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B56E1328-E043-4FF7-96CC-A4D6D62CF9FF}" xr6:coauthVersionLast="46" xr6:coauthVersionMax="46" xr10:uidLastSave="{00000000-0000-0000-0000-000000000000}"/>
  <bookViews>
    <workbookView xWindow="2130" yWindow="1665" windowWidth="25050" windowHeight="21390" tabRatio="604" activeTab="1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FIRE!#REF!</definedName>
    <definedName name="assets.stocks.pretax">FIRE!#REF!</definedName>
    <definedName name="assets.stocks.sim">FIRE!#REF!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FIRE!#REF!</definedName>
    <definedName name="res_0536">FIRE!#REF!</definedName>
    <definedName name="res_0537">FIRE!#REF!</definedName>
    <definedName name="res_0538">FIRE!#REF!</definedName>
    <definedName name="res_0539">FIRE!#REF!</definedName>
    <definedName name="res_0540">FIRE!#REF!</definedName>
    <definedName name="res_0543">FIRE!$B$10</definedName>
    <definedName name="res_0544">FIRE!$B$11</definedName>
    <definedName name="res_0545">FIRE!#REF!</definedName>
    <definedName name="res_0546">FIRE!#REF!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FIRE!#REF!</definedName>
    <definedName name="user.allocation.bonds">FIRE!$D$25</definedName>
    <definedName name="user.allocation.bonds.sim">FIRE!$D$28</definedName>
    <definedName name="user.allocation.cash">FIRE!#REF!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FIRE!#REF!</definedName>
    <definedName name="user.expenses.sim">FIRE!#REF!</definedName>
    <definedName name="user.income">FIRE!#REF!</definedName>
    <definedName name="user.income.sim">FIRE!$D$7</definedName>
    <definedName name="user.principal">FIRE!#REF!</definedName>
    <definedName name="user.principal.sim">FIRE!#REF!</definedName>
    <definedName name="user.savings">FIRE!#REF!</definedName>
    <definedName name="user.savings.sim">FIRE!#REF!</definedName>
    <definedName name="user.target.wr3.0">FIRE!#REF!</definedName>
    <definedName name="user.target.wr3.1">FIRE!#REF!</definedName>
    <definedName name="user.target.wr3.2">FIRE!#REF!</definedName>
    <definedName name="user.target.wr3.age">FIRE!#REF!</definedName>
    <definedName name="user.target.wr4.0">FIRE!#REF!</definedName>
    <definedName name="user.target.wr4.1">FIRE!#REF!</definedName>
    <definedName name="user.target.wr4.2">FIRE!#REF!</definedName>
    <definedName name="user.target.wr4.age">FIRE!#REF!</definedName>
    <definedName name="user.target.wr5.0">FIRE!#REF!</definedName>
    <definedName name="user.target.wr5.1">FIRE!#REF!</definedName>
    <definedName name="user.target.wr5.2">FIRE!#REF!</definedName>
    <definedName name="user.target.wr5.age">FIRE!#REF!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<sst xmlns="http://schemas.openxmlformats.org/spreadsheetml/2006/main" count="2454" uniqueCount="83">
  <si>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</si>
  <si>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</si>
  <si>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</si>
  <si>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</si>
  <si>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</si>
  <si>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</si>
  <si>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</si>
  <si>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</si>
  <si>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</si>
  <si>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</si>
  <si>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</si>
  <si>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</si>
  <si>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</si>
  <si>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</si>
  <si>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</si>
  <si>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</si>
  <si>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</si>
  <si>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</si>
  <si>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</si>
  <si>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</si>
  <si>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</si>
  <si>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</si>
  <si>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</si>
  <si>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</si>
  <si>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</si>
  <si>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</si>
  <si>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</si>
  <si>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</si>
  <si>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</si>
  <si>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</si>
  <si>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</si>
  <si>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</si>
  <si>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</si>
  <si>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</si>
  <si>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</si>
  <si>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</si>
  <si>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</si>
  <si>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</si>
  <si>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</si>
  <si>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</si>
  <si>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</si>
  <si>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</si>
  <si>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</si>
  <si>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</si>
  <si>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</si>
  <si>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</si>
  <si>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</si>
  <si>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</si>
  <si>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</si>
  <si>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</si>
  <si>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</si>
  <si>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</si>
  <si>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</si>
  <si>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</si>
  <si>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</si>
  <si>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</si>
  <si>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</si>
  <si>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</si>
  <si>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</si>
  <si>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</si>
  <si>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</si>
  <si>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</si>
  <si>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</si>
  <si>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</si>
  <si>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</si>
  <si>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</si>
  <si>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</si>
  <si>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</si>
  <si>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</si>
  <si>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</si>
  <si>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</si>
  <si>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</si>
  <si>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</si>
  <si>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</si>
  <si>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</si>
  <si>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</si>
  <si>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</si>
  <si>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</si>
  <si>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</si>
  <si>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Kategorie zum Auswerten auswählen</t>
  </si>
  <si>
    <t>Jahr zum Auswerten auswählen</t>
  </si>
  <si>
    <t>Gesamtausgaben</t>
  </si>
  <si>
    <t>2019: Einkünfte:Zinsen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</si>
</sst>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6" fontId="2" fillId="0" borderId="0" applyFon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0" fontId="6" fillId="2" borderId="0" xfId="0" applyFont="1" applyFill="1"/>
    <xf numFmtId="0" fontId="7" fillId="2" borderId="0" xfId="0" applyFont="1" applyFill="1"/>
    <xf numFmtId="14" fontId="0" fillId="2" borderId="0" xfId="0" applyNumberFormat="1" applyFill="1"/>
    <xf numFmtId="0" fontId="9" fillId="0" borderId="0" xfId="0" applyFont="1" applyFill="1"/>
    <xf numFmtId="170" fontId="9" fillId="0" borderId="0" xfId="0" applyNumberFormat="1" applyFont="1" applyFill="1"/>
    <xf numFmtId="14" fontId="9" fillId="0" borderId="0" xfId="0" applyNumberFormat="1" applyFont="1" applyFill="1"/>
    <xf numFmtId="2" fontId="9" fillId="0" borderId="0" xfId="0" applyNumberFormat="1" applyFont="1" applyFill="1"/>
    <xf numFmtId="49" fontId="9" fillId="0" borderId="0" xfId="0" applyNumberFormat="1" applyFont="1" applyFill="1"/>
    <xf numFmtId="49" fontId="9" fillId="0" borderId="0" xfId="1" applyNumberFormat="1" applyFont="1" applyFill="1"/>
    <xf numFmtId="0" fontId="9" fillId="3" borderId="0" xfId="0" applyFont="1" applyFill="1"/>
    <xf numFmtId="14" fontId="9" fillId="3" borderId="0" xfId="0" applyNumberFormat="1" applyFont="1" applyFill="1"/>
    <xf numFmtId="2" fontId="9" fillId="3" borderId="0" xfId="0" applyNumberFormat="1" applyFont="1" applyFill="1"/>
    <xf numFmtId="49" fontId="9" fillId="3" borderId="0" xfId="0" applyNumberFormat="1" applyFont="1" applyFill="1"/>
    <xf numFmtId="49" fontId="9" fillId="3" borderId="0" xfId="1" applyNumberFormat="1" applyFont="1" applyFill="1"/>
    <xf numFmtId="170" fontId="9" fillId="3" borderId="0" xfId="0" applyNumberFormat="1" applyFont="1" applyFill="1"/>
    <xf numFmtId="0" fontId="10" fillId="3" borderId="0" xfId="0" applyFont="1" applyFill="1"/>
    <xf numFmtId="0" fontId="10" fillId="0" borderId="0" xfId="0" applyFont="1" applyFill="1"/>
    <xf numFmtId="0" fontId="9" fillId="3" borderId="0" xfId="0" applyFont="1" applyFill="1" applyBorder="1"/>
    <xf numFmtId="0" fontId="12" fillId="3" borderId="0" xfId="0" applyFont="1" applyFill="1" applyAlignment="1">
      <alignment horizontal="center" vertical="center" wrapText="1"/>
    </xf>
    <xf numFmtId="170" fontId="0" fillId="0" borderId="0" xfId="1" applyNumberFormat="1" applyFont="1"/>
    <xf numFmtId="170" fontId="10" fillId="4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0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1" applyNumberFormat="1" applyFont="1" applyFill="1"/>
    <xf numFmtId="14" fontId="0" fillId="3" borderId="0" xfId="1" applyNumberFormat="1" applyFont="1" applyFill="1"/>
    <xf numFmtId="170" fontId="18" fillId="4" borderId="0" xfId="0" applyNumberFormat="1" applyFont="1" applyFill="1"/>
    <xf numFmtId="0" fontId="19" fillId="3" borderId="0" xfId="0" applyFont="1" applyFill="1" applyAlignment="1">
      <alignment horizontal="center"/>
    </xf>
    <xf numFmtId="171" fontId="19" fillId="3" borderId="0" xfId="0" applyNumberFormat="1" applyFont="1" applyFill="1" applyAlignment="1">
      <alignment horizontal="center"/>
    </xf>
    <xf numFmtId="0" fontId="0" fillId="3" borderId="0" xfId="0" applyFill="1" applyAlignment="1"/>
    <xf numFmtId="170" fontId="20" fillId="4" borderId="0" xfId="0" applyNumberFormat="1" applyFont="1" applyFill="1"/>
    <xf numFmtId="170" fontId="18" fillId="4" borderId="0" xfId="1" applyNumberFormat="1" applyFont="1" applyFill="1"/>
    <xf numFmtId="170" fontId="21" fillId="4" borderId="0" xfId="0" applyNumberFormat="1" applyFont="1" applyFill="1"/>
    <xf numFmtId="0" fontId="14" fillId="3" borderId="0" xfId="0" applyFont="1" applyFill="1" applyAlignment="1">
      <alignment horizontal="left" vertical="center" wrapText="1"/>
    </xf>
    <xf numFmtId="170" fontId="15" fillId="0" borderId="0" xfId="0" applyNumberFormat="1" applyFont="1" applyFill="1"/>
    <xf numFmtId="170" fontId="16" fillId="0" borderId="0" xfId="0" applyNumberFormat="1" applyFont="1" applyFill="1"/>
    <xf numFmtId="170" fontId="17" fillId="0" borderId="0" xfId="1" applyNumberFormat="1" applyFont="1" applyFill="1"/>
    <xf numFmtId="170" fontId="17" fillId="0" borderId="0" xfId="0" applyNumberFormat="1" applyFont="1" applyFill="1"/>
    <xf numFmtId="170" fontId="15" fillId="0" borderId="0" xfId="1" applyNumberFormat="1" applyFont="1" applyFill="1"/>
    <xf numFmtId="170" fontId="16" fillId="0" borderId="0" xfId="1" applyNumberFormat="1" applyFont="1" applyFill="1"/>
    <xf numFmtId="170" fontId="9" fillId="0" borderId="0" xfId="1" applyNumberFormat="1" applyFont="1" applyFill="1"/>
    <xf numFmtId="0" fontId="5" fillId="3" borderId="0" xfId="0" applyFont="1" applyFill="1"/>
    <xf numFmtId="0" fontId="4" fillId="3" borderId="0" xfId="0" applyFont="1" applyFill="1" applyAlignment="1"/>
    <xf numFmtId="0" fontId="12" fillId="3" borderId="0" xfId="0" applyFont="1" applyFill="1" applyAlignment="1">
      <alignment vertical="top" wrapText="1"/>
    </xf>
    <xf numFmtId="0" fontId="3" fillId="3" borderId="0" xfId="0" applyFont="1" applyFill="1"/>
    <xf numFmtId="0" fontId="4" fillId="3" borderId="0" xfId="0" applyFont="1" applyFill="1"/>
    <xf numFmtId="165" fontId="0" fillId="3" borderId="0" xfId="0" applyNumberFormat="1" applyFill="1" applyProtection="1">
      <protection locked="0"/>
    </xf>
    <xf numFmtId="169" fontId="1" fillId="3" borderId="0" xfId="1" applyNumberFormat="1" applyFont="1" applyFill="1" applyBorder="1" applyAlignment="1">
      <alignment horizontal="right" vertical="center"/>
    </xf>
    <xf numFmtId="0" fontId="13" fillId="3" borderId="0" xfId="0" applyFont="1" applyFill="1" applyAlignment="1">
      <alignment horizontal="center" vertical="center" wrapText="1"/>
    </xf>
    <xf numFmtId="164" fontId="11" fillId="3" borderId="0" xfId="0" applyNumberFormat="1" applyFont="1" applyFill="1" applyAlignment="1">
      <alignment horizontal="center"/>
    </xf>
  </cellXfs>
  <cellStyles count="2">
    <cellStyle name="Standard" xfId="0" builtinId="0"/>
    <cellStyle name="Währung" xfId="1" builtinId="4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765569865591483E-2"/>
          <c:y val="5.3922463588827511E-2"/>
          <c:w val="0.72033805555555552"/>
          <c:h val="0.77850952443629406"/>
        </c:manualLayout>
      </c:layout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2"/>
              <c:pt idx="0">
                <c:v>42551</c:v>
              </c:pt>
              <c:pt idx="1">
                <c:v>42582</c:v>
              </c:pt>
              <c:pt idx="2">
                <c:v>42613</c:v>
              </c:pt>
              <c:pt idx="3">
                <c:v>42643</c:v>
              </c:pt>
              <c:pt idx="4">
                <c:v>42674</c:v>
              </c:pt>
              <c:pt idx="5">
                <c:v>42704</c:v>
              </c:pt>
              <c:pt idx="6">
                <c:v>42735</c:v>
              </c:pt>
              <c:pt idx="7">
                <c:v>42766</c:v>
              </c:pt>
              <c:pt idx="8">
                <c:v>42794</c:v>
              </c:pt>
              <c:pt idx="9">
                <c:v>42825</c:v>
              </c:pt>
              <c:pt idx="10">
                <c:v>42855</c:v>
              </c:pt>
              <c:pt idx="11">
                <c:v>42886</c:v>
              </c:pt>
              <c:pt idx="12">
                <c:v>42916</c:v>
              </c:pt>
              <c:pt idx="13">
                <c:v>42947</c:v>
              </c:pt>
              <c:pt idx="14">
                <c:v>42978</c:v>
              </c:pt>
              <c:pt idx="15">
                <c:v>43008</c:v>
              </c:pt>
              <c:pt idx="16">
                <c:v>43039</c:v>
              </c:pt>
              <c:pt idx="17">
                <c:v>43069</c:v>
              </c:pt>
              <c:pt idx="18">
                <c:v>43100</c:v>
              </c:pt>
              <c:pt idx="19">
                <c:v>43131</c:v>
              </c:pt>
              <c:pt idx="20">
                <c:v>43159</c:v>
              </c:pt>
              <c:pt idx="21">
                <c:v>43190</c:v>
              </c:pt>
              <c:pt idx="22">
                <c:v>43220</c:v>
              </c:pt>
              <c:pt idx="23">
                <c:v>43251</c:v>
              </c:pt>
              <c:pt idx="24">
                <c:v>43281</c:v>
              </c:pt>
              <c:pt idx="25">
                <c:v>43312</c:v>
              </c:pt>
              <c:pt idx="26">
                <c:v>43343</c:v>
              </c:pt>
              <c:pt idx="27">
                <c:v>43373</c:v>
              </c:pt>
              <c:pt idx="28">
                <c:v>43404</c:v>
              </c:pt>
              <c:pt idx="29">
                <c:v>43434</c:v>
              </c:pt>
              <c:pt idx="30">
                <c:v>43465</c:v>
              </c:pt>
              <c:pt idx="31">
                <c:v>43496</c:v>
              </c:pt>
              <c:pt idx="32">
                <c:v>43524</c:v>
              </c:pt>
              <c:pt idx="33">
                <c:v>43555</c:v>
              </c:pt>
              <c:pt idx="34">
                <c:v>43585</c:v>
              </c:pt>
              <c:pt idx="35">
                <c:v>43616</c:v>
              </c:pt>
              <c:pt idx="36">
                <c:v>43646</c:v>
              </c:pt>
              <c:pt idx="37">
                <c:v>43708</c:v>
              </c:pt>
              <c:pt idx="38">
                <c:v>43738</c:v>
              </c:pt>
              <c:pt idx="39">
                <c:v>43769</c:v>
              </c:pt>
              <c:pt idx="40">
                <c:v>43800</c:v>
              </c:pt>
              <c:pt idx="41">
                <c:v>44136</c:v>
              </c:pt>
            </c:numLit>
          </c:cat>
          <c:val>
            <c:numLit>
              <c:formatCode>General</c:formatCode>
              <c:ptCount val="42"/>
              <c:pt idx="0">
                <c:v>45618.889999999992</c:v>
              </c:pt>
              <c:pt idx="1">
                <c:v>44202.85</c:v>
              </c:pt>
              <c:pt idx="2">
                <c:v>46845.7</c:v>
              </c:pt>
              <c:pt idx="3">
                <c:v>51940.270000000004</c:v>
              </c:pt>
              <c:pt idx="4">
                <c:v>53738.82</c:v>
              </c:pt>
              <c:pt idx="5">
                <c:v>53334.17</c:v>
              </c:pt>
              <c:pt idx="6">
                <c:v>53305.409999999996</c:v>
              </c:pt>
              <c:pt idx="7">
                <c:v>54295.65</c:v>
              </c:pt>
              <c:pt idx="8">
                <c:v>55019.640000000007</c:v>
              </c:pt>
              <c:pt idx="9">
                <c:v>57922.69</c:v>
              </c:pt>
              <c:pt idx="10">
                <c:v>59200.840000000004</c:v>
              </c:pt>
              <c:pt idx="11">
                <c:v>61360.350000000006</c:v>
              </c:pt>
              <c:pt idx="12">
                <c:v>63601.450000000004</c:v>
              </c:pt>
              <c:pt idx="13">
                <c:v>66675.100000000006</c:v>
              </c:pt>
              <c:pt idx="14">
                <c:v>67515.23000000001</c:v>
              </c:pt>
              <c:pt idx="15">
                <c:v>75267.13</c:v>
              </c:pt>
              <c:pt idx="16">
                <c:v>76222.040000000008</c:v>
              </c:pt>
              <c:pt idx="17">
                <c:v>76663.409999999989</c:v>
              </c:pt>
              <c:pt idx="18">
                <c:v>77037.86</c:v>
              </c:pt>
              <c:pt idx="19">
                <c:v>76293.37999999999</c:v>
              </c:pt>
              <c:pt idx="20">
                <c:v>76668.67</c:v>
              </c:pt>
              <c:pt idx="21">
                <c:v>77220.05</c:v>
              </c:pt>
              <c:pt idx="22">
                <c:v>78929.010000000009</c:v>
              </c:pt>
              <c:pt idx="23">
                <c:v>80361.760000000009</c:v>
              </c:pt>
              <c:pt idx="24">
                <c:v>76887.37000000001</c:v>
              </c:pt>
              <c:pt idx="25">
                <c:v>82802.200000000012</c:v>
              </c:pt>
              <c:pt idx="26">
                <c:v>85403.020000000019</c:v>
              </c:pt>
              <c:pt idx="27">
                <c:v>93362.680000000008</c:v>
              </c:pt>
              <c:pt idx="28">
                <c:v>95939.290000000008</c:v>
              </c:pt>
              <c:pt idx="29">
                <c:v>99178.89</c:v>
              </c:pt>
              <c:pt idx="30">
                <c:v>97134.488100000046</c:v>
              </c:pt>
              <c:pt idx="31">
                <c:v>106324.8627</c:v>
              </c:pt>
              <c:pt idx="32">
                <c:v>112109.69000000002</c:v>
              </c:pt>
              <c:pt idx="33">
                <c:v>118429.85</c:v>
              </c:pt>
              <c:pt idx="34">
                <c:v>122519.63999999998</c:v>
              </c:pt>
              <c:pt idx="35">
                <c:v>119321.70999999998</c:v>
              </c:pt>
              <c:pt idx="36">
                <c:v>123680.09</c:v>
              </c:pt>
              <c:pt idx="37">
                <c:v>132801.75</c:v>
              </c:pt>
              <c:pt idx="38">
                <c:v>145626.88</c:v>
              </c:pt>
              <c:pt idx="39">
                <c:v>149661.56999999998</c:v>
              </c:pt>
              <c:pt idx="40">
                <c:v>156528.18</c:v>
              </c:pt>
              <c:pt idx="41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17-CA53-4421-88F9-1BC045216D05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2"/>
              <c:pt idx="0">
                <c:v>42551</c:v>
              </c:pt>
              <c:pt idx="1">
                <c:v>42582</c:v>
              </c:pt>
              <c:pt idx="2">
                <c:v>42613</c:v>
              </c:pt>
              <c:pt idx="3">
                <c:v>42643</c:v>
              </c:pt>
              <c:pt idx="4">
                <c:v>42674</c:v>
              </c:pt>
              <c:pt idx="5">
                <c:v>42704</c:v>
              </c:pt>
              <c:pt idx="6">
                <c:v>42735</c:v>
              </c:pt>
              <c:pt idx="7">
                <c:v>42766</c:v>
              </c:pt>
              <c:pt idx="8">
                <c:v>42794</c:v>
              </c:pt>
              <c:pt idx="9">
                <c:v>42825</c:v>
              </c:pt>
              <c:pt idx="10">
                <c:v>42855</c:v>
              </c:pt>
              <c:pt idx="11">
                <c:v>42886</c:v>
              </c:pt>
              <c:pt idx="12">
                <c:v>42916</c:v>
              </c:pt>
              <c:pt idx="13">
                <c:v>42947</c:v>
              </c:pt>
              <c:pt idx="14">
                <c:v>42978</c:v>
              </c:pt>
              <c:pt idx="15">
                <c:v>43008</c:v>
              </c:pt>
              <c:pt idx="16">
                <c:v>43039</c:v>
              </c:pt>
              <c:pt idx="17">
                <c:v>43069</c:v>
              </c:pt>
              <c:pt idx="18">
                <c:v>43100</c:v>
              </c:pt>
              <c:pt idx="19">
                <c:v>43131</c:v>
              </c:pt>
              <c:pt idx="20">
                <c:v>43159</c:v>
              </c:pt>
              <c:pt idx="21">
                <c:v>43190</c:v>
              </c:pt>
              <c:pt idx="22">
                <c:v>43220</c:v>
              </c:pt>
              <c:pt idx="23">
                <c:v>43251</c:v>
              </c:pt>
              <c:pt idx="24">
                <c:v>43281</c:v>
              </c:pt>
              <c:pt idx="25">
                <c:v>43312</c:v>
              </c:pt>
              <c:pt idx="26">
                <c:v>43343</c:v>
              </c:pt>
              <c:pt idx="27">
                <c:v>43373</c:v>
              </c:pt>
              <c:pt idx="28">
                <c:v>43404</c:v>
              </c:pt>
              <c:pt idx="29">
                <c:v>43434</c:v>
              </c:pt>
              <c:pt idx="30">
                <c:v>43465</c:v>
              </c:pt>
              <c:pt idx="31">
                <c:v>43496</c:v>
              </c:pt>
              <c:pt idx="32">
                <c:v>43524</c:v>
              </c:pt>
              <c:pt idx="33">
                <c:v>43555</c:v>
              </c:pt>
              <c:pt idx="34">
                <c:v>43585</c:v>
              </c:pt>
              <c:pt idx="35">
                <c:v>43616</c:v>
              </c:pt>
              <c:pt idx="36">
                <c:v>43646</c:v>
              </c:pt>
              <c:pt idx="37">
                <c:v>43708</c:v>
              </c:pt>
              <c:pt idx="38">
                <c:v>43738</c:v>
              </c:pt>
              <c:pt idx="39">
                <c:v>43769</c:v>
              </c:pt>
              <c:pt idx="40">
                <c:v>43800</c:v>
              </c:pt>
              <c:pt idx="41">
                <c:v>44136</c:v>
              </c:pt>
            </c:numLit>
          </c:cat>
          <c:val>
            <c:numLit>
              <c:formatCode>General</c:formatCode>
              <c:ptCount val="42"/>
              <c:pt idx="0">
                <c:v>144054.44199999998</c:v>
              </c:pt>
              <c:pt idx="1">
                <c:v>145470.48199999996</c:v>
              </c:pt>
              <c:pt idx="2">
                <c:v>142827.63199999998</c:v>
              </c:pt>
              <c:pt idx="3">
                <c:v>137733.06199999998</c:v>
              </c:pt>
              <c:pt idx="4">
                <c:v>135934.51199999996</c:v>
              </c:pt>
              <c:pt idx="5">
                <c:v>136339.16199999995</c:v>
              </c:pt>
              <c:pt idx="6">
                <c:v>136367.92199999996</c:v>
              </c:pt>
              <c:pt idx="7">
                <c:v>135377.68199999997</c:v>
              </c:pt>
              <c:pt idx="8">
                <c:v>134653.69199999995</c:v>
              </c:pt>
              <c:pt idx="9">
                <c:v>131750.64199999996</c:v>
              </c:pt>
              <c:pt idx="10">
                <c:v>130472.49199999997</c:v>
              </c:pt>
              <c:pt idx="11">
                <c:v>128312.98199999996</c:v>
              </c:pt>
              <c:pt idx="12">
                <c:v>126071.88199999995</c:v>
              </c:pt>
              <c:pt idx="13">
                <c:v>122998.23199999996</c:v>
              </c:pt>
              <c:pt idx="14">
                <c:v>122158.10199999996</c:v>
              </c:pt>
              <c:pt idx="15">
                <c:v>114406.20199999996</c:v>
              </c:pt>
              <c:pt idx="16">
                <c:v>113451.29199999996</c:v>
              </c:pt>
              <c:pt idx="17">
                <c:v>113009.92199999998</c:v>
              </c:pt>
              <c:pt idx="18">
                <c:v>112635.47199999997</c:v>
              </c:pt>
              <c:pt idx="19">
                <c:v>113379.95199999998</c:v>
              </c:pt>
              <c:pt idx="20">
                <c:v>113004.66199999997</c:v>
              </c:pt>
              <c:pt idx="21">
                <c:v>112453.28199999996</c:v>
              </c:pt>
              <c:pt idx="22">
                <c:v>110744.32199999996</c:v>
              </c:pt>
              <c:pt idx="23">
                <c:v>109311.57199999996</c:v>
              </c:pt>
              <c:pt idx="24">
                <c:v>112785.96199999996</c:v>
              </c:pt>
              <c:pt idx="25">
                <c:v>106871.13199999995</c:v>
              </c:pt>
              <c:pt idx="26">
                <c:v>104270.31199999995</c:v>
              </c:pt>
              <c:pt idx="27">
                <c:v>96310.651999999958</c:v>
              </c:pt>
              <c:pt idx="28">
                <c:v>93734.041999999958</c:v>
              </c:pt>
              <c:pt idx="29">
                <c:v>90494.441999999966</c:v>
              </c:pt>
              <c:pt idx="30">
                <c:v>92538.84389999992</c:v>
              </c:pt>
              <c:pt idx="31">
                <c:v>83348.469299999968</c:v>
              </c:pt>
              <c:pt idx="32">
                <c:v>77563.641999999949</c:v>
              </c:pt>
              <c:pt idx="33">
                <c:v>71243.48199999996</c:v>
              </c:pt>
              <c:pt idx="34">
                <c:v>67153.691999999981</c:v>
              </c:pt>
              <c:pt idx="35">
                <c:v>70351.621999999988</c:v>
              </c:pt>
              <c:pt idx="36">
                <c:v>65993.241999999969</c:v>
              </c:pt>
              <c:pt idx="37">
                <c:v>56871.581999999966</c:v>
              </c:pt>
              <c:pt idx="38">
                <c:v>44046.451999999961</c:v>
              </c:pt>
              <c:pt idx="39">
                <c:v>40011.761999999988</c:v>
              </c:pt>
              <c:pt idx="40">
                <c:v>33145.151999999973</c:v>
              </c:pt>
              <c:pt idx="41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18-CA53-4421-88F9-1BC045216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62500000000001E-2"/>
          <c:y val="5.174074074074074E-2"/>
          <c:w val="0.69132083333333316"/>
          <c:h val="0.78747111111111112"/>
        </c:manualLayout>
      </c:layout>
      <c:barChart>
        <c:barDir val="col"/>
        <c:grouping val="clustered"/>
        <c:varyColors val="0"/>
        <c:ser>
          <c:idx val="2"/>
          <c:order val="2"/>
          <c:tx>
            <c:v>SavingsValue</c:v>
          </c:tx>
          <c:spPr>
            <a:solidFill>
              <a:schemeClr val="accent3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numLit>
              <c:formatCode>General</c:formatCode>
              <c:ptCount val="35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</c:numLit>
          </c:cat>
          <c:val>
            <c:numLit>
              <c:formatCode>General</c:formatCode>
              <c:ptCount val="35"/>
              <c:pt idx="0">
                <c:v>375</c:v>
              </c:pt>
              <c:pt idx="1">
                <c:v>2375</c:v>
              </c:pt>
              <c:pt idx="2">
                <c:v>1875</c:v>
              </c:pt>
              <c:pt idx="3">
                <c:v>1875</c:v>
              </c:pt>
              <c:pt idx="4">
                <c:v>1233.75</c:v>
              </c:pt>
              <c:pt idx="5">
                <c:v>3332.07</c:v>
              </c:pt>
              <c:pt idx="6">
                <c:v>3223.23</c:v>
              </c:pt>
              <c:pt idx="7">
                <c:v>3223.23</c:v>
              </c:pt>
              <c:pt idx="8">
                <c:v>2333.75</c:v>
              </c:pt>
              <c:pt idx="9">
                <c:v>2233.75</c:v>
              </c:pt>
              <c:pt idx="10">
                <c:v>947.5</c:v>
              </c:pt>
              <c:pt idx="11">
                <c:v>2447.5</c:v>
              </c:pt>
              <c:pt idx="12">
                <c:v>5116.96</c:v>
              </c:pt>
              <c:pt idx="13">
                <c:v>5186.96</c:v>
              </c:pt>
              <c:pt idx="14">
                <c:v>1475</c:v>
              </c:pt>
              <c:pt idx="15">
                <c:v>836.96</c:v>
              </c:pt>
              <c:pt idx="16">
                <c:v>836.96</c:v>
              </c:pt>
              <c:pt idx="17">
                <c:v>836.96</c:v>
              </c:pt>
              <c:pt idx="18">
                <c:v>836.96</c:v>
              </c:pt>
              <c:pt idx="19">
                <c:v>836.96</c:v>
              </c:pt>
              <c:pt idx="20">
                <c:v>1836.96</c:v>
              </c:pt>
              <c:pt idx="21">
                <c:v>836.96</c:v>
              </c:pt>
              <c:pt idx="22">
                <c:v>836.96</c:v>
              </c:pt>
              <c:pt idx="23">
                <c:v>836.96</c:v>
              </c:pt>
              <c:pt idx="24">
                <c:v>5731.96</c:v>
              </c:pt>
              <c:pt idx="25">
                <c:v>1851.96</c:v>
              </c:pt>
              <c:pt idx="26">
                <c:v>1701.96</c:v>
              </c:pt>
              <c:pt idx="27">
                <c:v>1726.96</c:v>
              </c:pt>
              <c:pt idx="28">
                <c:v>3014.44</c:v>
              </c:pt>
              <c:pt idx="29">
                <c:v>2115.44</c:v>
              </c:pt>
              <c:pt idx="30">
                <c:v>2040.44</c:v>
              </c:pt>
              <c:pt idx="31">
                <c:v>2040.44</c:v>
              </c:pt>
              <c:pt idx="32">
                <c:v>2067.44</c:v>
              </c:pt>
              <c:pt idx="33">
                <c:v>2140.44</c:v>
              </c:pt>
              <c:pt idx="34">
                <c:v>4043</c:v>
              </c:pt>
            </c:numLit>
          </c:val>
          <c:extLst>
            <c:ext xmlns:c16="http://schemas.microsoft.com/office/drawing/2014/chart" uri="{C3380CC4-5D6E-409C-BE32-E72D297353CC}">
              <c16:uniqueId val="{00000016-4B94-447D-81AA-8207C3AEF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5066815"/>
        <c:axId val="1315084287"/>
      </c:barChart>
      <c:lineChart>
        <c:grouping val="standard"/>
        <c:varyColors val="0"/>
        <c:ser>
          <c:idx val="0"/>
          <c:order val="1"/>
          <c:tx>
            <c:v>SavingsValuePercent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5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</c:numLit>
          </c:cat>
          <c:val>
            <c:numLit>
              <c:formatCode>General</c:formatCode>
              <c:ptCount val="35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5-4B94-447D-81AA-8207C3AEF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valAx>
        <c:axId val="1315084287"/>
        <c:scaling>
          <c:orientation val="minMax"/>
        </c:scaling>
        <c:delete val="0"/>
        <c:axPos val="r"/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5066815"/>
        <c:crosses val="max"/>
        <c:crossBetween val="between"/>
      </c:valAx>
      <c:catAx>
        <c:axId val="13150668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50842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B-C0F7-4F5E-9858-BD9E86A3ED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C-C0F7-4F5E-9858-BD9E86A3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4956140350877"/>
          <c:y val="0.10911777777777777"/>
          <c:w val="0.6102004385964912"/>
          <c:h val="0.83914148148148149"/>
        </c:manualLayout>
      </c:layout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Urlaub</c:v>
              </c:pt>
              <c:pt idx="6">
                <c:v>Transfer</c:v>
              </c:pt>
              <c:pt idx="7">
                <c:v>(do not include)</c:v>
              </c:pt>
              <c:pt idx="8">
                <c:v>(nicht auswerten)</c:v>
              </c:pt>
              <c:pt idx="9">
                <c:v>Kleidung</c:v>
              </c:pt>
            </c:strLit>
          </c:cat>
          <c:val>
            <c:numLit>
              <c:formatCode>General</c:formatCode>
              <c:ptCount val="10"/>
              <c:pt idx="0">
                <c:v>131492.63</c:v>
              </c:pt>
              <c:pt idx="1">
                <c:v>114787.20000000004</c:v>
              </c:pt>
              <c:pt idx="2">
                <c:v>80461.960000000006</c:v>
              </c:pt>
              <c:pt idx="3">
                <c:v>51610.51999999999</c:v>
              </c:pt>
              <c:pt idx="4">
                <c:v>32312.749999999967</c:v>
              </c:pt>
              <c:pt idx="5">
                <c:v>12632.789999999999</c:v>
              </c:pt>
              <c:pt idx="6">
                <c:v>11410.819999999998</c:v>
              </c:pt>
              <c:pt idx="7">
                <c:v>11022.27</c:v>
              </c:pt>
              <c:pt idx="8">
                <c:v>10840.240000000003</c:v>
              </c:pt>
              <c:pt idx="9">
                <c:v>10012.649999999998</c:v>
              </c:pt>
            </c:numLit>
          </c:val>
          <c:extLst>
            <c:ext xmlns:c16="http://schemas.microsoft.com/office/drawing/2014/chart" uri="{C3380CC4-5D6E-409C-BE32-E72D297353CC}">
              <c16:uniqueId val="{0000000B-88F9-468B-A1AF-5E59C5BB4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144851.82</c:v>
              </c:pt>
              <c:pt idx="2">
                <c:v>11040.3</c:v>
              </c:pt>
              <c:pt idx="3">
                <c:v>1336596.92</c:v>
              </c:pt>
            </c:numLit>
          </c:val>
          <c:extLst>
            <c:ext xmlns:c16="http://schemas.microsoft.com/office/drawing/2014/chart" uri="{C3380CC4-5D6E-409C-BE32-E72D297353CC}">
              <c16:uniqueId val="{00000000-5390-4826-A691-DA39AB5D779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5-AF9D-47A7-8BAF-E786D3DA487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6-AF9D-47A7-8BAF-E786D3DA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9-3FAF-499D-AB8B-DDCA2D8D9D5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A-3FAF-499D-AB8B-DDCA2D8D9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5C-46B5-BEB6-D07E87BA4D44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25C-46B5-BEB6-D07E87BA4D44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2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4-125C-46B5-BEB6-D07E87BA4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45694444444442E-2"/>
          <c:y val="5.174074074074074E-2"/>
          <c:w val="0.70275986111111099"/>
          <c:h val="0.76957333333333333"/>
        </c:manualLayout>
      </c:layout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0"/>
              <c:pt idx="0">
                <c:v>42551</c:v>
              </c:pt>
              <c:pt idx="1">
                <c:v>42582</c:v>
              </c:pt>
              <c:pt idx="2">
                <c:v>42613</c:v>
              </c:pt>
              <c:pt idx="3">
                <c:v>42643</c:v>
              </c:pt>
              <c:pt idx="4">
                <c:v>42674</c:v>
              </c:pt>
              <c:pt idx="5">
                <c:v>42704</c:v>
              </c:pt>
              <c:pt idx="6">
                <c:v>42735</c:v>
              </c:pt>
              <c:pt idx="7">
                <c:v>42766</c:v>
              </c:pt>
              <c:pt idx="8">
                <c:v>42794</c:v>
              </c:pt>
              <c:pt idx="9">
                <c:v>42825</c:v>
              </c:pt>
              <c:pt idx="10">
                <c:v>42855</c:v>
              </c:pt>
              <c:pt idx="11">
                <c:v>42886</c:v>
              </c:pt>
              <c:pt idx="12">
                <c:v>42916</c:v>
              </c:pt>
              <c:pt idx="13">
                <c:v>42947</c:v>
              </c:pt>
              <c:pt idx="14">
                <c:v>42978</c:v>
              </c:pt>
              <c:pt idx="15">
                <c:v>43008</c:v>
              </c:pt>
              <c:pt idx="16">
                <c:v>43039</c:v>
              </c:pt>
              <c:pt idx="17">
                <c:v>43069</c:v>
              </c:pt>
              <c:pt idx="18">
                <c:v>43100</c:v>
              </c:pt>
              <c:pt idx="19">
                <c:v>43131</c:v>
              </c:pt>
              <c:pt idx="20">
                <c:v>43159</c:v>
              </c:pt>
              <c:pt idx="21">
                <c:v>43190</c:v>
              </c:pt>
              <c:pt idx="22">
                <c:v>43220</c:v>
              </c:pt>
              <c:pt idx="23">
                <c:v>43251</c:v>
              </c:pt>
              <c:pt idx="24">
                <c:v>43281</c:v>
              </c:pt>
              <c:pt idx="25">
                <c:v>43312</c:v>
              </c:pt>
              <c:pt idx="26">
                <c:v>43343</c:v>
              </c:pt>
              <c:pt idx="27">
                <c:v>43373</c:v>
              </c:pt>
              <c:pt idx="28">
                <c:v>43404</c:v>
              </c:pt>
              <c:pt idx="29">
                <c:v>43434</c:v>
              </c:pt>
              <c:pt idx="30">
                <c:v>43465</c:v>
              </c:pt>
              <c:pt idx="31">
                <c:v>43496</c:v>
              </c:pt>
              <c:pt idx="32">
                <c:v>43524</c:v>
              </c:pt>
              <c:pt idx="33">
                <c:v>43555</c:v>
              </c:pt>
              <c:pt idx="34">
                <c:v>43585</c:v>
              </c:pt>
              <c:pt idx="35">
                <c:v>43616</c:v>
              </c:pt>
              <c:pt idx="36">
                <c:v>43646</c:v>
              </c:pt>
              <c:pt idx="37">
                <c:v>43708</c:v>
              </c:pt>
              <c:pt idx="38">
                <c:v>44104</c:v>
              </c:pt>
              <c:pt idx="39">
                <c:v>44135</c:v>
              </c:pt>
            </c:numLit>
          </c:cat>
          <c:val>
            <c:numLit>
              <c:formatCode>General</c:formatCode>
              <c:ptCount val="40"/>
              <c:pt idx="0">
                <c:v>2506.5500000000002</c:v>
              </c:pt>
              <c:pt idx="1">
                <c:v>2506.5500000000002</c:v>
              </c:pt>
              <c:pt idx="2">
                <c:v>2506.5500000000002</c:v>
              </c:pt>
              <c:pt idx="3">
                <c:v>5198.38</c:v>
              </c:pt>
              <c:pt idx="4">
                <c:v>2849.9500000000007</c:v>
              </c:pt>
              <c:pt idx="5">
                <c:v>2451.16</c:v>
              </c:pt>
              <c:pt idx="6">
                <c:v>2451.16</c:v>
              </c:pt>
              <c:pt idx="7">
                <c:v>2441.33</c:v>
              </c:pt>
              <c:pt idx="8">
                <c:v>2745.17</c:v>
              </c:pt>
              <c:pt idx="9">
                <c:v>2575.3099999999995</c:v>
              </c:pt>
              <c:pt idx="10">
                <c:v>2441.33</c:v>
              </c:pt>
              <c:pt idx="11">
                <c:v>2441.33</c:v>
              </c:pt>
              <c:pt idx="12">
                <c:v>2441.33</c:v>
              </c:pt>
              <c:pt idx="13">
                <c:v>2535.2199999999993</c:v>
              </c:pt>
              <c:pt idx="14">
                <c:v>2441.33</c:v>
              </c:pt>
              <c:pt idx="15">
                <c:v>6484.26</c:v>
              </c:pt>
              <c:pt idx="16">
                <c:v>3246.2000000000007</c:v>
              </c:pt>
              <c:pt idx="17">
                <c:v>2620.59</c:v>
              </c:pt>
              <c:pt idx="18">
                <c:v>2671.38</c:v>
              </c:pt>
              <c:pt idx="19">
                <c:v>2606.8000000000002</c:v>
              </c:pt>
              <c:pt idx="20">
                <c:v>2606.8000000000002</c:v>
              </c:pt>
              <c:pt idx="21">
                <c:v>2846.2799999999997</c:v>
              </c:pt>
              <c:pt idx="22">
                <c:v>2627.8999999999996</c:v>
              </c:pt>
              <c:pt idx="23">
                <c:v>2606.8000000000002</c:v>
              </c:pt>
              <c:pt idx="24">
                <c:v>2719.6800000000003</c:v>
              </c:pt>
              <c:pt idx="25">
                <c:v>2696.4700000000003</c:v>
              </c:pt>
              <c:pt idx="26">
                <c:v>2606.62</c:v>
              </c:pt>
              <c:pt idx="27">
                <c:v>6914.3600000000024</c:v>
              </c:pt>
              <c:pt idx="28">
                <c:v>3581.6099999999997</c:v>
              </c:pt>
              <c:pt idx="29">
                <c:v>2642.2200000000003</c:v>
              </c:pt>
              <c:pt idx="30">
                <c:v>2858.33</c:v>
              </c:pt>
              <c:pt idx="31">
                <c:v>3318.3999999999996</c:v>
              </c:pt>
              <c:pt idx="32">
                <c:v>2937.38</c:v>
              </c:pt>
              <c:pt idx="33">
                <c:v>3108.29</c:v>
              </c:pt>
              <c:pt idx="34">
                <c:v>2801.2800000000007</c:v>
              </c:pt>
              <c:pt idx="35">
                <c:v>2795.5699999999997</c:v>
              </c:pt>
              <c:pt idx="36">
                <c:v>3015.45</c:v>
              </c:pt>
              <c:pt idx="37">
                <c:v>1920.83</c:v>
              </c:pt>
              <c:pt idx="38">
                <c:v>6802.01</c:v>
              </c:pt>
              <c:pt idx="39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17-D302-4030-9C41-98F4C1AEE0A8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0"/>
              <c:pt idx="0">
                <c:v>42551</c:v>
              </c:pt>
              <c:pt idx="1">
                <c:v>42582</c:v>
              </c:pt>
              <c:pt idx="2">
                <c:v>42613</c:v>
              </c:pt>
              <c:pt idx="3">
                <c:v>42643</c:v>
              </c:pt>
              <c:pt idx="4">
                <c:v>42674</c:v>
              </c:pt>
              <c:pt idx="5">
                <c:v>42704</c:v>
              </c:pt>
              <c:pt idx="6">
                <c:v>42735</c:v>
              </c:pt>
              <c:pt idx="7">
                <c:v>42766</c:v>
              </c:pt>
              <c:pt idx="8">
                <c:v>42794</c:v>
              </c:pt>
              <c:pt idx="9">
                <c:v>42825</c:v>
              </c:pt>
              <c:pt idx="10">
                <c:v>42855</c:v>
              </c:pt>
              <c:pt idx="11">
                <c:v>42886</c:v>
              </c:pt>
              <c:pt idx="12">
                <c:v>42916</c:v>
              </c:pt>
              <c:pt idx="13">
                <c:v>42947</c:v>
              </c:pt>
              <c:pt idx="14">
                <c:v>42978</c:v>
              </c:pt>
              <c:pt idx="15">
                <c:v>43008</c:v>
              </c:pt>
              <c:pt idx="16">
                <c:v>43039</c:v>
              </c:pt>
              <c:pt idx="17">
                <c:v>43069</c:v>
              </c:pt>
              <c:pt idx="18">
                <c:v>43100</c:v>
              </c:pt>
              <c:pt idx="19">
                <c:v>43131</c:v>
              </c:pt>
              <c:pt idx="20">
                <c:v>43159</c:v>
              </c:pt>
              <c:pt idx="21">
                <c:v>43190</c:v>
              </c:pt>
              <c:pt idx="22">
                <c:v>43220</c:v>
              </c:pt>
              <c:pt idx="23">
                <c:v>43251</c:v>
              </c:pt>
              <c:pt idx="24">
                <c:v>43281</c:v>
              </c:pt>
              <c:pt idx="25">
                <c:v>43312</c:v>
              </c:pt>
              <c:pt idx="26">
                <c:v>43343</c:v>
              </c:pt>
              <c:pt idx="27">
                <c:v>43373</c:v>
              </c:pt>
              <c:pt idx="28">
                <c:v>43404</c:v>
              </c:pt>
              <c:pt idx="29">
                <c:v>43434</c:v>
              </c:pt>
              <c:pt idx="30">
                <c:v>43465</c:v>
              </c:pt>
              <c:pt idx="31">
                <c:v>43496</c:v>
              </c:pt>
              <c:pt idx="32">
                <c:v>43524</c:v>
              </c:pt>
              <c:pt idx="33">
                <c:v>43555</c:v>
              </c:pt>
              <c:pt idx="34">
                <c:v>43585</c:v>
              </c:pt>
              <c:pt idx="35">
                <c:v>43616</c:v>
              </c:pt>
              <c:pt idx="36">
                <c:v>43646</c:v>
              </c:pt>
              <c:pt idx="37">
                <c:v>43708</c:v>
              </c:pt>
              <c:pt idx="38">
                <c:v>44104</c:v>
              </c:pt>
              <c:pt idx="39">
                <c:v>44135</c:v>
              </c:pt>
            </c:numLit>
          </c:cat>
          <c:val>
            <c:numLit>
              <c:formatCode>General</c:formatCode>
              <c:ptCount val="40"/>
              <c:pt idx="0">
                <c:v>3913.45</c:v>
              </c:pt>
              <c:pt idx="1">
                <c:v>3913.45</c:v>
              </c:pt>
              <c:pt idx="2">
                <c:v>3913.45</c:v>
              </c:pt>
              <c:pt idx="3">
                <c:v>7521.62</c:v>
              </c:pt>
              <c:pt idx="4">
                <c:v>4570.6899999999996</c:v>
              </c:pt>
              <c:pt idx="5">
                <c:v>4068.84</c:v>
              </c:pt>
              <c:pt idx="6">
                <c:v>4068.84</c:v>
              </c:pt>
              <c:pt idx="7">
                <c:v>4078.67</c:v>
              </c:pt>
              <c:pt idx="8">
                <c:v>4461.83</c:v>
              </c:pt>
              <c:pt idx="9">
                <c:v>4246.92</c:v>
              </c:pt>
              <c:pt idx="10">
                <c:v>4365.1099999999997</c:v>
              </c:pt>
              <c:pt idx="11">
                <c:v>4078.67</c:v>
              </c:pt>
              <c:pt idx="12">
                <c:v>4078.67</c:v>
              </c:pt>
              <c:pt idx="13">
                <c:v>4270.8900000000003</c:v>
              </c:pt>
              <c:pt idx="14">
                <c:v>4078.67</c:v>
              </c:pt>
              <c:pt idx="15">
                <c:v>9041.57</c:v>
              </c:pt>
              <c:pt idx="16">
                <c:v>5080.83</c:v>
              </c:pt>
              <c:pt idx="17">
                <c:v>4293.99</c:v>
              </c:pt>
              <c:pt idx="18">
                <c:v>4382.99</c:v>
              </c:pt>
              <c:pt idx="19">
                <c:v>4511.66</c:v>
              </c:pt>
              <c:pt idx="20">
                <c:v>4307.78</c:v>
              </c:pt>
              <c:pt idx="21">
                <c:v>4608.95</c:v>
              </c:pt>
              <c:pt idx="22">
                <c:v>4490.75</c:v>
              </c:pt>
              <c:pt idx="23">
                <c:v>4307.78</c:v>
              </c:pt>
              <c:pt idx="24">
                <c:v>4449.2</c:v>
              </c:pt>
              <c:pt idx="25">
                <c:v>4422.08</c:v>
              </c:pt>
              <c:pt idx="26">
                <c:v>4307.96</c:v>
              </c:pt>
              <c:pt idx="27">
                <c:v>9719.9699999999993</c:v>
              </c:pt>
              <c:pt idx="28">
                <c:v>5532.21</c:v>
              </c:pt>
              <c:pt idx="29">
                <c:v>4422.3599999999997</c:v>
              </c:pt>
              <c:pt idx="30">
                <c:v>4692.8500000000004</c:v>
              </c:pt>
              <c:pt idx="31">
                <c:v>5315.24</c:v>
              </c:pt>
              <c:pt idx="32">
                <c:v>4627.2</c:v>
              </c:pt>
              <c:pt idx="33">
                <c:v>4842.8500000000004</c:v>
              </c:pt>
              <c:pt idx="34">
                <c:v>4607.6499999999996</c:v>
              </c:pt>
              <c:pt idx="35">
                <c:v>4449.01</c:v>
              </c:pt>
              <c:pt idx="36">
                <c:v>4726.09</c:v>
              </c:pt>
              <c:pt idx="37">
                <c:v>4348.75</c:v>
              </c:pt>
              <c:pt idx="38">
                <c:v>9484.24</c:v>
              </c:pt>
              <c:pt idx="39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18-D302-4030-9C41-98F4C1AEE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9-494D-43D0-BD81-89D8B2756B57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A-494D-43D0-BD81-89D8B2756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112682.2</c:v>
              </c:pt>
              <c:pt idx="1">
                <c:v>21153.46</c:v>
              </c:pt>
              <c:pt idx="2">
                <c:v>20900.52</c:v>
              </c:pt>
            </c:numLit>
          </c:val>
          <c:extLst>
            <c:ext xmlns:c16="http://schemas.microsoft.com/office/drawing/2014/chart" uri="{C3380CC4-5D6E-409C-BE32-E72D297353CC}">
              <c16:uniqueId val="{00000015-EC8A-4738-BB7A-BF6AAA27D5F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  <c:pt idx="22">
                <c:v>2918061</c:v>
              </c:pt>
              <c:pt idx="23">
                <c:v>3038061</c:v>
              </c:pt>
              <c:pt idx="24">
                <c:v>3158061</c:v>
              </c:pt>
              <c:pt idx="25">
                <c:v>3278061</c:v>
              </c:pt>
              <c:pt idx="26">
                <c:v>3398061</c:v>
              </c:pt>
              <c:pt idx="27">
                <c:v>3518061</c:v>
              </c:pt>
            </c:numLit>
          </c:val>
          <c:extLst>
            <c:ext xmlns:c16="http://schemas.microsoft.com/office/drawing/2014/chart" uri="{C3380CC4-5D6E-409C-BE32-E72D297353CC}">
              <c16:uniqueId val="{0000005D-C585-47F3-BF4D-46AF3EB5D8DC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12060</c:v>
              </c:pt>
              <c:pt idx="1">
                <c:v>34196</c:v>
              </c:pt>
              <c:pt idx="2">
                <c:v>67177</c:v>
              </c:pt>
              <c:pt idx="3">
                <c:v>111831</c:v>
              </c:pt>
              <c:pt idx="4">
                <c:v>169048</c:v>
              </c:pt>
              <c:pt idx="5">
                <c:v>239786</c:v>
              </c:pt>
              <c:pt idx="6">
                <c:v>325078</c:v>
              </c:pt>
              <c:pt idx="7">
                <c:v>426034</c:v>
              </c:pt>
              <c:pt idx="8">
                <c:v>543848</c:v>
              </c:pt>
              <c:pt idx="9">
                <c:v>679808</c:v>
              </c:pt>
              <c:pt idx="10">
                <c:v>835297</c:v>
              </c:pt>
              <c:pt idx="11">
                <c:v>1011806</c:v>
              </c:pt>
              <c:pt idx="12">
                <c:v>1210939</c:v>
              </c:pt>
              <c:pt idx="13">
                <c:v>1434422</c:v>
              </c:pt>
              <c:pt idx="14">
                <c:v>1684112</c:v>
              </c:pt>
              <c:pt idx="15">
                <c:v>1962010</c:v>
              </c:pt>
              <c:pt idx="16">
                <c:v>2270267</c:v>
              </c:pt>
              <c:pt idx="17">
                <c:v>2611200</c:v>
              </c:pt>
              <c:pt idx="18">
                <c:v>2987303</c:v>
              </c:pt>
              <c:pt idx="19">
                <c:v>3401258</c:v>
              </c:pt>
              <c:pt idx="20">
                <c:v>3855954</c:v>
              </c:pt>
              <c:pt idx="21">
                <c:v>4354499</c:v>
              </c:pt>
              <c:pt idx="22">
                <c:v>4900239</c:v>
              </c:pt>
              <c:pt idx="23">
                <c:v>5496775</c:v>
              </c:pt>
              <c:pt idx="24">
                <c:v>6147983</c:v>
              </c:pt>
              <c:pt idx="25">
                <c:v>6858034</c:v>
              </c:pt>
              <c:pt idx="26">
                <c:v>7631418</c:v>
              </c:pt>
              <c:pt idx="27">
                <c:v>8472967</c:v>
              </c:pt>
            </c:numLit>
          </c:val>
          <c:extLst>
            <c:ext xmlns:c16="http://schemas.microsoft.com/office/drawing/2014/chart" uri="{C3380CC4-5D6E-409C-BE32-E72D297353CC}">
              <c16:uniqueId val="{0000005E-C585-47F3-BF4D-46AF3EB5D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9"/>
              <c:pt idx="0">
                <c:v>3343314</c:v>
              </c:pt>
              <c:pt idx="1">
                <c:v>3343314</c:v>
              </c:pt>
              <c:pt idx="2">
                <c:v>3343314</c:v>
              </c:pt>
              <c:pt idx="3">
                <c:v>3343314</c:v>
              </c:pt>
              <c:pt idx="4">
                <c:v>3343314</c:v>
              </c:pt>
              <c:pt idx="5">
                <c:v>3343314</c:v>
              </c:pt>
              <c:pt idx="6">
                <c:v>3343314</c:v>
              </c:pt>
              <c:pt idx="7">
                <c:v>3343314</c:v>
              </c:pt>
              <c:pt idx="8">
                <c:v>3343314</c:v>
              </c:pt>
              <c:pt idx="9">
                <c:v>3343314</c:v>
              </c:pt>
              <c:pt idx="10">
                <c:v>3343314</c:v>
              </c:pt>
              <c:pt idx="11">
                <c:v>3343314</c:v>
              </c:pt>
              <c:pt idx="12">
                <c:v>3343314</c:v>
              </c:pt>
              <c:pt idx="13">
                <c:v>3343314</c:v>
              </c:pt>
              <c:pt idx="14">
                <c:v>3343314</c:v>
              </c:pt>
              <c:pt idx="15">
                <c:v>3343314</c:v>
              </c:pt>
              <c:pt idx="16">
                <c:v>3343314</c:v>
              </c:pt>
              <c:pt idx="17">
                <c:v>3343314</c:v>
              </c:pt>
              <c:pt idx="18">
                <c:v>3343314</c:v>
              </c:pt>
              <c:pt idx="19">
                <c:v>3343314</c:v>
              </c:pt>
              <c:pt idx="20">
                <c:v>3343314</c:v>
              </c:pt>
              <c:pt idx="21">
                <c:v>3343314</c:v>
              </c:pt>
              <c:pt idx="22">
                <c:v>3343314</c:v>
              </c:pt>
              <c:pt idx="23">
                <c:v>3343314</c:v>
              </c:pt>
              <c:pt idx="24">
                <c:v>3343314</c:v>
              </c:pt>
              <c:pt idx="25">
                <c:v>3343314</c:v>
              </c:pt>
              <c:pt idx="26">
                <c:v>3343314</c:v>
              </c:pt>
              <c:pt idx="27">
                <c:v>3343314</c:v>
              </c:pt>
              <c:pt idx="28">
                <c:v>3343314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60-C585-47F3-BF4D-46AF3EB5D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49310</c:v>
              </c:pt>
            </c:numLit>
          </c:xVal>
          <c:yVal>
            <c:numLit>
              <c:formatCode>General</c:formatCode>
              <c:ptCount val="1"/>
              <c:pt idx="0">
                <c:v>3343314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F-C585-47F3-BF4D-46AF3EB5D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8393719.59999999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21-EC60-45AF-B628-9F6071B7037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2-EC60-45AF-B628-9F6071B703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Ausgaben: 10.208,61 €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1-EC60-45AF-B628-9F6071B703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10208.61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20-EC60-45AF-B628-9F6071B7037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24-EC60-45AF-B628-9F6071B7037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Lücke: 8.031,03 €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4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8031.0300000000007</c:v>
              </c:pt>
            </c:numLit>
          </c:val>
          <c:extLst>
            <c:ext xmlns:c16="http://schemas.microsoft.com/office/drawing/2014/chart" uri="{C3380CC4-5D6E-409C-BE32-E72D297353CC}">
              <c16:uniqueId val="{00000023-EC60-45AF-B628-9F6071B703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1229.471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6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7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1EC-40DC-822F-84ABB0179A2E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01EC-40DC-822F-84ABB0179A2E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1EC-40DC-822F-84ABB0179A2E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01EC-40DC-822F-84ABB0179A2E}"/>
              </c:ext>
            </c:extLst>
          </c:dPt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  <c:pt idx="5">
                <c:v>0.32</c:v>
              </c:pt>
            </c:numLit>
          </c:val>
          <c:extLst>
            <c:ext xmlns:c16="http://schemas.microsoft.com/office/drawing/2014/chart" uri="{C3380CC4-5D6E-409C-BE32-E72D297353CC}">
              <c16:uniqueId val="{00000010-01EC-40DC-822F-84ABB0179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D590-4598-B563-F6C501AF1F3B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590-4598-B563-F6C501AF1F3B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D590-4598-B563-F6C501AF1F3B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590-4598-B563-F6C501AF1F3B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90-4598-B563-F6C501AF1F3B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90-4598-B563-F6C501AF1F3B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90-4598-B563-F6C501AF1F3B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90-4598-B563-F6C501AF1F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D590-4598-B563-F6C501AF1F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E596-404B-9624-C92C2A28C44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596-404B-9624-C92C2A28C449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E596-404B-9624-C92C2A28C449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596-404B-9624-C92C2A28C449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596-404B-9624-C92C2A28C449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E596-404B-9624-C92C2A28C449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E596-404B-9624-C92C2A28C449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E596-404B-9624-C92C2A28C4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E596-404B-9624-C92C2A28C44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0-1694-493E-B2BB-BDEACD253659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1-1694-493E-B2BB-BDEACD253659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2-1694-493E-B2BB-BDEACD253659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3-1694-493E-B2BB-BDEACD253659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6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  <c:pt idx="5">
                <c:v>Ziel 6</c:v>
              </c:pt>
            </c:strLit>
          </c:cat>
          <c:val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val>
          <c:extLst>
            <c:ext xmlns:c16="http://schemas.microsoft.com/office/drawing/2014/chart" uri="{C3380CC4-5D6E-409C-BE32-E72D297353CC}">
              <c16:uniqueId val="{0000001F-1694-493E-B2BB-BDEACD2536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117016&amp;wr=3.5" TargetMode="External"/><Relationship Id="rId2" Type="http://schemas.openxmlformats.org/officeDocument/2006/relationships/hyperlink" Target="https://nomadlist.com/fire?age=33&amp;interest=3.5&amp;savings=158061&amp;debt_rate=0&amp;return_rate=7.63&amp;income=19751.33&amp;tax_rate=0&amp;spending=9751.33" TargetMode="Externa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69053</xdr:colOff>
      <xdr:row>19</xdr:row>
      <xdr:rowOff>226225</xdr:rowOff>
    </xdr:from>
    <xdr:to>
      <xdr:col>3</xdr:col>
      <xdr:colOff>2049353</xdr:colOff>
      <xdr:row>29</xdr:row>
      <xdr:rowOff>259225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1647825</xdr:colOff>
      <xdr:row>15</xdr:row>
      <xdr:rowOff>29784</xdr:rowOff>
    </xdr:from>
    <xdr:to>
      <xdr:col>2</xdr:col>
      <xdr:colOff>297975</xdr:colOff>
      <xdr:row>16</xdr:row>
      <xdr:rowOff>88199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895475" y="4277934"/>
          <a:ext cx="1260000" cy="325115"/>
          <a:chOff x="1895475" y="4277934"/>
          <a:chExt cx="1260000" cy="325115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895475" y="4286249"/>
            <a:ext cx="926784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04.06.2021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17403" y="4286249"/>
            <a:ext cx="338072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22" name="EndDate_Cal" descr="Tageskalender Silhouette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830573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1115615</xdr:colOff>
      <xdr:row>16</xdr:row>
      <xdr:rowOff>204787</xdr:rowOff>
    </xdr:from>
    <xdr:to>
      <xdr:col>1</xdr:col>
      <xdr:colOff>2134790</xdr:colOff>
      <xdr:row>17</xdr:row>
      <xdr:rowOff>254887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63265" y="4719637"/>
          <a:ext cx="10191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2178843</xdr:colOff>
      <xdr:row>16</xdr:row>
      <xdr:rowOff>204787</xdr:rowOff>
    </xdr:from>
    <xdr:to>
      <xdr:col>2</xdr:col>
      <xdr:colOff>550068</xdr:colOff>
      <xdr:row>17</xdr:row>
      <xdr:rowOff>254887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26493" y="4719637"/>
          <a:ext cx="9810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594121</xdr:colOff>
      <xdr:row>16</xdr:row>
      <xdr:rowOff>204787</xdr:rowOff>
    </xdr:from>
    <xdr:to>
      <xdr:col>2</xdr:col>
      <xdr:colOff>1613296</xdr:colOff>
      <xdr:row>17</xdr:row>
      <xdr:rowOff>254887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51621" y="4719637"/>
          <a:ext cx="10191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'SetDefinedRange(&quot;YTD&quot;)'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2133600</xdr:colOff>
      <xdr:row>19</xdr:row>
      <xdr:rowOff>233700</xdr:rowOff>
    </xdr:from>
    <xdr:to>
      <xdr:col>6</xdr:col>
      <xdr:colOff>761100</xdr:colOff>
      <xdr:row>30</xdr:row>
      <xdr:rowOff>0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6735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69052</xdr:colOff>
      <xdr:row>32</xdr:row>
      <xdr:rowOff>135730</xdr:rowOff>
    </xdr:from>
    <xdr:to>
      <xdr:col>3</xdr:col>
      <xdr:colOff>2049352</xdr:colOff>
      <xdr:row>42</xdr:row>
      <xdr:rowOff>168730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870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1.533.066,92 €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57500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349,13 €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77200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8.031,00 € übrig</a:t>
            </a:r>
          </a:p>
        </xdr:txBody>
      </xdr:sp>
    </xdr:grpSp>
    <xdr:clientData/>
  </xdr:twoCellAnchor>
  <xdr:twoCellAnchor editAs="absolute">
    <xdr:from>
      <xdr:col>3</xdr:col>
      <xdr:colOff>2114550</xdr:colOff>
      <xdr:row>18</xdr:row>
      <xdr:rowOff>114300</xdr:rowOff>
    </xdr:from>
    <xdr:to>
      <xdr:col>4</xdr:col>
      <xdr:colOff>975961</xdr:colOff>
      <xdr:row>19</xdr:row>
      <xdr:rowOff>209009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581900" y="516255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66675</xdr:colOff>
      <xdr:row>31</xdr:row>
      <xdr:rowOff>19050</xdr:rowOff>
    </xdr:from>
    <xdr:to>
      <xdr:col>1</xdr:col>
      <xdr:colOff>1534014</xdr:colOff>
      <xdr:row>32</xdr:row>
      <xdr:rowOff>114832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14325" y="8534400"/>
          <a:ext cx="1467339" cy="36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57500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870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4/6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2133051</xdr:colOff>
      <xdr:row>32</xdr:row>
      <xdr:rowOff>133392</xdr:rowOff>
    </xdr:from>
    <xdr:to>
      <xdr:col>6</xdr:col>
      <xdr:colOff>760551</xdr:colOff>
      <xdr:row>42</xdr:row>
      <xdr:rowOff>166392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</xdr:col>
      <xdr:colOff>2114550</xdr:colOff>
      <xdr:row>31</xdr:row>
      <xdr:rowOff>19050</xdr:rowOff>
    </xdr:from>
    <xdr:to>
      <xdr:col>4</xdr:col>
      <xdr:colOff>975961</xdr:colOff>
      <xdr:row>32</xdr:row>
      <xdr:rowOff>113759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581900" y="853440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77200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6735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Ausgaben Jahr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122.503,29 €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1657350</xdr:colOff>
      <xdr:row>16</xdr:row>
      <xdr:rowOff>204787</xdr:rowOff>
    </xdr:from>
    <xdr:to>
      <xdr:col>3</xdr:col>
      <xdr:colOff>304800</xdr:colOff>
      <xdr:row>17</xdr:row>
      <xdr:rowOff>254887</xdr:rowOff>
    </xdr:to>
    <xdr:sp macro="[0]!'CreateDetailCharts false,true'" textlink="">
      <xdr:nvSpPr>
        <xdr:cNvPr id="100" name="TextBox.res_056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514850" y="4719637"/>
          <a:ext cx="1257300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Jahresansicht</a:t>
          </a:r>
        </a:p>
      </xdr:txBody>
    </xdr:sp>
    <xdr:clientData/>
  </xdr:twoCellAnchor>
  <xdr:twoCellAnchor editAs="absolute">
    <xdr:from>
      <xdr:col>1</xdr:col>
      <xdr:colOff>76200</xdr:colOff>
      <xdr:row>18</xdr:row>
      <xdr:rowOff>114300</xdr:rowOff>
    </xdr:from>
    <xdr:to>
      <xdr:col>1</xdr:col>
      <xdr:colOff>1543539</xdr:colOff>
      <xdr:row>19</xdr:row>
      <xdr:rowOff>209009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23850" y="516255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29784</xdr:rowOff>
    </xdr:from>
    <xdr:to>
      <xdr:col>1</xdr:col>
      <xdr:colOff>1355249</xdr:colOff>
      <xdr:row>16</xdr:row>
      <xdr:rowOff>87084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342899" y="4277934"/>
          <a:ext cx="1260000" cy="324000"/>
          <a:chOff x="342899" y="4277934"/>
          <a:chExt cx="1260000" cy="3240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4286250"/>
            <a:ext cx="934051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04.06.2016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76950" y="4286250"/>
            <a:ext cx="325949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93" name="StartDate_Cal" descr="Tageskalender Silhouette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76800" y="4277934"/>
            <a:ext cx="324000" cy="324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0.04351</cdr:y>
    </cdr:from>
    <cdr:to>
      <cdr:x>1</cdr:x>
      <cdr:y>0.1566</cdr:y>
    </cdr:to>
    <cdr:sp macro="" textlink="">
      <cdr:nvSpPr>
        <cdr:cNvPr id="2" name="TextBox_NWGrowth">
          <a:extLst xmlns:a="http://schemas.openxmlformats.org/drawingml/2006/main">
            <a:ext uri="{FF2B5EF4-FFF2-40B4-BE49-F238E27FC236}">
              <a16:creationId xmlns:a16="http://schemas.microsoft.com/office/drawing/2014/main" id="{0CC48AA7-00C1-4C71-8E39-72F6974D6D96}"/>
            </a:ext>
          </a:extLst>
        </cdr:cNvPr>
        <cdr:cNvSpPr txBox="1"/>
      </cdr:nvSpPr>
      <cdr:spPr>
        <a:xfrm xmlns:a="http://schemas.openxmlformats.org/drawingml/2006/main">
          <a:off x="5904576" y="1174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112.442,22 €</a:t>
          </a:r>
        </a:p>
      </cdr:txBody>
    </cdr:sp>
  </cdr:relSizeAnchor>
  <cdr:relSizeAnchor xmlns:cdr="http://schemas.openxmlformats.org/drawingml/2006/chartDrawing">
    <cdr:from>
      <cdr:x>0.82008</cdr:x>
      <cdr:y>0.17756</cdr:y>
    </cdr:from>
    <cdr:to>
      <cdr:x>1</cdr:x>
      <cdr:y>0.29065</cdr:y>
    </cdr:to>
    <cdr:sp macro="" textlink="">
      <cdr:nvSpPr>
        <cdr:cNvPr id="3" name="TextBox_NWGrowthPercent">
          <a:extLst xmlns:a="http://schemas.openxmlformats.org/drawingml/2006/main">
            <a:ext uri="{FF2B5EF4-FFF2-40B4-BE49-F238E27FC236}">
              <a16:creationId xmlns:a16="http://schemas.microsoft.com/office/drawing/2014/main" id="{127F906C-2C49-47C7-B568-AD80DA047F5A}"/>
            </a:ext>
          </a:extLst>
        </cdr:cNvPr>
        <cdr:cNvSpPr txBox="1"/>
      </cdr:nvSpPr>
      <cdr:spPr>
        <a:xfrm xmlns:a="http://schemas.openxmlformats.org/drawingml/2006/main">
          <a:off x="5904576" y="4794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+ 246%</a:t>
          </a:r>
        </a:p>
      </cdr:txBody>
    </cdr:sp>
  </cdr:relSizeAnchor>
  <cdr:relSizeAnchor xmlns:cdr="http://schemas.openxmlformats.org/drawingml/2006/chartDrawing">
    <cdr:from>
      <cdr:x>0.82008</cdr:x>
      <cdr:y>0.31162</cdr:y>
    </cdr:from>
    <cdr:to>
      <cdr:x>1</cdr:x>
      <cdr:y>0.42471</cdr:y>
    </cdr:to>
    <cdr:sp macro="" textlink="">
      <cdr:nvSpPr>
        <cdr:cNvPr id="4" name="TextBox.res_0501">
          <a:extLst xmlns:a="http://schemas.openxmlformats.org/drawingml/2006/main">
            <a:ext uri="{FF2B5EF4-FFF2-40B4-BE49-F238E27FC236}">
              <a16:creationId xmlns:a16="http://schemas.microsoft.com/office/drawing/2014/main" id="{BBC2DD28-9828-4040-927B-D0324F6A3F47}"/>
            </a:ext>
          </a:extLst>
        </cdr:cNvPr>
        <cdr:cNvSpPr txBox="1"/>
      </cdr:nvSpPr>
      <cdr:spPr>
        <a:xfrm xmlns:a="http://schemas.openxmlformats.org/drawingml/2006/main">
          <a:off x="5904576" y="841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0.0294</cdr:y>
    </cdr:from>
    <cdr:to>
      <cdr:x>1</cdr:x>
      <cdr:y>0.14249</cdr:y>
    </cdr:to>
    <cdr:sp macro="" textlink="">
      <cdr:nvSpPr>
        <cdr:cNvPr id="2" name="TextBox_SavingsAverageTotal">
          <a:extLst xmlns:a="http://schemas.openxmlformats.org/drawingml/2006/main">
            <a:ext uri="{FF2B5EF4-FFF2-40B4-BE49-F238E27FC236}">
              <a16:creationId xmlns:a16="http://schemas.microsoft.com/office/drawing/2014/main" id="{C2A03586-15EC-4DF4-B543-3EB8D196B963}"/>
            </a:ext>
          </a:extLst>
        </cdr:cNvPr>
        <cdr:cNvSpPr txBox="1"/>
      </cdr:nvSpPr>
      <cdr:spPr>
        <a:xfrm xmlns:a="http://schemas.openxmlformats.org/drawingml/2006/main">
          <a:off x="5904576" y="79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74.260,82 €</a:t>
          </a:r>
        </a:p>
      </cdr:txBody>
    </cdr:sp>
  </cdr:relSizeAnchor>
  <cdr:relSizeAnchor xmlns:cdr="http://schemas.openxmlformats.org/drawingml/2006/chartDrawing">
    <cdr:from>
      <cdr:x>0.7951</cdr:x>
      <cdr:y>0.16815</cdr:y>
    </cdr:from>
    <cdr:to>
      <cdr:x>1</cdr:x>
      <cdr:y>0.28124</cdr:y>
    </cdr:to>
    <cdr:sp macro="" textlink="">
      <cdr:nvSpPr>
        <cdr:cNvPr id="3" name="TextBox_SavingsAverage">
          <a:extLst xmlns:a="http://schemas.openxmlformats.org/drawingml/2006/main">
            <a:ext uri="{FF2B5EF4-FFF2-40B4-BE49-F238E27FC236}">
              <a16:creationId xmlns:a16="http://schemas.microsoft.com/office/drawing/2014/main" id="{567C5DFB-2D39-4C4A-9360-FB24E663BDAC}"/>
            </a:ext>
          </a:extLst>
        </cdr:cNvPr>
        <cdr:cNvSpPr txBox="1"/>
      </cdr:nvSpPr>
      <cdr:spPr>
        <a:xfrm xmlns:a="http://schemas.openxmlformats.org/drawingml/2006/main">
          <a:off x="5133975" y="454014"/>
          <a:ext cx="13230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44% Durchschnitt</a:t>
          </a:r>
        </a:p>
      </cdr:txBody>
    </cdr:sp>
  </cdr:relSizeAnchor>
  <cdr:relSizeAnchor xmlns:cdr="http://schemas.openxmlformats.org/drawingml/2006/chartDrawing">
    <cdr:from>
      <cdr:x>0.82008</cdr:x>
      <cdr:y>0.28575</cdr:y>
    </cdr:from>
    <cdr:to>
      <cdr:x>1</cdr:x>
      <cdr:y>0.39884</cdr:y>
    </cdr:to>
    <cdr:sp macro="" textlink="">
      <cdr:nvSpPr>
        <cdr:cNvPr id="4" name="TextBox_SavingsMean">
          <a:extLst xmlns:a="http://schemas.openxmlformats.org/drawingml/2006/main">
            <a:ext uri="{FF2B5EF4-FFF2-40B4-BE49-F238E27FC236}">
              <a16:creationId xmlns:a16="http://schemas.microsoft.com/office/drawing/2014/main" id="{E83CEF5D-5A35-4BC1-BEA1-CDD2786A30C0}"/>
            </a:ext>
          </a:extLst>
        </cdr:cNvPr>
        <cdr:cNvSpPr txBox="1"/>
      </cdr:nvSpPr>
      <cdr:spPr>
        <a:xfrm xmlns:a="http://schemas.openxmlformats.org/drawingml/2006/main">
          <a:off x="5904576" y="7715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44% Median</a:t>
          </a:r>
        </a:p>
      </cdr:txBody>
    </cdr:sp>
  </cdr:relSizeAnchor>
  <cdr:relSizeAnchor xmlns:cdr="http://schemas.openxmlformats.org/drawingml/2006/chartDrawing">
    <cdr:from>
      <cdr:x>0.82008</cdr:x>
      <cdr:y>0.41393</cdr:y>
    </cdr:from>
    <cdr:to>
      <cdr:x>1</cdr:x>
      <cdr:y>0.52702</cdr:y>
    </cdr:to>
    <cdr:sp macro="" textlink="">
      <cdr:nvSpPr>
        <cdr:cNvPr id="5" name="TextBox.res_0501">
          <a:extLst xmlns:a="http://schemas.openxmlformats.org/drawingml/2006/main">
            <a:ext uri="{FF2B5EF4-FFF2-40B4-BE49-F238E27FC236}">
              <a16:creationId xmlns:a16="http://schemas.microsoft.com/office/drawing/2014/main" id="{B1F2A801-C6EA-455B-A8D3-4F166A9D0641}"/>
            </a:ext>
          </a:extLst>
        </cdr:cNvPr>
        <cdr:cNvSpPr txBox="1"/>
      </cdr:nvSpPr>
      <cdr:spPr>
        <a:xfrm xmlns:a="http://schemas.openxmlformats.org/drawingml/2006/main">
          <a:off x="5904576" y="111760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0.81988</cdr:x>
      <cdr:y>0.16845</cdr:y>
    </cdr:from>
    <cdr:to>
      <cdr:x>0.99988</cdr:x>
      <cdr:y>0.28179</cdr:y>
    </cdr:to>
    <cdr:sp macro="" textlink="">
      <cdr:nvSpPr>
        <cdr:cNvPr id="3" name="TextBox.res_0501">
          <a:extLst xmlns:a="http://schemas.openxmlformats.org/drawingml/2006/main">
            <a:ext uri="{FF2B5EF4-FFF2-40B4-BE49-F238E27FC236}">
              <a16:creationId xmlns:a16="http://schemas.microsoft.com/office/drawing/2014/main" id="{440D6617-35A5-437A-84C6-714FAFD900C2}"/>
            </a:ext>
          </a:extLst>
        </cdr:cNvPr>
        <cdr:cNvSpPr txBox="1"/>
      </cdr:nvSpPr>
      <cdr:spPr>
        <a:xfrm xmlns:a="http://schemas.openxmlformats.org/drawingml/2006/main">
          <a:off x="5903123" y="454820"/>
          <a:ext cx="1296000" cy="306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0.81992</cdr:x>
      <cdr:y>0.05536</cdr:y>
    </cdr:from>
    <cdr:to>
      <cdr:x>0.99984</cdr:x>
      <cdr:y>0.16845</cdr:y>
    </cdr:to>
    <cdr:sp macro="" textlink="">
      <cdr:nvSpPr>
        <cdr:cNvPr id="4" name="TextBox_TotalSpendings">
          <a:extLst xmlns:a="http://schemas.openxmlformats.org/drawingml/2006/main">
            <a:ext uri="{FF2B5EF4-FFF2-40B4-BE49-F238E27FC236}">
              <a16:creationId xmlns:a16="http://schemas.microsoft.com/office/drawing/2014/main" id="{A8E59F19-E2D2-426A-B7B9-0BDACECCDDAB}"/>
            </a:ext>
          </a:extLst>
        </cdr:cNvPr>
        <cdr:cNvSpPr txBox="1"/>
      </cdr:nvSpPr>
      <cdr:spPr>
        <a:xfrm xmlns:a="http://schemas.openxmlformats.org/drawingml/2006/main">
          <a:off x="5903423" y="149478"/>
          <a:ext cx="1295400" cy="3053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582.256,86 €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0.81583</cdr:x>
      <cdr:y>0.17756</cdr:y>
    </cdr:from>
    <cdr:to>
      <cdr:x>1</cdr:x>
      <cdr:y>0.29065</cdr:y>
    </cdr:to>
    <cdr:sp macro="" textlink="">
      <cdr:nvSpPr>
        <cdr:cNvPr id="7" name="TextBox_TotalGrossIncome">
          <a:extLst xmlns:a="http://schemas.openxmlformats.org/drawingml/2006/main">
            <a:ext uri="{FF2B5EF4-FFF2-40B4-BE49-F238E27FC236}">
              <a16:creationId xmlns:a16="http://schemas.microsoft.com/office/drawing/2014/main" id="{AFB880E9-44F2-4D89-9D51-3D7C509F120A}"/>
            </a:ext>
          </a:extLst>
        </cdr:cNvPr>
        <cdr:cNvSpPr txBox="1"/>
      </cdr:nvSpPr>
      <cdr:spPr>
        <a:xfrm xmlns:a="http://schemas.openxmlformats.org/drawingml/2006/main">
          <a:off x="5267875" y="479412"/>
          <a:ext cx="11891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322.000,23 €</a:t>
          </a:r>
        </a:p>
      </cdr:txBody>
    </cdr:sp>
  </cdr:relSizeAnchor>
  <cdr:relSizeAnchor xmlns:cdr="http://schemas.openxmlformats.org/drawingml/2006/chartDrawing">
    <cdr:from>
      <cdr:x>0.8</cdr:x>
      <cdr:y>0.3028</cdr:y>
    </cdr:from>
    <cdr:to>
      <cdr:x>1</cdr:x>
      <cdr:y>0.41589</cdr:y>
    </cdr:to>
    <cdr:sp macro="" textlink="">
      <cdr:nvSpPr>
        <cdr:cNvPr id="8" name="TextBox_TotalGrossIncomeMean">
          <a:extLst xmlns:a="http://schemas.openxmlformats.org/drawingml/2006/main">
            <a:ext uri="{FF2B5EF4-FFF2-40B4-BE49-F238E27FC236}">
              <a16:creationId xmlns:a16="http://schemas.microsoft.com/office/drawing/2014/main" id="{E336B1AB-25A5-46B5-921A-74CA3EB623F3}"/>
            </a:ext>
          </a:extLst>
        </cdr:cNvPr>
        <cdr:cNvSpPr txBox="1"/>
      </cdr:nvSpPr>
      <cdr:spPr>
        <a:xfrm xmlns:a="http://schemas.openxmlformats.org/drawingml/2006/main">
          <a:off x="5791748" y="817562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7.118,50 € Median</a:t>
          </a:r>
        </a:p>
      </cdr:txBody>
    </cdr:sp>
  </cdr:relSizeAnchor>
  <cdr:relSizeAnchor xmlns:cdr="http://schemas.openxmlformats.org/drawingml/2006/chartDrawing">
    <cdr:from>
      <cdr:x>0.81436</cdr:x>
      <cdr:y>0.56209</cdr:y>
    </cdr:from>
    <cdr:to>
      <cdr:x>1</cdr:x>
      <cdr:y>0.67518</cdr:y>
    </cdr:to>
    <cdr:sp macro="" textlink="">
      <cdr:nvSpPr>
        <cdr:cNvPr id="9" name="TextBox_TotalNetIncome">
          <a:extLst xmlns:a="http://schemas.openxmlformats.org/drawingml/2006/main">
            <a:ext uri="{FF2B5EF4-FFF2-40B4-BE49-F238E27FC236}">
              <a16:creationId xmlns:a16="http://schemas.microsoft.com/office/drawing/2014/main" id="{03607C38-90D1-4763-BC16-8C8205E3ED9B}"/>
            </a:ext>
          </a:extLst>
        </cdr:cNvPr>
        <cdr:cNvSpPr txBox="1"/>
      </cdr:nvSpPr>
      <cdr:spPr>
        <a:xfrm xmlns:a="http://schemas.openxmlformats.org/drawingml/2006/main">
          <a:off x="5258349" y="1517643"/>
          <a:ext cx="1198701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197.605,72 €</a:t>
          </a:r>
        </a:p>
      </cdr:txBody>
    </cdr:sp>
  </cdr:relSizeAnchor>
  <cdr:relSizeAnchor xmlns:cdr="http://schemas.openxmlformats.org/drawingml/2006/chartDrawing">
    <cdr:from>
      <cdr:x>0.8</cdr:x>
      <cdr:y>0.69086</cdr:y>
    </cdr:from>
    <cdr:to>
      <cdr:x>1</cdr:x>
      <cdr:y>0.80395</cdr:y>
    </cdr:to>
    <cdr:sp macro="" textlink="">
      <cdr:nvSpPr>
        <cdr:cNvPr id="10" name="TextBox_TotalNetIncomeMean">
          <a:extLst xmlns:a="http://schemas.openxmlformats.org/drawingml/2006/main">
            <a:ext uri="{FF2B5EF4-FFF2-40B4-BE49-F238E27FC236}">
              <a16:creationId xmlns:a16="http://schemas.microsoft.com/office/drawing/2014/main" id="{241F8E06-C872-4A9E-ABBB-3DBF313A8765}"/>
            </a:ext>
          </a:extLst>
        </cdr:cNvPr>
        <cdr:cNvSpPr txBox="1"/>
      </cdr:nvSpPr>
      <cdr:spPr>
        <a:xfrm xmlns:a="http://schemas.openxmlformats.org/drawingml/2006/main">
          <a:off x="5904000" y="1865311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4.435,68 € Median</a:t>
          </a:r>
        </a:p>
      </cdr:txBody>
    </cdr:sp>
  </cdr:relSizeAnchor>
  <cdr:relSizeAnchor xmlns:cdr="http://schemas.openxmlformats.org/drawingml/2006/chartDrawing">
    <cdr:from>
      <cdr:x>0.82</cdr:x>
      <cdr:y>0.85137</cdr:y>
    </cdr:from>
    <cdr:to>
      <cdr:x>1</cdr:x>
      <cdr:y>0.96446</cdr:y>
    </cdr:to>
    <cdr:sp macro="" textlink="">
      <cdr:nvSpPr>
        <cdr:cNvPr id="11" name="TextBox.res_0501">
          <a:extLst xmlns:a="http://schemas.openxmlformats.org/drawingml/2006/main">
            <a:ext uri="{FF2B5EF4-FFF2-40B4-BE49-F238E27FC236}">
              <a16:creationId xmlns:a16="http://schemas.microsoft.com/office/drawing/2014/main" id="{BF384BA6-D8BF-45F5-A57C-DE0D8C798526}"/>
            </a:ext>
          </a:extLst>
        </cdr:cNvPr>
        <cdr:cNvSpPr txBox="1"/>
      </cdr:nvSpPr>
      <cdr:spPr>
        <a:xfrm xmlns:a="http://schemas.openxmlformats.org/drawingml/2006/main">
          <a:off x="5904000" y="22987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0.06115</cdr:y>
    </cdr:from>
    <cdr:to>
      <cdr:x>1</cdr:x>
      <cdr:y>0.17424</cdr:y>
    </cdr:to>
    <cdr:sp macro="" textlink="">
      <cdr:nvSpPr>
        <cdr:cNvPr id="12" name="TextBox.res_0564">
          <a:extLst xmlns:a="http://schemas.openxmlformats.org/drawingml/2006/main">
            <a:ext uri="{FF2B5EF4-FFF2-40B4-BE49-F238E27FC236}">
              <a16:creationId xmlns:a16="http://schemas.microsoft.com/office/drawing/2014/main" id="{0B00C180-C35D-4C1D-956B-3DC62364AEA1}"/>
            </a:ext>
          </a:extLst>
        </cdr:cNvPr>
        <cdr:cNvSpPr txBox="1"/>
      </cdr:nvSpPr>
      <cdr:spPr>
        <a:xfrm xmlns:a="http://schemas.openxmlformats.org/drawingml/2006/main">
          <a:off x="5904000" y="1651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Brutto</a:t>
          </a:r>
        </a:p>
      </cdr:txBody>
    </cdr:sp>
  </cdr:relSizeAnchor>
  <cdr:relSizeAnchor xmlns:cdr="http://schemas.openxmlformats.org/drawingml/2006/chartDrawing">
    <cdr:from>
      <cdr:x>0.82</cdr:x>
      <cdr:y>0.45273</cdr:y>
    </cdr:from>
    <cdr:to>
      <cdr:x>1</cdr:x>
      <cdr:y>0.56582</cdr:y>
    </cdr:to>
    <cdr:sp macro="" textlink="">
      <cdr:nvSpPr>
        <cdr:cNvPr id="13" name="TextBox.res_0565">
          <a:extLst xmlns:a="http://schemas.openxmlformats.org/drawingml/2006/main">
            <a:ext uri="{FF2B5EF4-FFF2-40B4-BE49-F238E27FC236}">
              <a16:creationId xmlns:a16="http://schemas.microsoft.com/office/drawing/2014/main" id="{97600C97-6A41-481F-B323-7F0CBE2F8F3C}"/>
            </a:ext>
          </a:extLst>
        </cdr:cNvPr>
        <cdr:cNvSpPr txBox="1"/>
      </cdr:nvSpPr>
      <cdr:spPr>
        <a:xfrm xmlns:a="http://schemas.openxmlformats.org/drawingml/2006/main">
          <a:off x="5904000" y="122237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Netto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647700</xdr:colOff>
      <xdr:row>3</xdr:row>
      <xdr:rowOff>133350</xdr:rowOff>
    </xdr:from>
    <xdr:to>
      <xdr:col>6</xdr:col>
      <xdr:colOff>2181225</xdr:colOff>
      <xdr:row>17</xdr:row>
      <xdr:rowOff>190499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981075</xdr:colOff>
      <xdr:row>0</xdr:row>
      <xdr:rowOff>123825</xdr:rowOff>
    </xdr:from>
    <xdr:to>
      <xdr:col>6</xdr:col>
      <xdr:colOff>1457325</xdr:colOff>
      <xdr:row>3</xdr:row>
      <xdr:rowOff>57150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058275" y="123825"/>
          <a:ext cx="5695950" cy="981075"/>
          <a:chOff x="4038599" y="619125"/>
          <a:chExt cx="7561951" cy="471920"/>
        </a:xfrm>
      </xdr:grpSpPr>
      <xdr:sp macro="" textlink="">
        <xdr:nvSpPr>
          <xdr:cNvPr id="4" name="Textbox.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.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14 Jahren mit 47</a:t>
            </a:r>
          </a:p>
        </xdr:txBody>
      </xdr:sp>
    </xdr:grpSp>
    <xdr:clientData/>
  </xdr:twoCellAnchor>
  <xdr:twoCellAnchor editAs="absolute">
    <xdr:from>
      <xdr:col>2</xdr:col>
      <xdr:colOff>600075</xdr:colOff>
      <xdr:row>18</xdr:row>
      <xdr:rowOff>123824</xdr:rowOff>
    </xdr:from>
    <xdr:to>
      <xdr:col>2</xdr:col>
      <xdr:colOff>1860075</xdr:colOff>
      <xdr:row>19</xdr:row>
      <xdr:rowOff>217124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457575" y="5172074"/>
          <a:ext cx="1260000" cy="360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 editAs="absolute">
    <xdr:from>
      <xdr:col>1</xdr:col>
      <xdr:colOff>1714499</xdr:colOff>
      <xdr:row>18</xdr:row>
      <xdr:rowOff>123825</xdr:rowOff>
    </xdr:from>
    <xdr:to>
      <xdr:col>2</xdr:col>
      <xdr:colOff>364649</xdr:colOff>
      <xdr:row>19</xdr:row>
      <xdr:rowOff>217125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62149" y="5172075"/>
          <a:ext cx="1260000" cy="360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 editAs="absolute">
    <xdr:from>
      <xdr:col>1</xdr:col>
      <xdr:colOff>0</xdr:colOff>
      <xdr:row>2</xdr:row>
      <xdr:rowOff>9525</xdr:rowOff>
    </xdr:from>
    <xdr:to>
      <xdr:col>1</xdr:col>
      <xdr:colOff>2600325</xdr:colOff>
      <xdr:row>4</xdr:row>
      <xdr:rowOff>116417</xdr:rowOff>
    </xdr:to>
    <xdr:grpSp>
      <xdr:nvGrpSpPr>
        <xdr:cNvPr id="12" name="Gruppieren 11">
          <a:extLst>
            <a:ext uri="{FF2B5EF4-FFF2-40B4-BE49-F238E27FC236}">
              <a16:creationId xmlns:a16="http://schemas.microsoft.com/office/drawing/2014/main" id="{B506F40A-C3AE-4880-8B41-CD33ED223F85}"/>
            </a:ext>
          </a:extLst>
        </xdr:cNvPr>
        <xdr:cNvGrpSpPr/>
      </xdr:nvGrpSpPr>
      <xdr:grpSpPr>
        <a:xfrm>
          <a:off x="247650" y="790575"/>
          <a:ext cx="2600325" cy="640292"/>
          <a:chOff x="5610225" y="1047750"/>
          <a:chExt cx="2600325" cy="640292"/>
        </a:xfrm>
      </xdr:grpSpPr>
      <xdr:sp macro="" textlink="">
        <xdr:nvSpPr>
          <xdr:cNvPr id="7" name="TextBox.res_0527">
            <a:extLst>
              <a:ext uri="{FF2B5EF4-FFF2-40B4-BE49-F238E27FC236}">
                <a16:creationId xmlns:a16="http://schemas.microsoft.com/office/drawing/2014/main" id="{651F58F8-A080-43D2-8270-1ECA7CF4FD7D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Alter</a:t>
            </a:r>
          </a:p>
        </xdr:txBody>
      </xdr:sp>
      <xdr:sp macro="" textlink="">
        <xdr:nvSpPr>
          <xdr:cNvPr id="17" name="TextBox.res_0528">
            <a:extLst>
              <a:ext uri="{FF2B5EF4-FFF2-40B4-BE49-F238E27FC236}">
                <a16:creationId xmlns:a16="http://schemas.microsoft.com/office/drawing/2014/main" id="{6BBECCB7-DCFA-441A-B976-FA6D0E0D6A84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 aktuelles Alter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4763</xdr:rowOff>
    </xdr:from>
    <xdr:to>
      <xdr:col>1</xdr:col>
      <xdr:colOff>2600325</xdr:colOff>
      <xdr:row>10</xdr:row>
      <xdr:rowOff>111655</xdr:rowOff>
    </xdr:to>
    <xdr:grpSp>
      <xdr:nvGrpSpPr>
        <xdr:cNvPr id="28" name="Gruppieren 27">
          <a:extLst>
            <a:ext uri="{FF2B5EF4-FFF2-40B4-BE49-F238E27FC236}">
              <a16:creationId xmlns:a16="http://schemas.microsoft.com/office/drawing/2014/main" id="{A70915AC-7E9B-4B4B-B496-424F3809C1D8}"/>
            </a:ext>
          </a:extLst>
        </xdr:cNvPr>
        <xdr:cNvGrpSpPr/>
      </xdr:nvGrpSpPr>
      <xdr:grpSpPr>
        <a:xfrm>
          <a:off x="247650" y="2386013"/>
          <a:ext cx="2600325" cy="640292"/>
          <a:chOff x="5610225" y="1047750"/>
          <a:chExt cx="2600325" cy="640292"/>
        </a:xfrm>
      </xdr:grpSpPr>
      <xdr:sp macro="" textlink="">
        <xdr:nvSpPr>
          <xdr:cNvPr id="29" name="TextBox.res_0543">
            <a:extLst>
              <a:ext uri="{FF2B5EF4-FFF2-40B4-BE49-F238E27FC236}">
                <a16:creationId xmlns:a16="http://schemas.microsoft.com/office/drawing/2014/main" id="{DC92CAD9-BCA6-4CF1-BEC3-D4269C1DF24C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FIRE-Sparrate</a:t>
            </a:r>
          </a:p>
        </xdr:txBody>
      </xdr:sp>
      <xdr:sp macro="" textlink="">
        <xdr:nvSpPr>
          <xdr:cNvPr id="30" name="TextBox.res_0544">
            <a:extLst>
              <a:ext uri="{FF2B5EF4-FFF2-40B4-BE49-F238E27FC236}">
                <a16:creationId xmlns:a16="http://schemas.microsoft.com/office/drawing/2014/main" id="{5DAB49EB-23EE-4956-8782-E39702D72DD8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Beinhaltet alle FIRE-relevanten Rücklagen in ETFs</a:t>
            </a:r>
          </a:p>
        </xdr:txBody>
      </xdr:sp>
    </xdr:grpSp>
    <xdr:clientData/>
  </xdr:twoCellAnchor>
  <xdr:twoCellAnchor editAs="absolute">
    <xdr:from>
      <xdr:col>1</xdr:col>
      <xdr:colOff>0</xdr:colOff>
      <xdr:row>5</xdr:row>
      <xdr:rowOff>7144</xdr:rowOff>
    </xdr:from>
    <xdr:to>
      <xdr:col>1</xdr:col>
      <xdr:colOff>2600325</xdr:colOff>
      <xdr:row>7</xdr:row>
      <xdr:rowOff>114036</xdr:rowOff>
    </xdr:to>
    <xdr:grpSp>
      <xdr:nvGrpSpPr>
        <xdr:cNvPr id="31" name="Gruppieren 30">
          <a:extLst>
            <a:ext uri="{FF2B5EF4-FFF2-40B4-BE49-F238E27FC236}">
              <a16:creationId xmlns:a16="http://schemas.microsoft.com/office/drawing/2014/main" id="{CDDC4E73-3802-4F2C-AA43-468F5366EE64}"/>
            </a:ext>
          </a:extLst>
        </xdr:cNvPr>
        <xdr:cNvGrpSpPr/>
      </xdr:nvGrpSpPr>
      <xdr:grpSpPr>
        <a:xfrm>
          <a:off x="247650" y="1588294"/>
          <a:ext cx="2600325" cy="640292"/>
          <a:chOff x="5610225" y="1047750"/>
          <a:chExt cx="2600325" cy="640292"/>
        </a:xfrm>
      </xdr:grpSpPr>
      <xdr:sp macro="" textlink="">
        <xdr:nvSpPr>
          <xdr:cNvPr id="32" name="TextBox.res_0529">
            <a:extLst>
              <a:ext uri="{FF2B5EF4-FFF2-40B4-BE49-F238E27FC236}">
                <a16:creationId xmlns:a16="http://schemas.microsoft.com/office/drawing/2014/main" id="{29C670F9-0DC9-4E68-8A8A-7F9E8361468B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Jährliches Einkommen</a:t>
            </a:r>
          </a:p>
        </xdr:txBody>
      </xdr:sp>
      <xdr:sp macro="" textlink="">
        <xdr:nvSpPr>
          <xdr:cNvPr id="33" name="TextBox.res_0530">
            <a:extLst>
              <a:ext uri="{FF2B5EF4-FFF2-40B4-BE49-F238E27FC236}">
                <a16:creationId xmlns:a16="http://schemas.microsoft.com/office/drawing/2014/main" id="{AB41B46F-141A-40C2-B92C-4D2F0E01169F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Haushalts-Einkommen nach Steuern</a:t>
            </a:r>
          </a:p>
        </xdr:txBody>
      </xdr:sp>
    </xdr:grpSp>
    <xdr:clientData/>
  </xdr:twoCellAnchor>
  <xdr:twoCellAnchor editAs="absolute">
    <xdr:from>
      <xdr:col>1</xdr:col>
      <xdr:colOff>0</xdr:colOff>
      <xdr:row>14</xdr:row>
      <xdr:rowOff>0</xdr:rowOff>
    </xdr:from>
    <xdr:to>
      <xdr:col>1</xdr:col>
      <xdr:colOff>2600325</xdr:colOff>
      <xdr:row>16</xdr:row>
      <xdr:rowOff>228600</xdr:rowOff>
    </xdr:to>
    <xdr:grpSp>
      <xdr:nvGrpSpPr>
        <xdr:cNvPr id="34" name="Gruppieren 33">
          <a:extLst>
            <a:ext uri="{FF2B5EF4-FFF2-40B4-BE49-F238E27FC236}">
              <a16:creationId xmlns:a16="http://schemas.microsoft.com/office/drawing/2014/main" id="{969B2A9F-A56C-43DA-A29C-1056E069DBD2}"/>
            </a:ext>
          </a:extLst>
        </xdr:cNvPr>
        <xdr:cNvGrpSpPr/>
      </xdr:nvGrpSpPr>
      <xdr:grpSpPr>
        <a:xfrm>
          <a:off x="247650" y="3981450"/>
          <a:ext cx="2600325" cy="762000"/>
          <a:chOff x="5610225" y="1047750"/>
          <a:chExt cx="2600325" cy="762000"/>
        </a:xfrm>
      </xdr:grpSpPr>
      <xdr:sp macro="" textlink="">
        <xdr:nvSpPr>
          <xdr:cNvPr id="35" name="TextBox.res_0533">
            <a:extLst>
              <a:ext uri="{FF2B5EF4-FFF2-40B4-BE49-F238E27FC236}">
                <a16:creationId xmlns:a16="http://schemas.microsoft.com/office/drawing/2014/main" id="{E47DFA82-CD6C-4449-934B-5822F3E7F518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Aktuelles Vermögen</a:t>
            </a:r>
          </a:p>
        </xdr:txBody>
      </xdr:sp>
      <xdr:sp macro="" textlink="">
        <xdr:nvSpPr>
          <xdr:cNvPr id="36" name="TextBox.res_0534">
            <a:extLst>
              <a:ext uri="{FF2B5EF4-FFF2-40B4-BE49-F238E27FC236}">
                <a16:creationId xmlns:a16="http://schemas.microsoft.com/office/drawing/2014/main" id="{B428A809-B659-4B6A-B71C-65F251E827FC}"/>
              </a:ext>
            </a:extLst>
          </xdr:cNvPr>
          <xdr:cNvSpPr txBox="1"/>
        </xdr:nvSpPr>
        <xdr:spPr>
          <a:xfrm>
            <a:off x="5610225" y="1373717"/>
            <a:ext cx="2600325" cy="4360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Das aktuelle Vermögen an FIRE-relevanten Werten</a:t>
            </a:r>
          </a:p>
        </xdr:txBody>
      </xdr:sp>
    </xdr:grpSp>
    <xdr:clientData/>
  </xdr:twoCellAnchor>
  <xdr:twoCellAnchor editAs="absolute">
    <xdr:from>
      <xdr:col>1</xdr:col>
      <xdr:colOff>0</xdr:colOff>
      <xdr:row>11</xdr:row>
      <xdr:rowOff>2382</xdr:rowOff>
    </xdr:from>
    <xdr:to>
      <xdr:col>1</xdr:col>
      <xdr:colOff>2600325</xdr:colOff>
      <xdr:row>13</xdr:row>
      <xdr:rowOff>109274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AF7FD69C-F5D0-4963-A595-5E24A352185B}"/>
            </a:ext>
          </a:extLst>
        </xdr:cNvPr>
        <xdr:cNvGrpSpPr/>
      </xdr:nvGrpSpPr>
      <xdr:grpSpPr>
        <a:xfrm>
          <a:off x="247650" y="3183732"/>
          <a:ext cx="2600325" cy="640292"/>
          <a:chOff x="5610225" y="1047750"/>
          <a:chExt cx="2600325" cy="640292"/>
        </a:xfrm>
      </xdr:grpSpPr>
      <xdr:sp macro="" textlink="">
        <xdr:nvSpPr>
          <xdr:cNvPr id="38" name="TextBox.res_0531">
            <a:extLst>
              <a:ext uri="{FF2B5EF4-FFF2-40B4-BE49-F238E27FC236}">
                <a16:creationId xmlns:a16="http://schemas.microsoft.com/office/drawing/2014/main" id="{38AAC2EE-3393-491C-8C88-12A689E08794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Ausgaben</a:t>
            </a:r>
          </a:p>
        </xdr:txBody>
      </xdr:sp>
      <xdr:sp macro="" textlink="">
        <xdr:nvSpPr>
          <xdr:cNvPr id="39" name="TextBox.res_0532">
            <a:extLst>
              <a:ext uri="{FF2B5EF4-FFF2-40B4-BE49-F238E27FC236}">
                <a16:creationId xmlns:a16="http://schemas.microsoft.com/office/drawing/2014/main" id="{3B1A1CDA-3AF5-4DC8-9D26-DD97AA37958E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Deine aktuelle Lebenskosten</a:t>
            </a:r>
          </a:p>
        </xdr:txBody>
      </xdr:sp>
    </xdr:grpSp>
    <xdr:clientData/>
  </xdr:twoCellAnchor>
  <xdr:twoCellAnchor editAs="absolute">
    <xdr:from>
      <xdr:col>2</xdr:col>
      <xdr:colOff>800100</xdr:colOff>
      <xdr:row>2</xdr:row>
      <xdr:rowOff>19050</xdr:rowOff>
    </xdr:from>
    <xdr:to>
      <xdr:col>2</xdr:col>
      <xdr:colOff>2600100</xdr:colOff>
      <xdr:row>4</xdr:row>
      <xdr:rowOff>126450</xdr:rowOff>
    </xdr:to>
    <xdr:sp macro="" textlink="">
      <xdr:nvSpPr>
        <xdr:cNvPr id="41" name="user.age">
          <a:extLst>
            <a:ext uri="{FF2B5EF4-FFF2-40B4-BE49-F238E27FC236}">
              <a16:creationId xmlns:a16="http://schemas.microsoft.com/office/drawing/2014/main" id="{77A33AD2-7E07-4CF1-8012-74AEC69639B5}"/>
            </a:ext>
          </a:extLst>
        </xdr:cNvPr>
        <xdr:cNvSpPr/>
      </xdr:nvSpPr>
      <xdr:spPr>
        <a:xfrm>
          <a:off x="3657600" y="800100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33</a:t>
          </a:r>
        </a:p>
      </xdr:txBody>
    </xdr:sp>
    <xdr:clientData/>
  </xdr:twoCellAnchor>
  <xdr:twoCellAnchor editAs="absolute">
    <xdr:from>
      <xdr:col>2</xdr:col>
      <xdr:colOff>800100</xdr:colOff>
      <xdr:row>14</xdr:row>
      <xdr:rowOff>76200</xdr:rowOff>
    </xdr:from>
    <xdr:to>
      <xdr:col>2</xdr:col>
      <xdr:colOff>2600100</xdr:colOff>
      <xdr:row>16</xdr:row>
      <xdr:rowOff>183600</xdr:rowOff>
    </xdr:to>
    <xdr:sp macro="" textlink="">
      <xdr:nvSpPr>
        <xdr:cNvPr id="42" name="user.principal">
          <a:extLst>
            <a:ext uri="{FF2B5EF4-FFF2-40B4-BE49-F238E27FC236}">
              <a16:creationId xmlns:a16="http://schemas.microsoft.com/office/drawing/2014/main" id="{FFEA706E-CA6D-49A6-9399-D9189D43D143}"/>
            </a:ext>
          </a:extLst>
        </xdr:cNvPr>
        <xdr:cNvSpPr/>
      </xdr:nvSpPr>
      <xdr:spPr>
        <a:xfrm>
          <a:off x="3657600" y="4057650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2</xdr:col>
      <xdr:colOff>800100</xdr:colOff>
      <xdr:row>5</xdr:row>
      <xdr:rowOff>33337</xdr:rowOff>
    </xdr:from>
    <xdr:to>
      <xdr:col>2</xdr:col>
      <xdr:colOff>2600100</xdr:colOff>
      <xdr:row>7</xdr:row>
      <xdr:rowOff>140737</xdr:rowOff>
    </xdr:to>
    <xdr:sp macro="" textlink="">
      <xdr:nvSpPr>
        <xdr:cNvPr id="43" name="user.income">
          <a:extLst>
            <a:ext uri="{FF2B5EF4-FFF2-40B4-BE49-F238E27FC236}">
              <a16:creationId xmlns:a16="http://schemas.microsoft.com/office/drawing/2014/main" id="{133037FC-107C-4F7A-9EFE-4FB43D5FE711}"/>
            </a:ext>
          </a:extLst>
        </xdr:cNvPr>
        <xdr:cNvSpPr/>
      </xdr:nvSpPr>
      <xdr:spPr>
        <a:xfrm>
          <a:off x="3657600" y="1614487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98.917 €</a:t>
          </a:r>
        </a:p>
      </xdr:txBody>
    </xdr:sp>
    <xdr:clientData/>
  </xdr:twoCellAnchor>
  <xdr:twoCellAnchor editAs="absolute">
    <xdr:from>
      <xdr:col>2</xdr:col>
      <xdr:colOff>800100</xdr:colOff>
      <xdr:row>8</xdr:row>
      <xdr:rowOff>47624</xdr:rowOff>
    </xdr:from>
    <xdr:to>
      <xdr:col>2</xdr:col>
      <xdr:colOff>2600100</xdr:colOff>
      <xdr:row>10</xdr:row>
      <xdr:rowOff>155024</xdr:rowOff>
    </xdr:to>
    <xdr:sp macro="" textlink="">
      <xdr:nvSpPr>
        <xdr:cNvPr id="44" name="user.savings">
          <a:extLst>
            <a:ext uri="{FF2B5EF4-FFF2-40B4-BE49-F238E27FC236}">
              <a16:creationId xmlns:a16="http://schemas.microsoft.com/office/drawing/2014/main" id="{A5048665-74D7-4342-935C-6AAA559A2494}"/>
            </a:ext>
          </a:extLst>
        </xdr:cNvPr>
        <xdr:cNvSpPr/>
      </xdr:nvSpPr>
      <xdr:spPr>
        <a:xfrm>
          <a:off x="3657600" y="2428874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2</xdr:col>
      <xdr:colOff>800100</xdr:colOff>
      <xdr:row>11</xdr:row>
      <xdr:rowOff>61911</xdr:rowOff>
    </xdr:from>
    <xdr:to>
      <xdr:col>2</xdr:col>
      <xdr:colOff>2600100</xdr:colOff>
      <xdr:row>13</xdr:row>
      <xdr:rowOff>169311</xdr:rowOff>
    </xdr:to>
    <xdr:sp macro="" textlink="">
      <xdr:nvSpPr>
        <xdr:cNvPr id="45" name="user.expenses">
          <a:extLst>
            <a:ext uri="{FF2B5EF4-FFF2-40B4-BE49-F238E27FC236}">
              <a16:creationId xmlns:a16="http://schemas.microsoft.com/office/drawing/2014/main" id="{10C58F96-BF77-453C-B7EF-1D608FE2127A}"/>
            </a:ext>
          </a:extLst>
        </xdr:cNvPr>
        <xdr:cNvSpPr/>
      </xdr:nvSpPr>
      <xdr:spPr>
        <a:xfrm>
          <a:off x="3657600" y="3243261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117.016 €</a:t>
          </a:r>
        </a:p>
      </xdr:txBody>
    </xdr:sp>
    <xdr:clientData/>
  </xdr:twoCellAnchor>
  <xdr:twoCellAnchor editAs="absolute">
    <xdr:from>
      <xdr:col>2</xdr:col>
      <xdr:colOff>790575</xdr:colOff>
      <xdr:row>0</xdr:row>
      <xdr:rowOff>238124</xdr:rowOff>
    </xdr:from>
    <xdr:to>
      <xdr:col>3</xdr:col>
      <xdr:colOff>76200</xdr:colOff>
      <xdr:row>1</xdr:row>
      <xdr:rowOff>95249</xdr:rowOff>
    </xdr:to>
    <xdr:sp macro="" textlink="">
      <xdr:nvSpPr>
        <xdr:cNvPr id="46" name="TextBox.res_0535">
          <a:extLst>
            <a:ext uri="{FF2B5EF4-FFF2-40B4-BE49-F238E27FC236}">
              <a16:creationId xmlns:a16="http://schemas.microsoft.com/office/drawing/2014/main" id="{377B9E80-BC5E-44BA-8CE6-AA62F2917DF3}"/>
            </a:ext>
          </a:extLst>
        </xdr:cNvPr>
        <xdr:cNvSpPr txBox="1"/>
      </xdr:nvSpPr>
      <xdr:spPr>
        <a:xfrm>
          <a:off x="3648075" y="238124"/>
          <a:ext cx="18954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de-DE" sz="1800"/>
        </a:p>
      </xdr:txBody>
    </xdr:sp>
    <xdr:clientData/>
  </xdr:twoCellAnchor>
  <xdr:twoCellAnchor editAs="absolute">
    <xdr:from>
      <xdr:col>3</xdr:col>
      <xdr:colOff>781050</xdr:colOff>
      <xdr:row>0</xdr:row>
      <xdr:rowOff>238124</xdr:rowOff>
    </xdr:from>
    <xdr:to>
      <xdr:col>4</xdr:col>
      <xdr:colOff>66675</xdr:colOff>
      <xdr:row>1</xdr:row>
      <xdr:rowOff>95249</xdr:rowOff>
    </xdr:to>
    <xdr:sp macro="" textlink="">
      <xdr:nvSpPr>
        <xdr:cNvPr id="48" name="TextBox.res_0535">
          <a:extLst>
            <a:ext uri="{FF2B5EF4-FFF2-40B4-BE49-F238E27FC236}">
              <a16:creationId xmlns:a16="http://schemas.microsoft.com/office/drawing/2014/main" id="{1C8BD61A-41D0-4513-BFE6-76632693DBFD}"/>
            </a:ext>
          </a:extLst>
        </xdr:cNvPr>
        <xdr:cNvSpPr txBox="1"/>
      </xdr:nvSpPr>
      <xdr:spPr>
        <a:xfrm>
          <a:off x="6248400" y="238124"/>
          <a:ext cx="18954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de-DE" sz="1800"/>
        </a:p>
      </xdr:txBody>
    </xdr:sp>
    <xdr:clientData/>
  </xdr:twoCellAnchor>
  <xdr:twoCellAnchor editAs="absolute">
    <xdr:from>
      <xdr:col>3</xdr:col>
      <xdr:colOff>819150</xdr:colOff>
      <xdr:row>14</xdr:row>
      <xdr:rowOff>76200</xdr:rowOff>
    </xdr:from>
    <xdr:to>
      <xdr:col>4</xdr:col>
      <xdr:colOff>9300</xdr:colOff>
      <xdr:row>16</xdr:row>
      <xdr:rowOff>183600</xdr:rowOff>
    </xdr:to>
    <xdr:sp macro="" textlink="" fLocksText="0">
      <xdr:nvSpPr>
        <xdr:cNvPr id="50" name="user.principal.sim">
          <a:extLst>
            <a:ext uri="{FF2B5EF4-FFF2-40B4-BE49-F238E27FC236}">
              <a16:creationId xmlns:a16="http://schemas.microsoft.com/office/drawing/2014/main" id="{066B79B8-507E-4241-AE80-210FA8B279F7}"/>
            </a:ext>
          </a:extLst>
        </xdr:cNvPr>
        <xdr:cNvSpPr/>
      </xdr:nvSpPr>
      <xdr:spPr>
        <a:xfrm>
          <a:off x="6286500" y="4057650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3</xdr:col>
      <xdr:colOff>819150</xdr:colOff>
      <xdr:row>8</xdr:row>
      <xdr:rowOff>47624</xdr:rowOff>
    </xdr:from>
    <xdr:to>
      <xdr:col>4</xdr:col>
      <xdr:colOff>9300</xdr:colOff>
      <xdr:row>10</xdr:row>
      <xdr:rowOff>155024</xdr:rowOff>
    </xdr:to>
    <xdr:sp macro="" textlink="" fLocksText="0">
      <xdr:nvSpPr>
        <xdr:cNvPr id="51" name="user.savings.sim">
          <a:extLst>
            <a:ext uri="{FF2B5EF4-FFF2-40B4-BE49-F238E27FC236}">
              <a16:creationId xmlns:a16="http://schemas.microsoft.com/office/drawing/2014/main" id="{A45D38A7-55BB-4A1A-AC5A-EE0F528E88A2}"/>
            </a:ext>
          </a:extLst>
        </xdr:cNvPr>
        <xdr:cNvSpPr/>
      </xdr:nvSpPr>
      <xdr:spPr>
        <a:xfrm>
          <a:off x="6286500" y="2428874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3</xdr:col>
      <xdr:colOff>819150</xdr:colOff>
      <xdr:row>11</xdr:row>
      <xdr:rowOff>61911</xdr:rowOff>
    </xdr:from>
    <xdr:to>
      <xdr:col>4</xdr:col>
      <xdr:colOff>9300</xdr:colOff>
      <xdr:row>13</xdr:row>
      <xdr:rowOff>169311</xdr:rowOff>
    </xdr:to>
    <xdr:sp macro="" textlink="" fLocksText="0">
      <xdr:nvSpPr>
        <xdr:cNvPr id="52" name="user.expenses.sim">
          <a:extLst>
            <a:ext uri="{FF2B5EF4-FFF2-40B4-BE49-F238E27FC236}">
              <a16:creationId xmlns:a16="http://schemas.microsoft.com/office/drawing/2014/main" id="{E326F9C9-FBF4-4165-96D1-57B066250DCA}"/>
            </a:ext>
          </a:extLst>
        </xdr:cNvPr>
        <xdr:cNvSpPr/>
      </xdr:nvSpPr>
      <xdr:spPr>
        <a:xfrm>
          <a:off x="6286500" y="3243261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117.016 €</a:t>
          </a:r>
        </a:p>
      </xdr:txBody>
    </xdr:sp>
    <xdr:clientData/>
  </xdr:twoCellAnchor>
  <xdr:twoCellAnchor editAs="absolute">
    <xdr:from>
      <xdr:col>3</xdr:col>
      <xdr:colOff>819150</xdr:colOff>
      <xdr:row>5</xdr:row>
      <xdr:rowOff>57149</xdr:rowOff>
    </xdr:from>
    <xdr:to>
      <xdr:col>4</xdr:col>
      <xdr:colOff>9300</xdr:colOff>
      <xdr:row>7</xdr:row>
      <xdr:rowOff>164549</xdr:rowOff>
    </xdr:to>
    <xdr:sp macro="" textlink="" fLocksText="0">
      <xdr:nvSpPr>
        <xdr:cNvPr id="53" name="user.income.sim">
          <a:extLst>
            <a:ext uri="{FF2B5EF4-FFF2-40B4-BE49-F238E27FC236}">
              <a16:creationId xmlns:a16="http://schemas.microsoft.com/office/drawing/2014/main" id="{391FC2ED-57F5-4D70-9B92-6EFFD11D1012}"/>
            </a:ext>
          </a:extLst>
        </xdr:cNvPr>
        <xdr:cNvSpPr/>
      </xdr:nvSpPr>
      <xdr:spPr>
        <a:xfrm>
          <a:off x="6286500" y="1638299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3</xdr:col>
      <xdr:colOff>819150</xdr:colOff>
      <xdr:row>21</xdr:row>
      <xdr:rowOff>76200</xdr:rowOff>
    </xdr:from>
    <xdr:to>
      <xdr:col>3</xdr:col>
      <xdr:colOff>2162175</xdr:colOff>
      <xdr:row>22</xdr:row>
      <xdr:rowOff>90300</xdr:rowOff>
    </xdr:to>
    <xdr:sp macro="" textlink="" fLocksText="0">
      <xdr:nvSpPr>
        <xdr:cNvPr id="54" name="assets.stocks.sim">
          <a:extLst>
            <a:ext uri="{FF2B5EF4-FFF2-40B4-BE49-F238E27FC236}">
              <a16:creationId xmlns:a16="http://schemas.microsoft.com/office/drawing/2014/main" id="{876434CA-E3A5-40C1-AD79-670A8D22032C}"/>
            </a:ext>
          </a:extLst>
        </xdr:cNvPr>
        <xdr:cNvSpPr/>
      </xdr:nvSpPr>
      <xdr:spPr>
        <a:xfrm>
          <a:off x="6286500" y="5924550"/>
          <a:ext cx="1343025" cy="28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1</xdr:col>
      <xdr:colOff>0</xdr:colOff>
      <xdr:row>21</xdr:row>
      <xdr:rowOff>57150</xdr:rowOff>
    </xdr:from>
    <xdr:to>
      <xdr:col>1</xdr:col>
      <xdr:colOff>2600325</xdr:colOff>
      <xdr:row>22</xdr:row>
      <xdr:rowOff>104775</xdr:rowOff>
    </xdr:to>
    <xdr:sp macro="" textlink="">
      <xdr:nvSpPr>
        <xdr:cNvPr id="55" name="TextBox.res_0545">
          <a:extLst>
            <a:ext uri="{FF2B5EF4-FFF2-40B4-BE49-F238E27FC236}">
              <a16:creationId xmlns:a16="http://schemas.microsoft.com/office/drawing/2014/main" id="{11F88573-7708-4DD0-A9B5-1037D9E7CB91}"/>
            </a:ext>
          </a:extLst>
        </xdr:cNvPr>
        <xdr:cNvSpPr txBox="1"/>
      </xdr:nvSpPr>
      <xdr:spPr>
        <a:xfrm>
          <a:off x="247650" y="5905500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Aktuelles Vermögen</a:t>
          </a:r>
        </a:p>
      </xdr:txBody>
    </xdr:sp>
    <xdr:clientData/>
  </xdr:twoCellAnchor>
  <xdr:twoCellAnchor editAs="absolute">
    <xdr:from>
      <xdr:col>1</xdr:col>
      <xdr:colOff>0</xdr:colOff>
      <xdr:row>22</xdr:row>
      <xdr:rowOff>200025</xdr:rowOff>
    </xdr:from>
    <xdr:to>
      <xdr:col>1</xdr:col>
      <xdr:colOff>2600325</xdr:colOff>
      <xdr:row>23</xdr:row>
      <xdr:rowOff>247650</xdr:rowOff>
    </xdr:to>
    <xdr:sp macro="" textlink="">
      <xdr:nvSpPr>
        <xdr:cNvPr id="56" name="TextBox.res_0546">
          <a:extLst>
            <a:ext uri="{FF2B5EF4-FFF2-40B4-BE49-F238E27FC236}">
              <a16:creationId xmlns:a16="http://schemas.microsoft.com/office/drawing/2014/main" id="{AB54C580-4534-4078-891B-8AFAA3A67C7A}"/>
            </a:ext>
          </a:extLst>
        </xdr:cNvPr>
        <xdr:cNvSpPr txBox="1"/>
      </xdr:nvSpPr>
      <xdr:spPr>
        <a:xfrm>
          <a:off x="247650" y="6315075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Aktuelles Vermögen</a:t>
          </a:r>
        </a:p>
      </xdr:txBody>
    </xdr:sp>
    <xdr:clientData/>
  </xdr:twoCellAnchor>
  <xdr:twoCellAnchor editAs="absolute">
    <xdr:from>
      <xdr:col>2</xdr:col>
      <xdr:colOff>800100</xdr:colOff>
      <xdr:row>21</xdr:row>
      <xdr:rowOff>85725</xdr:rowOff>
    </xdr:from>
    <xdr:to>
      <xdr:col>2</xdr:col>
      <xdr:colOff>2143125</xdr:colOff>
      <xdr:row>22</xdr:row>
      <xdr:rowOff>99825</xdr:rowOff>
    </xdr:to>
    <xdr:sp macro="" textlink="">
      <xdr:nvSpPr>
        <xdr:cNvPr id="57" name="assets.stocks.pretax">
          <a:extLst>
            <a:ext uri="{FF2B5EF4-FFF2-40B4-BE49-F238E27FC236}">
              <a16:creationId xmlns:a16="http://schemas.microsoft.com/office/drawing/2014/main" id="{8BFF97CB-1AD0-4361-9A81-966A1CEADE5F}"/>
            </a:ext>
          </a:extLst>
        </xdr:cNvPr>
        <xdr:cNvSpPr/>
      </xdr:nvSpPr>
      <xdr:spPr>
        <a:xfrm>
          <a:off x="3657600" y="5934075"/>
          <a:ext cx="1343025" cy="28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0,1036</a:t>
          </a:r>
        </a:p>
      </xdr:txBody>
    </xdr:sp>
    <xdr:clientData/>
  </xdr:twoCellAnchor>
  <xdr:twoCellAnchor editAs="absolute">
    <xdr:from>
      <xdr:col>2</xdr:col>
      <xdr:colOff>800100</xdr:colOff>
      <xdr:row>22</xdr:row>
      <xdr:rowOff>228600</xdr:rowOff>
    </xdr:from>
    <xdr:to>
      <xdr:col>2</xdr:col>
      <xdr:colOff>2143125</xdr:colOff>
      <xdr:row>23</xdr:row>
      <xdr:rowOff>242700</xdr:rowOff>
    </xdr:to>
    <xdr:sp macro="" textlink="">
      <xdr:nvSpPr>
        <xdr:cNvPr id="58" name="assets.stocks">
          <a:extLst>
            <a:ext uri="{FF2B5EF4-FFF2-40B4-BE49-F238E27FC236}">
              <a16:creationId xmlns:a16="http://schemas.microsoft.com/office/drawing/2014/main" id="{376869B1-BB7A-4036-8FC0-5E6E1EB18951}"/>
            </a:ext>
          </a:extLst>
        </xdr:cNvPr>
        <xdr:cNvSpPr/>
      </xdr:nvSpPr>
      <xdr:spPr>
        <a:xfrm>
          <a:off x="3657600" y="6343650"/>
          <a:ext cx="1343025" cy="28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0,0762755</a:t>
          </a:r>
        </a:p>
      </xdr:txBody>
    </xdr:sp>
    <xdr:clientData/>
  </xdr:twoCellAnchor>
  <xdr:twoCellAnchor editAs="absolute">
    <xdr:from>
      <xdr:col>4</xdr:col>
      <xdr:colOff>1085850</xdr:colOff>
      <xdr:row>18</xdr:row>
      <xdr:rowOff>142875</xdr:rowOff>
    </xdr:from>
    <xdr:to>
      <xdr:col>6</xdr:col>
      <xdr:colOff>1620975</xdr:colOff>
      <xdr:row>23</xdr:row>
      <xdr:rowOff>104775</xdr:rowOff>
    </xdr:to>
    <xdr:grpSp>
      <xdr:nvGrpSpPr>
        <xdr:cNvPr id="59" name="Gruppieren 58">
          <a:extLst>
            <a:ext uri="{FF2B5EF4-FFF2-40B4-BE49-F238E27FC236}">
              <a16:creationId xmlns:a16="http://schemas.microsoft.com/office/drawing/2014/main" id="{E19629D2-5ABE-487C-A181-6BD8B6ACB95E}"/>
            </a:ext>
          </a:extLst>
        </xdr:cNvPr>
        <xdr:cNvGrpSpPr/>
      </xdr:nvGrpSpPr>
      <xdr:grpSpPr>
        <a:xfrm>
          <a:off x="9163050" y="5191125"/>
          <a:ext cx="5754825" cy="1295400"/>
          <a:chOff x="9658350" y="5086350"/>
          <a:chExt cx="5754825" cy="1295400"/>
        </a:xfrm>
      </xdr:grpSpPr>
      <xdr:sp macro="" textlink="">
        <xdr:nvSpPr>
          <xdr:cNvPr id="47" name="TextBox.res_0537">
            <a:extLst>
              <a:ext uri="{FF2B5EF4-FFF2-40B4-BE49-F238E27FC236}">
                <a16:creationId xmlns:a16="http://schemas.microsoft.com/office/drawing/2014/main" id="{FD55BCFC-2AAC-48D1-9D11-BAE2097025CE}"/>
              </a:ext>
            </a:extLst>
          </xdr:cNvPr>
          <xdr:cNvSpPr/>
        </xdr:nvSpPr>
        <xdr:spPr>
          <a:xfrm>
            <a:off x="9658350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60" name="user.target.wr3.2">
            <a:extLst>
              <a:ext uri="{FF2B5EF4-FFF2-40B4-BE49-F238E27FC236}">
                <a16:creationId xmlns:a16="http://schemas.microsoft.com/office/drawing/2014/main" id="{F8260534-2A2A-4CDC-AE01-09BABAA859BD}"/>
              </a:ext>
            </a:extLst>
          </xdr:cNvPr>
          <xdr:cNvSpPr/>
        </xdr:nvSpPr>
        <xdr:spPr>
          <a:xfrm>
            <a:off x="9658350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3,00%</a:t>
            </a:r>
          </a:p>
        </xdr:txBody>
      </xdr:sp>
      <xdr:sp macro="" textlink="">
        <xdr:nvSpPr>
          <xdr:cNvPr id="62" name="user.target.wr4.2">
            <a:extLst>
              <a:ext uri="{FF2B5EF4-FFF2-40B4-BE49-F238E27FC236}">
                <a16:creationId xmlns:a16="http://schemas.microsoft.com/office/drawing/2014/main" id="{E8FCA49E-4E76-44C9-97C8-8AAC3C4CE665}"/>
              </a:ext>
            </a:extLst>
          </xdr:cNvPr>
          <xdr:cNvSpPr/>
        </xdr:nvSpPr>
        <xdr:spPr>
          <a:xfrm>
            <a:off x="9658350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3,50%</a:t>
            </a:r>
          </a:p>
        </xdr:txBody>
      </xdr:sp>
      <xdr:sp macro="" textlink="">
        <xdr:nvSpPr>
          <xdr:cNvPr id="63" name="user.target.wr5.2">
            <a:extLst>
              <a:ext uri="{FF2B5EF4-FFF2-40B4-BE49-F238E27FC236}">
                <a16:creationId xmlns:a16="http://schemas.microsoft.com/office/drawing/2014/main" id="{B0A06781-EE0A-4D94-A275-54581B561D39}"/>
              </a:ext>
            </a:extLst>
          </xdr:cNvPr>
          <xdr:cNvSpPr/>
        </xdr:nvSpPr>
        <xdr:spPr>
          <a:xfrm>
            <a:off x="9658350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4,00%</a:t>
            </a:r>
          </a:p>
        </xdr:txBody>
      </xdr:sp>
      <xdr:sp macro="" textlink="">
        <xdr:nvSpPr>
          <xdr:cNvPr id="64" name="TextBox.res_0538">
            <a:extLst>
              <a:ext uri="{FF2B5EF4-FFF2-40B4-BE49-F238E27FC236}">
                <a16:creationId xmlns:a16="http://schemas.microsoft.com/office/drawing/2014/main" id="{3C81815D-D463-4E7C-AA28-D8027E236013}"/>
              </a:ext>
            </a:extLst>
          </xdr:cNvPr>
          <xdr:cNvSpPr/>
        </xdr:nvSpPr>
        <xdr:spPr>
          <a:xfrm>
            <a:off x="11096625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65" name="user.target.wr3.0">
            <a:extLst>
              <a:ext uri="{FF2B5EF4-FFF2-40B4-BE49-F238E27FC236}">
                <a16:creationId xmlns:a16="http://schemas.microsoft.com/office/drawing/2014/main" id="{9B511E1B-173F-4F33-8260-64AAC8F3FFE4}"/>
              </a:ext>
            </a:extLst>
          </xdr:cNvPr>
          <xdr:cNvSpPr/>
        </xdr:nvSpPr>
        <xdr:spPr>
          <a:xfrm>
            <a:off x="11096625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3.900.533,33 €</a:t>
            </a:r>
          </a:p>
        </xdr:txBody>
      </xdr:sp>
      <xdr:sp macro="" textlink="">
        <xdr:nvSpPr>
          <xdr:cNvPr id="66" name="user.target.wr4.0">
            <a:extLst>
              <a:ext uri="{FF2B5EF4-FFF2-40B4-BE49-F238E27FC236}">
                <a16:creationId xmlns:a16="http://schemas.microsoft.com/office/drawing/2014/main" id="{189FBF3F-C14D-4389-8A33-1819349A5AAC}"/>
              </a:ext>
            </a:extLst>
          </xdr:cNvPr>
          <xdr:cNvSpPr/>
        </xdr:nvSpPr>
        <xdr:spPr>
          <a:xfrm>
            <a:off x="11096625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3.343.314,29 €</a:t>
            </a:r>
          </a:p>
        </xdr:txBody>
      </xdr:sp>
      <xdr:sp macro="" textlink="">
        <xdr:nvSpPr>
          <xdr:cNvPr id="67" name="user.target.wr5.0">
            <a:extLst>
              <a:ext uri="{FF2B5EF4-FFF2-40B4-BE49-F238E27FC236}">
                <a16:creationId xmlns:a16="http://schemas.microsoft.com/office/drawing/2014/main" id="{81EC2023-163A-4916-97C7-3784095BCF4F}"/>
              </a:ext>
            </a:extLst>
          </xdr:cNvPr>
          <xdr:cNvSpPr/>
        </xdr:nvSpPr>
        <xdr:spPr>
          <a:xfrm>
            <a:off x="11096625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2.925.400,00 €</a:t>
            </a:r>
          </a:p>
        </xdr:txBody>
      </xdr:sp>
      <xdr:sp macro="" textlink="">
        <xdr:nvSpPr>
          <xdr:cNvPr id="68" name="TextBox.res_0539">
            <a:extLst>
              <a:ext uri="{FF2B5EF4-FFF2-40B4-BE49-F238E27FC236}">
                <a16:creationId xmlns:a16="http://schemas.microsoft.com/office/drawing/2014/main" id="{68BCD527-6B36-46D8-A165-1DE1B28B6126}"/>
              </a:ext>
            </a:extLst>
          </xdr:cNvPr>
          <xdr:cNvSpPr/>
        </xdr:nvSpPr>
        <xdr:spPr>
          <a:xfrm>
            <a:off x="12534900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69" name="user.target.wr3.1">
            <a:extLst>
              <a:ext uri="{FF2B5EF4-FFF2-40B4-BE49-F238E27FC236}">
                <a16:creationId xmlns:a16="http://schemas.microsoft.com/office/drawing/2014/main" id="{660E16AC-3D5F-49B0-AA57-5047C4DAD815}"/>
              </a:ext>
            </a:extLst>
          </xdr:cNvPr>
          <xdr:cNvSpPr/>
        </xdr:nvSpPr>
        <xdr:spPr>
          <a:xfrm>
            <a:off x="12534900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2036</a:t>
            </a:r>
          </a:p>
        </xdr:txBody>
      </xdr:sp>
      <xdr:sp macro="" textlink="">
        <xdr:nvSpPr>
          <xdr:cNvPr id="70" name="user.target.wr4.1">
            <a:extLst>
              <a:ext uri="{FF2B5EF4-FFF2-40B4-BE49-F238E27FC236}">
                <a16:creationId xmlns:a16="http://schemas.microsoft.com/office/drawing/2014/main" id="{A3AD6485-C3B0-4878-AF05-E368757ECD50}"/>
              </a:ext>
            </a:extLst>
          </xdr:cNvPr>
          <xdr:cNvSpPr/>
        </xdr:nvSpPr>
        <xdr:spPr>
          <a:xfrm>
            <a:off x="12534900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2035</a:t>
            </a:r>
          </a:p>
        </xdr:txBody>
      </xdr:sp>
      <xdr:sp macro="" textlink="">
        <xdr:nvSpPr>
          <xdr:cNvPr id="71" name="user.target.wr5.1">
            <a:extLst>
              <a:ext uri="{FF2B5EF4-FFF2-40B4-BE49-F238E27FC236}">
                <a16:creationId xmlns:a16="http://schemas.microsoft.com/office/drawing/2014/main" id="{8CF3852A-78A8-426C-ADC0-DC0F1CBBDFF8}"/>
              </a:ext>
            </a:extLst>
          </xdr:cNvPr>
          <xdr:cNvSpPr/>
        </xdr:nvSpPr>
        <xdr:spPr>
          <a:xfrm>
            <a:off x="12534900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2033</a:t>
            </a:r>
          </a:p>
        </xdr:txBody>
      </xdr:sp>
      <xdr:sp macro="" textlink="">
        <xdr:nvSpPr>
          <xdr:cNvPr id="72" name="TextBox.res_0540">
            <a:extLst>
              <a:ext uri="{FF2B5EF4-FFF2-40B4-BE49-F238E27FC236}">
                <a16:creationId xmlns:a16="http://schemas.microsoft.com/office/drawing/2014/main" id="{ED01D459-73F5-460D-9B7B-260B07500CEA}"/>
              </a:ext>
            </a:extLst>
          </xdr:cNvPr>
          <xdr:cNvSpPr/>
        </xdr:nvSpPr>
        <xdr:spPr>
          <a:xfrm>
            <a:off x="13973175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73" name="user.target.wr3.age">
            <a:extLst>
              <a:ext uri="{FF2B5EF4-FFF2-40B4-BE49-F238E27FC236}">
                <a16:creationId xmlns:a16="http://schemas.microsoft.com/office/drawing/2014/main" id="{0A50382F-A5AE-4A7A-ACAF-6096E660C494}"/>
              </a:ext>
            </a:extLst>
          </xdr:cNvPr>
          <xdr:cNvSpPr/>
        </xdr:nvSpPr>
        <xdr:spPr>
          <a:xfrm>
            <a:off x="13973175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48</a:t>
            </a:r>
          </a:p>
        </xdr:txBody>
      </xdr:sp>
      <xdr:sp macro="" textlink="">
        <xdr:nvSpPr>
          <xdr:cNvPr id="74" name="user.target.wr4.age">
            <a:extLst>
              <a:ext uri="{FF2B5EF4-FFF2-40B4-BE49-F238E27FC236}">
                <a16:creationId xmlns:a16="http://schemas.microsoft.com/office/drawing/2014/main" id="{65A3B4D0-B804-43A7-98CE-160F3E773795}"/>
              </a:ext>
            </a:extLst>
          </xdr:cNvPr>
          <xdr:cNvSpPr/>
        </xdr:nvSpPr>
        <xdr:spPr>
          <a:xfrm>
            <a:off x="13973175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47</a:t>
            </a:r>
          </a:p>
        </xdr:txBody>
      </xdr:sp>
      <xdr:sp macro="" textlink="">
        <xdr:nvSpPr>
          <xdr:cNvPr id="75" name="user.target.wr5.age">
            <a:extLst>
              <a:ext uri="{FF2B5EF4-FFF2-40B4-BE49-F238E27FC236}">
                <a16:creationId xmlns:a16="http://schemas.microsoft.com/office/drawing/2014/main" id="{2B85328F-1E34-4D2F-A36E-42C7B9285D1D}"/>
              </a:ext>
            </a:extLst>
          </xdr:cNvPr>
          <xdr:cNvSpPr/>
        </xdr:nvSpPr>
        <xdr:spPr>
          <a:xfrm>
            <a:off x="13973175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45</a:t>
            </a:r>
          </a:p>
        </xdr:txBody>
      </xdr:sp>
    </xdr:grpSp>
    <xdr:clientData/>
  </xdr:twoCellAnchor>
  <xdr:twoCellAnchor editAs="absolute">
    <xdr:from>
      <xdr:col>5</xdr:col>
      <xdr:colOff>419100</xdr:colOff>
      <xdr:row>27</xdr:row>
      <xdr:rowOff>0</xdr:rowOff>
    </xdr:from>
    <xdr:to>
      <xdr:col>6</xdr:col>
      <xdr:colOff>689250</xdr:colOff>
      <xdr:row>28</xdr:row>
      <xdr:rowOff>201300</xdr:rowOff>
    </xdr:to>
    <xdr:sp macro="" textlink="">
      <xdr:nvSpPr>
        <xdr:cNvPr id="77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1EDEAC-B042-4828-A1F2-67EF0B6AF795}"/>
            </a:ext>
          </a:extLst>
        </xdr:cNvPr>
        <xdr:cNvSpPr/>
      </xdr:nvSpPr>
      <xdr:spPr>
        <a:xfrm>
          <a:off x="11106150" y="7448550"/>
          <a:ext cx="2880000" cy="468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 editAs="absolute">
    <xdr:from>
      <xdr:col>0</xdr:col>
      <xdr:colOff>190499</xdr:colOff>
      <xdr:row>25</xdr:row>
      <xdr:rowOff>104776</xdr:rowOff>
    </xdr:from>
    <xdr:to>
      <xdr:col>5</xdr:col>
      <xdr:colOff>1485900</xdr:colOff>
      <xdr:row>33</xdr:row>
      <xdr:rowOff>242897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62145A0E-07B1-4B75-8F4A-AD4961687185}"/>
            </a:ext>
          </a:extLst>
        </xdr:cNvPr>
        <xdr:cNvGrpSpPr/>
      </xdr:nvGrpSpPr>
      <xdr:grpSpPr>
        <a:xfrm>
          <a:off x="190499" y="7019926"/>
          <a:ext cx="11982451" cy="2271721"/>
          <a:chOff x="14784865" y="800101"/>
          <a:chExt cx="4829177" cy="2547081"/>
        </a:xfrm>
      </xdr:grpSpPr>
      <xdr:sp macro="" textlink="">
        <xdr:nvSpPr>
          <xdr:cNvPr id="79" name="Textbox.res_0554">
            <a:extLst>
              <a:ext uri="{FF2B5EF4-FFF2-40B4-BE49-F238E27FC236}">
                <a16:creationId xmlns:a16="http://schemas.microsoft.com/office/drawing/2014/main" id="{11A6D0B4-9B82-4D3F-96C5-83470B505A58}"/>
              </a:ext>
            </a:extLst>
          </xdr:cNvPr>
          <xdr:cNvSpPr txBox="1"/>
        </xdr:nvSpPr>
        <xdr:spPr>
          <a:xfrm>
            <a:off x="14784865" y="800101"/>
            <a:ext cx="4829176" cy="619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17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117.016 €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80" name="Textbox.res_0555">
            <a:extLst>
              <a:ext uri="{FF2B5EF4-FFF2-40B4-BE49-F238E27FC236}">
                <a16:creationId xmlns:a16="http://schemas.microsoft.com/office/drawing/2014/main" id="{6FFD0176-5FAF-43FA-888D-4D0C407A23DC}"/>
              </a:ext>
            </a:extLst>
          </xdr:cNvPr>
          <xdr:cNvSpPr txBox="1"/>
        </xdr:nvSpPr>
        <xdr:spPr>
          <a:xfrm>
            <a:off x="14784865" y="1549437"/>
            <a:ext cx="4829176" cy="530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17.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81" name="Textbox.res_0556">
            <a:extLst>
              <a:ext uri="{FF2B5EF4-FFF2-40B4-BE49-F238E27FC236}">
                <a16:creationId xmlns:a16="http://schemas.microsoft.com/office/drawing/2014/main" id="{73F93BE4-2D71-4939-9F5E-9BBF5DC4B6B5}"/>
              </a:ext>
            </a:extLst>
          </xdr:cNvPr>
          <xdr:cNvSpPr txBox="1"/>
        </xdr:nvSpPr>
        <xdr:spPr>
          <a:xfrm>
            <a:off x="14784866" y="2209413"/>
            <a:ext cx="4829176" cy="485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9.160 €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82" name="Textbox.res_0557">
            <a:extLst>
              <a:ext uri="{FF2B5EF4-FFF2-40B4-BE49-F238E27FC236}">
                <a16:creationId xmlns:a16="http://schemas.microsoft.com/office/drawing/2014/main" id="{81BE457D-3DFD-4D40-A7F3-54D6406A2499}"/>
              </a:ext>
            </a:extLst>
          </xdr:cNvPr>
          <xdr:cNvSpPr txBox="1"/>
        </xdr:nvSpPr>
        <xdr:spPr>
          <a:xfrm>
            <a:off x="14784866" y="2824595"/>
            <a:ext cx="4829176" cy="5225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3.343.314 €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3.185.253 €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 editAs="absolute">
    <xdr:from>
      <xdr:col>5</xdr:col>
      <xdr:colOff>419100</xdr:colOff>
      <xdr:row>25</xdr:row>
      <xdr:rowOff>0</xdr:rowOff>
    </xdr:from>
    <xdr:to>
      <xdr:col>6</xdr:col>
      <xdr:colOff>689250</xdr:colOff>
      <xdr:row>26</xdr:row>
      <xdr:rowOff>201300</xdr:rowOff>
    </xdr:to>
    <xdr:sp macro="" textlink="">
      <xdr:nvSpPr>
        <xdr:cNvPr id="83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B347F6B-AB8B-41B5-9804-0C645353376D}"/>
            </a:ext>
          </a:extLst>
        </xdr:cNvPr>
        <xdr:cNvSpPr/>
      </xdr:nvSpPr>
      <xdr:spPr>
        <a:xfrm>
          <a:off x="11106150" y="6915150"/>
          <a:ext cx="2880000" cy="468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140155</xdr:rowOff>
    </xdr:from>
    <xdr:to>
      <xdr:col>3</xdr:col>
      <xdr:colOff>1066800</xdr:colOff>
      <xdr:row>11</xdr:row>
      <xdr:rowOff>63912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2723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twoCellAnchor editAs="absolute">
    <xdr:from>
      <xdr:col>16384</xdr:col>
      <xdr:colOff>759278</xdr:colOff>
      <xdr:row>5</xdr:row>
      <xdr:rowOff>28575</xdr:rowOff>
    </xdr:from>
    <xdr:to>
      <xdr:col>16384</xdr:col>
      <xdr:colOff>760638</xdr:colOff>
      <xdr:row>6</xdr:row>
      <xdr:rowOff>263551</xdr:rowOff>
    </xdr:to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8.031,03 €</a:t>
          </a:r>
        </a:p>
      </xdr:txBody>
    </xdr:sp>
    <xdr:clientData/>
  </xdr:twoCellAnchor>
  <xdr:twoCellAnchor editAs="absolute">
    <xdr:from>
      <xdr:col>16384</xdr:col>
      <xdr:colOff>757916</xdr:colOff>
      <xdr:row>8</xdr:row>
      <xdr:rowOff>131993</xdr:rowOff>
    </xdr:from>
    <xdr:to>
      <xdr:col>16384</xdr:col>
      <xdr:colOff>760638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16384</xdr:col>
      <xdr:colOff>764722</xdr:colOff>
      <xdr:row>8</xdr:row>
      <xdr:rowOff>72121</xdr:rowOff>
    </xdr:from>
    <xdr:to>
      <xdr:col>16384</xdr:col>
      <xdr:colOff>766082</xdr:colOff>
      <xdr:row>10</xdr:row>
      <xdr:rowOff>40397</xdr:rowOff>
    </xdr:to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twoCellAnchor>
  <xdr:twoCellAnchor editAs="absolute">
    <xdr:from>
      <xdr:col>16384</xdr:col>
      <xdr:colOff>762000</xdr:colOff>
      <xdr:row>5</xdr:row>
      <xdr:rowOff>66677</xdr:rowOff>
    </xdr:from>
    <xdr:to>
      <xdr:col>16384</xdr:col>
      <xdr:colOff>764722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0</xdr:row>
      <xdr:rowOff>47625</xdr:rowOff>
    </xdr:from>
    <xdr:to>
      <xdr:col>16384</xdr:col>
      <xdr:colOff>762000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8</xdr:row>
          <xdr:rowOff>57150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9525</xdr:rowOff>
        </xdr:from>
        <xdr:to>
          <xdr:col>2</xdr:col>
          <xdr:colOff>628650</xdr:colOff>
          <xdr:row>12</xdr:row>
          <xdr:rowOff>57150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200025</xdr:colOff>
      <xdr:row>10</xdr:row>
      <xdr:rowOff>66674</xdr:rowOff>
    </xdr:from>
    <xdr:to>
      <xdr:col>2</xdr:col>
      <xdr:colOff>1662525</xdr:colOff>
      <xdr:row>21</xdr:row>
      <xdr:rowOff>12974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1414462</xdr:colOff>
      <xdr:row>10</xdr:row>
      <xdr:rowOff>66674</xdr:rowOff>
    </xdr:from>
    <xdr:to>
      <xdr:col>6</xdr:col>
      <xdr:colOff>514762</xdr:colOff>
      <xdr:row>21</xdr:row>
      <xdr:rowOff>12974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1988343</xdr:colOff>
      <xdr:row>10</xdr:row>
      <xdr:rowOff>66674</xdr:rowOff>
    </xdr:from>
    <xdr:to>
      <xdr:col>4</xdr:col>
      <xdr:colOff>1088643</xdr:colOff>
      <xdr:row>21</xdr:row>
      <xdr:rowOff>12974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200025</xdr:colOff>
      <xdr:row>0</xdr:row>
      <xdr:rowOff>385762</xdr:rowOff>
    </xdr:from>
    <xdr:to>
      <xdr:col>1</xdr:col>
      <xdr:colOff>2095500</xdr:colOff>
      <xdr:row>7</xdr:row>
      <xdr:rowOff>247650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114301</xdr:colOff>
      <xdr:row>0</xdr:row>
      <xdr:rowOff>28576</xdr:rowOff>
    </xdr:from>
    <xdr:to>
      <xdr:col>1</xdr:col>
      <xdr:colOff>1009651</xdr:colOff>
      <xdr:row>0</xdr:row>
      <xdr:rowOff>409576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1" y="28576"/>
          <a:ext cx="11430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 editAs="absolute">
    <xdr:from>
      <xdr:col>0</xdr:col>
      <xdr:colOff>133350</xdr:colOff>
      <xdr:row>8</xdr:row>
      <xdr:rowOff>152400</xdr:rowOff>
    </xdr:from>
    <xdr:to>
      <xdr:col>2</xdr:col>
      <xdr:colOff>1628775</xdr:colOff>
      <xdr:row>10</xdr:row>
      <xdr:rowOff>132809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33350" y="2533650"/>
          <a:ext cx="4352925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 editAs="absolute">
    <xdr:from>
      <xdr:col>2</xdr:col>
      <xdr:colOff>1928812</xdr:colOff>
      <xdr:row>8</xdr:row>
      <xdr:rowOff>171450</xdr:rowOff>
    </xdr:from>
    <xdr:to>
      <xdr:col>4</xdr:col>
      <xdr:colOff>1038225</xdr:colOff>
      <xdr:row>10</xdr:row>
      <xdr:rowOff>151859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786312" y="2552700"/>
          <a:ext cx="4329113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 editAs="absolute">
    <xdr:from>
      <xdr:col>4</xdr:col>
      <xdr:colOff>1333501</xdr:colOff>
      <xdr:row>8</xdr:row>
      <xdr:rowOff>152400</xdr:rowOff>
    </xdr:from>
    <xdr:to>
      <xdr:col>6</xdr:col>
      <xdr:colOff>400051</xdr:colOff>
      <xdr:row>10</xdr:row>
      <xdr:rowOff>132809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410701" y="2533650"/>
          <a:ext cx="4286250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209549</xdr:colOff>
      <xdr:row>1</xdr:row>
      <xdr:rowOff>80962</xdr:rowOff>
    </xdr:from>
    <xdr:to>
      <xdr:col>16384</xdr:col>
      <xdr:colOff>761999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19050</xdr:rowOff>
        </xdr:from>
        <xdr:to>
          <xdr:col>1</xdr:col>
          <xdr:colOff>923925</xdr:colOff>
          <xdr:row>6</xdr:row>
          <xdr:rowOff>66675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0" totalsRowDxfId="29">
  <tableColumns count="11">
    <tableColumn id="9" xr3:uid="{A07B747A-DD9B-4916-B8AB-0D135BB8DEFB}" name="Kategorie" dataDxfId="11" totalsRowDxfId="28"/>
    <tableColumn id="20" xr3:uid="{5813E91A-0506-4AA3-BB73-C3D93206BAFD}" name="Durchschnitt" totalsRowFunction="sum" dataDxfId="10" totalsRowDxfId="27">
      <calculatedColumnFormula array="1">AVERAGE(0+$E27:$L27)</calculatedColumnFormula>
    </tableColumn>
    <tableColumn id="21" xr3:uid="{A3500678-A5D3-41E6-A90E-F97F4B90C1FF}" name="Median" totalsRowFunction="sum" dataDxfId="9" totalsRowDxfId="26">
      <calculatedColumnFormula array="1">MEDIAN(IF($E27:$L27 &lt;&gt; 0,$E27:$L27))</calculatedColumnFormula>
    </tableColumn>
    <tableColumn id="12" xr3:uid="{95DFD685-8CC1-43BD-A687-12A162EC6D45}" name="Jan" totalsRowFunction="sum" dataDxfId="8" totalsRowDxfId="25"/>
    <tableColumn id="13" xr3:uid="{9E215C57-155A-451D-AE3F-5C3C0F6D0A89}" name="Feb" totalsRowFunction="sum" dataDxfId="7" totalsRowDxfId="24"/>
    <tableColumn id="14" xr3:uid="{3E378D6C-09B9-4D6B-94D2-085F9768EC12}" name="Mrz" totalsRowFunction="sum" dataDxfId="6" totalsRowDxfId="23"/>
    <tableColumn id="15" xr3:uid="{E8FFA6E3-1A87-4F2F-A554-C43EBF984907}" name="Apr" totalsRowFunction="sum" dataDxfId="5" totalsRowDxfId="22"/>
    <tableColumn id="16" xr3:uid="{8C50BE43-B61E-4974-B344-F3811E0FE4DE}" name="Mai" totalsRowFunction="sum" dataDxfId="4" totalsRowDxfId="21"/>
    <tableColumn id="17" xr3:uid="{84147C75-A503-4AD7-BADB-0115C4CAE74B}" name="Jun" totalsRowFunction="sum" dataDxfId="3" totalsRowDxfId="20"/>
    <tableColumn id="18" xr3:uid="{68DF0928-D820-4222-A2A3-EAE672592C93}" name="Jul" totalsRowFunction="sum" dataDxfId="2" totalsRowDxfId="19"/>
    <tableColumn id="19" xr3:uid="{1BB0A1D6-1CCB-4DF0-984A-060167CFDBBA}" name="Aug" totalsRowFunction="sum" dataDxfId="1" totalsRowDxfId="18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17">
  <tableColumns count="4">
    <tableColumn id="9" xr3:uid="{C7E01F2A-03B3-457A-B8AC-D855E147FB9E}" name="Datum" totalsRowLabel="0" dataDxfId="16" totalsRowDxfId="15"/>
    <tableColumn id="10" xr3:uid="{6CE76C9F-8E3A-451E-9D64-F3F4EED0DDA2}" name="Konto-Name" dataDxfId="14"/>
    <tableColumn id="11" xr3:uid="{6F9EA118-26E0-4859-A335-C0875B14081F}" name="Konto-Währung" dataDxfId="13"/>
    <tableColumn id="12" xr3:uid="{1B2F927E-EFB6-4A57-9F94-39C4BFF48108}" name="Wert" dataDxfId="12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opLeftCell="A10" zoomScaleNormal="100" workbookViewId="0">
      <selection activeCell="F18" sqref="F18"/>
    </sheetView>
  </sheetViews>
  <sheetFormatPr baseColWidth="10" defaultColWidth="0" defaultRowHeight="21" customHeight="1" zeroHeight="1" x14ac:dyDescent="0.25"/>
  <cols>
    <col min="1" max="1" width="3.7109375" customWidth="1"/>
    <col min="2" max="7" width="39.140625" customWidth="1"/>
    <col min="8" max="8" width="39.140625" hidden="1"/>
    <col min="22" max="28" width="0" style="26" hidden="1"/>
    <col min="29" max="16384" width="39.140625" style="26" hidden="1"/>
  </cols>
  <sheetData>
    <row r="1" spans="1:28" s="27" customFormat="1" ht="40.5" customHeight="1" x14ac:dyDescent="0.25">
      <c r="A1" s="36"/>
      <c r="B1" s="36"/>
      <c r="C1" s="36"/>
      <c r="D1" s="36"/>
      <c r="E1" s="36"/>
      <c r="F1" s="36"/>
      <c r="G1" s="36"/>
      <c r="H1" s="36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36"/>
      <c r="W1" s="36"/>
      <c r="X1" s="36"/>
      <c r="Y1" s="36"/>
      <c r="Z1" s="36"/>
      <c r="AA1" s="36"/>
      <c r="AB1" s="36"/>
    </row>
    <row r="2" spans="1:28" s="27" customFormat="1" ht="21" customHeight="1" x14ac:dyDescent="0.25">
      <c r="A2" s="36"/>
      <c r="B2" s="36"/>
      <c r="C2" s="36"/>
      <c r="D2" s="36"/>
      <c r="E2" s="36"/>
      <c r="F2" s="36"/>
      <c r="G2" s="36"/>
      <c r="H2" s="36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36"/>
      <c r="W2" s="36"/>
      <c r="X2" s="36"/>
      <c r="Y2" s="36"/>
      <c r="Z2" s="36"/>
      <c r="AA2" s="36"/>
      <c r="AB2" s="36"/>
    </row>
    <row r="3" spans="1:28" s="27" customFormat="1" ht="21" customHeight="1" x14ac:dyDescent="0.25">
      <c r="A3" s="36"/>
      <c r="B3" s="36"/>
      <c r="C3" s="36"/>
      <c r="D3" s="36"/>
      <c r="E3" s="36"/>
      <c r="F3" s="36"/>
      <c r="G3" s="36"/>
      <c r="H3" s="36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36"/>
      <c r="W3" s="36"/>
      <c r="X3" s="36"/>
      <c r="Y3" s="36"/>
      <c r="Z3" s="36"/>
      <c r="AA3" s="36"/>
      <c r="AB3" s="36"/>
    </row>
    <row r="4" spans="1:28" s="27" customFormat="1" ht="21" customHeight="1" x14ac:dyDescent="0.25">
      <c r="A4" s="36"/>
      <c r="B4" s="36"/>
      <c r="C4" s="36"/>
      <c r="D4" s="36"/>
      <c r="E4" s="36"/>
      <c r="F4" s="36"/>
      <c r="G4" s="36"/>
      <c r="H4" s="36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36"/>
      <c r="W4" s="36"/>
      <c r="X4" s="36"/>
      <c r="Y4" s="36"/>
      <c r="Z4" s="36"/>
      <c r="AA4" s="36"/>
      <c r="AB4" s="36"/>
    </row>
    <row r="5" spans="1:28" s="27" customFormat="1" ht="21" customHeight="1" x14ac:dyDescent="0.25">
      <c r="A5" s="36"/>
      <c r="B5" s="36"/>
      <c r="C5" s="36"/>
      <c r="D5" s="36"/>
      <c r="E5" s="36"/>
      <c r="F5" s="36"/>
      <c r="G5" s="36"/>
      <c r="H5" s="36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36"/>
      <c r="W5" s="36"/>
      <c r="X5" s="36"/>
      <c r="Y5" s="36"/>
      <c r="Z5" s="36"/>
      <c r="AA5" s="36"/>
      <c r="AB5" s="36"/>
    </row>
    <row r="6" spans="1:28" s="27" customFormat="1" ht="21" customHeight="1" x14ac:dyDescent="0.25">
      <c r="A6" s="36"/>
      <c r="B6" s="36"/>
      <c r="C6" s="36"/>
      <c r="D6" s="36"/>
      <c r="E6" s="36"/>
      <c r="F6" s="36"/>
      <c r="G6" s="36"/>
      <c r="H6" s="36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36"/>
      <c r="W6" s="36"/>
      <c r="X6" s="36"/>
      <c r="Y6" s="36"/>
      <c r="Z6" s="36"/>
      <c r="AA6" s="36"/>
      <c r="AB6" s="36"/>
    </row>
    <row r="7" spans="1:28" s="27" customFormat="1" ht="21" customHeight="1" x14ac:dyDescent="0.25">
      <c r="A7" s="36"/>
      <c r="B7" s="36"/>
      <c r="C7" s="36"/>
      <c r="D7" s="36"/>
      <c r="E7" s="36"/>
      <c r="F7" s="36"/>
      <c r="G7" s="36"/>
      <c r="H7" s="36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36"/>
      <c r="W7" s="36"/>
      <c r="X7" s="36"/>
      <c r="Y7" s="36"/>
      <c r="Z7" s="36"/>
      <c r="AA7" s="36"/>
      <c r="AB7" s="36"/>
    </row>
    <row r="8" spans="1:28" s="27" customFormat="1" ht="21" customHeight="1" x14ac:dyDescent="0.25">
      <c r="A8" s="36"/>
      <c r="B8" s="36"/>
      <c r="C8" s="36"/>
      <c r="D8" s="36"/>
      <c r="E8" s="36"/>
      <c r="F8" s="36"/>
      <c r="G8" s="36"/>
      <c r="H8" s="36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36"/>
      <c r="W8" s="36"/>
      <c r="X8" s="36"/>
      <c r="Y8" s="36"/>
      <c r="Z8" s="36"/>
      <c r="AA8" s="36"/>
      <c r="AB8" s="36"/>
    </row>
    <row r="9" spans="1:28" s="27" customFormat="1" ht="21" customHeight="1" x14ac:dyDescent="0.25">
      <c r="A9" s="36"/>
      <c r="B9" s="36"/>
      <c r="C9" s="36"/>
      <c r="D9" s="36"/>
      <c r="E9" s="36"/>
      <c r="F9" s="36"/>
      <c r="G9" s="36"/>
      <c r="H9" s="36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36"/>
      <c r="W9" s="36"/>
      <c r="X9" s="36"/>
      <c r="Y9" s="36"/>
      <c r="Z9" s="36"/>
      <c r="AA9" s="36"/>
      <c r="AB9" s="36"/>
    </row>
    <row r="10" spans="1:28" s="27" customFormat="1" ht="21" customHeight="1" x14ac:dyDescent="0.25">
      <c r="A10" s="36"/>
      <c r="B10" s="36"/>
      <c r="C10" s="36"/>
      <c r="D10" s="36"/>
      <c r="E10" s="36"/>
      <c r="F10" s="36"/>
      <c r="G10" s="36"/>
      <c r="H10" s="36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36"/>
      <c r="W10" s="36"/>
      <c r="X10" s="36"/>
      <c r="Y10" s="36"/>
      <c r="Z10" s="36"/>
      <c r="AA10" s="36"/>
      <c r="AB10" s="36"/>
    </row>
    <row r="11" spans="1:28" s="27" customFormat="1" ht="21" customHeight="1" x14ac:dyDescent="0.25">
      <c r="A11" s="36"/>
      <c r="B11" s="36"/>
      <c r="C11" s="36"/>
      <c r="D11" s="36"/>
      <c r="E11" s="36"/>
      <c r="F11" s="36"/>
      <c r="G11" s="36"/>
      <c r="H11" s="36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36"/>
      <c r="W11" s="36"/>
      <c r="X11" s="36"/>
      <c r="Y11" s="36"/>
      <c r="Z11" s="36"/>
      <c r="AA11" s="36"/>
      <c r="AB11" s="36"/>
    </row>
    <row r="12" spans="1:28" s="27" customFormat="1" ht="21" customHeight="1" x14ac:dyDescent="0.25">
      <c r="A12" s="36"/>
      <c r="B12" s="36"/>
      <c r="C12" s="36"/>
      <c r="D12" s="36"/>
      <c r="E12" s="36"/>
      <c r="F12" s="36"/>
      <c r="G12" s="36"/>
      <c r="H12" s="36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36"/>
      <c r="W12" s="36"/>
      <c r="X12" s="36"/>
      <c r="Y12" s="36"/>
      <c r="Z12" s="36"/>
      <c r="AA12" s="36"/>
      <c r="AB12" s="36"/>
    </row>
    <row r="13" spans="1:28" s="27" customFormat="1" ht="21" customHeight="1" x14ac:dyDescent="0.25">
      <c r="A13" s="36"/>
      <c r="B13" s="36"/>
      <c r="C13" s="36"/>
      <c r="D13" s="36"/>
      <c r="E13" s="36"/>
      <c r="F13" s="36"/>
      <c r="G13" s="36"/>
      <c r="H13" s="36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36"/>
      <c r="W13" s="36"/>
      <c r="X13" s="36"/>
      <c r="Y13" s="36"/>
      <c r="Z13" s="36"/>
      <c r="AA13" s="36"/>
      <c r="AB13" s="36"/>
    </row>
    <row r="14" spans="1:28" s="27" customFormat="1" ht="21" customHeight="1" x14ac:dyDescent="0.25">
      <c r="A14" s="36"/>
      <c r="B14" s="36"/>
      <c r="C14" s="36"/>
      <c r="D14" s="36"/>
      <c r="E14" s="36"/>
      <c r="F14" s="36"/>
      <c r="G14" s="36"/>
      <c r="H14" s="36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36"/>
      <c r="W14" s="36"/>
      <c r="X14" s="36"/>
      <c r="Y14" s="36"/>
      <c r="Z14" s="36"/>
      <c r="AA14" s="36"/>
      <c r="AB14" s="36"/>
    </row>
    <row r="15" spans="1:28" s="27" customFormat="1" ht="21" customHeight="1" x14ac:dyDescent="0.25">
      <c r="A15" s="36"/>
      <c r="B15" s="36"/>
      <c r="C15" s="36"/>
      <c r="D15" s="36"/>
      <c r="E15" s="36"/>
      <c r="F15" s="36"/>
      <c r="G15" s="36"/>
      <c r="H15" s="36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36"/>
      <c r="W15" s="36"/>
      <c r="X15" s="36"/>
      <c r="Y15" s="36"/>
      <c r="Z15" s="36"/>
      <c r="AA15" s="36"/>
      <c r="AB15" s="36"/>
    </row>
    <row r="16" spans="1:28" s="27" customFormat="1" ht="21" customHeight="1" x14ac:dyDescent="0.25">
      <c r="A16" s="36"/>
      <c r="B16" s="36"/>
      <c r="C16" s="36"/>
      <c r="D16" s="36"/>
      <c r="E16" s="36"/>
      <c r="F16" s="36"/>
      <c r="G16" s="36"/>
      <c r="H16" s="36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36"/>
      <c r="W16" s="36"/>
      <c r="X16" s="36"/>
      <c r="Y16" s="36"/>
      <c r="Z16" s="36"/>
      <c r="AA16" s="36"/>
      <c r="AB16" s="36"/>
    </row>
    <row r="17" spans="1:28" s="27" customFormat="1" ht="21" customHeight="1" x14ac:dyDescent="0.25">
      <c r="A17" s="36"/>
      <c r="B17" s="36"/>
      <c r="C17" s="36"/>
      <c r="D17" s="36"/>
      <c r="E17" s="36"/>
      <c r="F17" s="36"/>
      <c r="G17" s="36"/>
      <c r="H17" s="36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36"/>
      <c r="W17" s="36"/>
      <c r="X17" s="36"/>
      <c r="Y17" s="36"/>
      <c r="Z17" s="36"/>
      <c r="AA17" s="36"/>
      <c r="AB17" s="36"/>
    </row>
    <row r="18" spans="1:28" s="27" customFormat="1" ht="21" customHeight="1" x14ac:dyDescent="0.25">
      <c r="A18" s="36"/>
      <c r="B18" s="36"/>
      <c r="C18" s="36"/>
      <c r="D18" s="36"/>
      <c r="E18" s="36"/>
      <c r="F18" s="36"/>
      <c r="G18" s="36"/>
      <c r="H18" s="36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36"/>
      <c r="W18" s="36"/>
      <c r="X18" s="36"/>
      <c r="Y18" s="36"/>
      <c r="Z18" s="36"/>
      <c r="AA18" s="36"/>
      <c r="AB18" s="36"/>
    </row>
    <row r="19" spans="1:28" s="27" customFormat="1" ht="21" customHeight="1" x14ac:dyDescent="0.25">
      <c r="A19" s="36"/>
      <c r="B19" s="36"/>
      <c r="C19" s="36"/>
      <c r="D19" s="36"/>
      <c r="E19" s="36"/>
      <c r="F19" s="36"/>
      <c r="G19" s="36"/>
      <c r="H19" s="36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36"/>
      <c r="W19" s="36"/>
      <c r="X19" s="36"/>
      <c r="Y19" s="36"/>
      <c r="Z19" s="36"/>
      <c r="AA19" s="36"/>
      <c r="AB19" s="36"/>
    </row>
    <row r="20" spans="1:28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28"/>
      <c r="W20" s="28"/>
      <c r="X20" s="28"/>
      <c r="Y20" s="28"/>
      <c r="Z20" s="28"/>
      <c r="AA20" s="28"/>
      <c r="AB20" s="28"/>
    </row>
    <row r="21" spans="1:28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28"/>
      <c r="W21" s="28"/>
      <c r="X21" s="28"/>
      <c r="Y21" s="28"/>
      <c r="Z21" s="28"/>
      <c r="AA21" s="28"/>
      <c r="AB21" s="28"/>
    </row>
    <row r="22" spans="1:28" ht="21" customHeight="1" x14ac:dyDescent="0.25">
      <c r="A22" s="30"/>
      <c r="B22" s="30"/>
      <c r="C22" s="30"/>
      <c r="D22" s="30"/>
      <c r="E22" s="28"/>
      <c r="F22" s="28" t="s">
        <v>0</v>
      </c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28"/>
      <c r="W22" s="28"/>
      <c r="X22" s="28"/>
      <c r="Y22" s="28"/>
      <c r="Z22" s="28"/>
      <c r="AA22" s="28"/>
      <c r="AB22" s="28"/>
    </row>
    <row r="23" spans="1:28" ht="21" customHeight="1" x14ac:dyDescent="0.25">
      <c r="A23" s="30"/>
      <c r="B23" s="30"/>
      <c r="C23" s="30"/>
      <c r="D23" s="30"/>
      <c r="E23" s="28"/>
      <c r="F23" s="28"/>
      <c r="G23" s="28"/>
      <c r="H23" s="28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28"/>
      <c r="W23" s="28"/>
      <c r="X23" s="28"/>
      <c r="Y23" s="28"/>
      <c r="Z23" s="28"/>
      <c r="AA23" s="28"/>
      <c r="AB23" s="28"/>
    </row>
    <row r="24" spans="1:28" ht="21" customHeight="1" x14ac:dyDescent="0.25">
      <c r="A24" s="30"/>
      <c r="B24" s="30"/>
      <c r="C24" s="30"/>
      <c r="D24" s="30"/>
      <c r="E24" s="28"/>
      <c r="F24" s="28"/>
      <c r="G24" s="28"/>
      <c r="H24" s="28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28"/>
      <c r="W24" s="28"/>
      <c r="X24" s="28"/>
      <c r="Y24" s="28"/>
      <c r="Z24" s="28"/>
      <c r="AA24" s="28"/>
      <c r="AB24" s="28"/>
    </row>
    <row r="25" spans="1:28" ht="21" customHeight="1" x14ac:dyDescent="0.25">
      <c r="A25" s="30"/>
      <c r="B25" s="30"/>
      <c r="C25" s="30"/>
      <c r="D25" s="30"/>
      <c r="E25" s="28"/>
      <c r="F25" s="28"/>
      <c r="G25" s="28"/>
      <c r="H25" s="28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28"/>
      <c r="W25" s="28"/>
      <c r="X25" s="28"/>
      <c r="Y25" s="28"/>
      <c r="Z25" s="28"/>
      <c r="AA25" s="28"/>
      <c r="AB25" s="28"/>
    </row>
    <row r="26" spans="1:28" ht="21" customHeight="1" x14ac:dyDescent="0.25">
      <c r="A26" s="30"/>
      <c r="B26" s="30"/>
      <c r="C26" s="30"/>
      <c r="D26" s="30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8"/>
      <c r="W26" s="28"/>
      <c r="X26" s="28"/>
      <c r="Y26" s="28"/>
      <c r="Z26" s="28"/>
      <c r="AA26" s="28"/>
      <c r="AB26" s="28"/>
    </row>
    <row r="27" spans="1:28" ht="21" customHeight="1" x14ac:dyDescent="0.25">
      <c r="A27" s="30"/>
      <c r="B27" s="30"/>
      <c r="C27" s="30"/>
      <c r="D27" s="30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8"/>
      <c r="W27" s="28"/>
      <c r="X27" s="28"/>
      <c r="Y27" s="28"/>
      <c r="Z27" s="28"/>
      <c r="AA27" s="28"/>
      <c r="AB27" s="28"/>
    </row>
    <row r="28" spans="1:28" ht="21" customHeight="1" x14ac:dyDescent="0.25">
      <c r="A28" s="30"/>
      <c r="B28" s="30"/>
      <c r="C28" s="30"/>
      <c r="D28" s="30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8"/>
      <c r="W28" s="28"/>
      <c r="X28" s="28"/>
      <c r="Y28" s="28"/>
      <c r="Z28" s="28"/>
      <c r="AA28" s="28"/>
      <c r="AB28" s="28"/>
    </row>
    <row r="29" spans="1:28" ht="21" customHeight="1" x14ac:dyDescent="0.25">
      <c r="A29" s="30"/>
      <c r="B29" s="30"/>
      <c r="C29" s="30"/>
      <c r="D29" s="30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8"/>
      <c r="W29" s="28"/>
      <c r="X29" s="28"/>
      <c r="Y29" s="28"/>
      <c r="Z29" s="28"/>
      <c r="AA29" s="28"/>
      <c r="AB29" s="28"/>
    </row>
    <row r="30" spans="1:28" ht="21" customHeight="1" x14ac:dyDescent="0.25">
      <c r="A30" s="30"/>
      <c r="B30" s="30"/>
      <c r="C30" s="30"/>
      <c r="D30" s="30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8"/>
      <c r="W30" s="28"/>
      <c r="X30" s="28"/>
      <c r="Y30" s="28"/>
      <c r="Z30" s="28"/>
      <c r="AA30" s="28"/>
      <c r="AB30" s="28"/>
    </row>
    <row r="31" spans="1:28" ht="21" customHeight="1" x14ac:dyDescent="0.25">
      <c r="A31" s="30"/>
      <c r="B31" s="30"/>
      <c r="C31" s="30"/>
      <c r="D31" s="30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8"/>
      <c r="W31" s="28"/>
      <c r="X31" s="28"/>
      <c r="Y31" s="28"/>
      <c r="Z31" s="28"/>
      <c r="AA31" s="28"/>
      <c r="AB31" s="28"/>
    </row>
    <row r="32" spans="1:28" ht="21" customHeight="1" x14ac:dyDescent="0.25">
      <c r="A32" s="30"/>
      <c r="B32" s="30"/>
      <c r="C32" s="30"/>
      <c r="D32" s="30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8"/>
      <c r="W32" s="28"/>
      <c r="X32" s="28"/>
      <c r="Y32" s="28"/>
      <c r="Z32" s="28"/>
      <c r="AA32" s="28"/>
      <c r="AB32" s="28"/>
    </row>
    <row r="33" spans="1:28" ht="21" customHeight="1" x14ac:dyDescent="0.25">
      <c r="A33" s="30"/>
      <c r="B33" s="30"/>
      <c r="C33" s="30"/>
      <c r="D33" s="30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8"/>
      <c r="W33" s="28"/>
      <c r="X33" s="28"/>
      <c r="Y33" s="28"/>
      <c r="Z33" s="28"/>
      <c r="AA33" s="28"/>
      <c r="AB33" s="28"/>
    </row>
    <row r="34" spans="1:28" ht="21" customHeight="1" x14ac:dyDescent="0.25">
      <c r="A34" s="30"/>
      <c r="B34" s="30"/>
      <c r="C34" s="30"/>
      <c r="D34" s="30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8"/>
      <c r="W34" s="28"/>
      <c r="X34" s="28"/>
      <c r="Y34" s="28"/>
      <c r="Z34" s="28"/>
      <c r="AA34" s="28"/>
      <c r="AB34" s="28"/>
    </row>
    <row r="35" spans="1:28" ht="21" customHeight="1" x14ac:dyDescent="0.25">
      <c r="A35" s="30"/>
      <c r="B35" s="30"/>
      <c r="C35" s="30"/>
      <c r="D35" s="30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8"/>
      <c r="W35" s="28"/>
      <c r="X35" s="28"/>
      <c r="Y35" s="28"/>
      <c r="Z35" s="28"/>
      <c r="AA35" s="28"/>
      <c r="AB35" s="28"/>
    </row>
    <row r="36" spans="1:28" ht="21" customHeight="1" x14ac:dyDescent="0.25">
      <c r="A36" s="30"/>
      <c r="B36" s="30"/>
      <c r="C36" s="30"/>
      <c r="D36" s="30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8"/>
      <c r="W36" s="28"/>
      <c r="X36" s="28"/>
      <c r="Y36" s="28"/>
      <c r="Z36" s="28"/>
      <c r="AA36" s="28"/>
      <c r="AB36" s="28"/>
    </row>
    <row r="37" spans="1:28" ht="21" customHeight="1" x14ac:dyDescent="0.25">
      <c r="A37" s="30"/>
      <c r="B37" s="30"/>
      <c r="C37" s="30"/>
      <c r="D37" s="30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8"/>
      <c r="W37" s="28"/>
      <c r="X37" s="28"/>
      <c r="Y37" s="28"/>
      <c r="Z37" s="28"/>
      <c r="AA37" s="28"/>
      <c r="AB37" s="28"/>
    </row>
    <row r="38" spans="1:28" ht="21" customHeight="1" x14ac:dyDescent="0.25">
      <c r="A38" s="30"/>
      <c r="B38" s="30"/>
      <c r="C38" s="30"/>
      <c r="D38" s="30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8"/>
      <c r="W38" s="28"/>
      <c r="X38" s="28"/>
      <c r="Y38" s="28"/>
      <c r="Z38" s="28"/>
      <c r="AA38" s="28"/>
      <c r="AB38" s="28"/>
    </row>
    <row r="39" spans="1:28" ht="21" customHeight="1" x14ac:dyDescent="0.25">
      <c r="A39" s="30"/>
      <c r="B39" s="30"/>
      <c r="C39" s="30"/>
      <c r="D39" s="30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8"/>
      <c r="W39" s="28"/>
      <c r="X39" s="28"/>
      <c r="Y39" s="28"/>
      <c r="Z39" s="28"/>
      <c r="AA39" s="28"/>
      <c r="AB39" s="28"/>
    </row>
    <row r="40" spans="1:28" ht="21" customHeight="1" x14ac:dyDescent="0.25">
      <c r="A40" s="30"/>
      <c r="B40" s="30"/>
      <c r="C40" s="30"/>
      <c r="D40" s="30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8"/>
      <c r="W40" s="28"/>
      <c r="X40" s="28"/>
      <c r="Y40" s="28"/>
      <c r="Z40" s="28"/>
      <c r="AA40" s="28"/>
      <c r="AB40" s="28"/>
    </row>
    <row r="41" spans="1:28" ht="21" customHeight="1" x14ac:dyDescent="0.25">
      <c r="A41" s="30"/>
      <c r="B41" s="30"/>
      <c r="C41" s="30"/>
      <c r="D41" s="30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8"/>
      <c r="W41" s="28"/>
      <c r="X41" s="28"/>
      <c r="Y41" s="28"/>
      <c r="Z41" s="28"/>
      <c r="AA41" s="28"/>
      <c r="AB41" s="28"/>
    </row>
    <row r="42" spans="1:28" ht="21" customHeight="1" x14ac:dyDescent="0.25">
      <c r="A42" s="30"/>
      <c r="B42" s="30"/>
      <c r="C42" s="30"/>
      <c r="D42" s="30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28"/>
      <c r="W42" s="28"/>
      <c r="X42" s="28"/>
      <c r="Y42" s="28"/>
      <c r="Z42" s="28"/>
      <c r="AA42" s="28"/>
      <c r="AB42" s="28"/>
    </row>
    <row r="43" spans="1:28" ht="21" customHeight="1" x14ac:dyDescent="0.25">
      <c r="A43" s="30"/>
      <c r="B43" s="30"/>
      <c r="C43" s="30"/>
      <c r="D43" s="30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28"/>
      <c r="W43" s="28"/>
      <c r="X43" s="28"/>
      <c r="Y43" s="28"/>
      <c r="Z43" s="28"/>
      <c r="AA43" s="28"/>
      <c r="AB43" s="28"/>
    </row>
    <row r="44" spans="1:28" ht="21" customHeight="1" x14ac:dyDescent="0.25">
      <c r="A44" s="30"/>
      <c r="B44" s="30"/>
      <c r="C44" s="30"/>
      <c r="D44" s="30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28"/>
      <c r="W44" s="28"/>
      <c r="X44" s="28"/>
      <c r="Y44" s="28"/>
      <c r="Z44" s="28"/>
      <c r="AA44" s="28"/>
      <c r="AB44" s="28"/>
    </row>
    <row r="45" spans="1:28" ht="21" customHeight="1" x14ac:dyDescent="0.25">
      <c r="A45" s="30"/>
      <c r="B45" s="30"/>
      <c r="C45" s="30"/>
      <c r="D45" s="30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28"/>
      <c r="W45" s="28"/>
      <c r="X45" s="28"/>
      <c r="Y45" s="28"/>
      <c r="Z45" s="28"/>
      <c r="AA45" s="28"/>
      <c r="AB45" s="28"/>
    </row>
    <row r="46" spans="1:28" ht="21" customHeight="1" x14ac:dyDescent="0.25">
      <c r="A46" s="30"/>
      <c r="B46" s="30"/>
      <c r="C46" s="30"/>
      <c r="D46" s="30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28"/>
      <c r="W46" s="28"/>
      <c r="X46" s="28"/>
      <c r="Y46" s="28"/>
      <c r="Z46" s="28"/>
      <c r="AA46" s="28"/>
      <c r="AB46" s="28"/>
    </row>
    <row r="47" spans="1:28" ht="21" customHeight="1" x14ac:dyDescent="0.25">
      <c r="A47" s="30"/>
      <c r="B47" s="30"/>
      <c r="C47" s="30"/>
      <c r="D47" s="30"/>
      <c r="E47" s="28"/>
      <c r="F47" s="28"/>
      <c r="G47" s="28"/>
      <c r="H47" s="28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28"/>
      <c r="W47" s="28"/>
      <c r="X47" s="28"/>
      <c r="Y47" s="28"/>
      <c r="Z47" s="28"/>
      <c r="AA47" s="28"/>
      <c r="AB47" s="28"/>
    </row>
    <row r="48" spans="1:28" ht="21" customHeight="1" x14ac:dyDescent="0.25">
      <c r="A48" s="30"/>
      <c r="B48" s="30"/>
      <c r="C48" s="30"/>
      <c r="D48" s="30"/>
      <c r="E48" s="28"/>
      <c r="F48" s="28"/>
      <c r="G48" s="28"/>
      <c r="H48" s="28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28"/>
      <c r="W48" s="28"/>
      <c r="X48" s="28"/>
      <c r="Y48" s="28"/>
      <c r="Z48" s="28"/>
      <c r="AA48" s="28"/>
      <c r="AB48" s="28"/>
    </row>
    <row r="49" spans="1:28" ht="21" customHeight="1" x14ac:dyDescent="0.25">
      <c r="A49" s="30"/>
      <c r="B49" s="30"/>
      <c r="C49" s="30"/>
      <c r="D49" s="30"/>
      <c r="E49" s="28"/>
      <c r="F49" s="28"/>
      <c r="G49" s="28"/>
      <c r="H49" s="28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28"/>
      <c r="W49" s="28"/>
      <c r="X49" s="28"/>
      <c r="Y49" s="28"/>
      <c r="Z49" s="28"/>
      <c r="AA49" s="28"/>
      <c r="AB49" s="28"/>
    </row>
    <row r="50" spans="1:28" ht="21" customHeight="1" x14ac:dyDescent="0.25">
      <c r="A50" s="30"/>
      <c r="B50" s="30"/>
      <c r="C50" s="30"/>
      <c r="D50" s="30"/>
      <c r="E50" s="28"/>
      <c r="F50" s="28"/>
      <c r="G50" s="28"/>
      <c r="H50" s="28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28"/>
      <c r="W50" s="28"/>
      <c r="X50" s="28"/>
      <c r="Y50" s="28"/>
      <c r="Z50" s="28"/>
      <c r="AA50" s="28"/>
      <c r="AB50" s="28"/>
    </row>
    <row r="51" spans="1:28" ht="21" hidden="1" customHeight="1" x14ac:dyDescent="0.25">
      <c r="A51" s="30"/>
      <c r="B51" s="30"/>
      <c r="C51" s="30"/>
      <c r="D51" s="30"/>
      <c r="E51" s="28"/>
      <c r="F51" s="28"/>
      <c r="G51" s="28"/>
      <c r="H51" s="28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28"/>
      <c r="W51" s="28"/>
      <c r="X51" s="28"/>
      <c r="Y51" s="28"/>
      <c r="Z51" s="28"/>
      <c r="AA51" s="28"/>
      <c r="AB51" s="28"/>
    </row>
    <row r="52" spans="1:28" ht="21" hidden="1" customHeight="1" x14ac:dyDescent="0.25">
      <c r="A52" s="6"/>
      <c r="B52" s="6"/>
      <c r="C52" s="6"/>
      <c r="D52" s="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28"/>
      <c r="W52" s="28"/>
      <c r="X52" s="28"/>
      <c r="Y52" s="28"/>
      <c r="Z52" s="28"/>
      <c r="AA52" s="28"/>
      <c r="AB52" s="28"/>
    </row>
    <row r="53" spans="1:28" ht="21" hidden="1" customHeight="1" x14ac:dyDescent="0.25">
      <c r="A53" s="6"/>
      <c r="B53" s="6"/>
      <c r="C53" s="6"/>
      <c r="D53" s="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28"/>
      <c r="W53" s="28"/>
      <c r="X53" s="28"/>
      <c r="Y53" s="28"/>
      <c r="Z53" s="28"/>
      <c r="AA53" s="28"/>
      <c r="AB53" s="28"/>
    </row>
    <row r="54" spans="1:28" ht="21" hidden="1" customHeight="1" x14ac:dyDescent="0.25">
      <c r="A54" s="6"/>
      <c r="B54" s="6"/>
      <c r="C54" s="6"/>
      <c r="D54" s="6"/>
      <c r="E54" s="1"/>
      <c r="F54" s="1"/>
      <c r="G54" s="1"/>
      <c r="H54" s="1"/>
      <c r="I54" s="1"/>
      <c r="J54" s="1"/>
      <c r="K54" s="1"/>
      <c r="L54" s="1"/>
      <c r="M54" s="1"/>
      <c r="N54" s="4"/>
      <c r="O54" s="1"/>
      <c r="P54" s="1"/>
      <c r="Q54" s="1"/>
      <c r="R54" s="1"/>
      <c r="S54" s="1"/>
      <c r="T54" s="1"/>
      <c r="U54" s="1"/>
      <c r="V54" s="28"/>
      <c r="W54" s="28"/>
      <c r="X54" s="28"/>
      <c r="Y54" s="28"/>
      <c r="Z54" s="28"/>
      <c r="AA54" s="28"/>
      <c r="AB54" s="28"/>
    </row>
    <row r="55" spans="1:28" ht="21" hidden="1" customHeight="1" x14ac:dyDescent="0.25">
      <c r="A55" s="6"/>
      <c r="B55" s="6"/>
      <c r="C55" s="6"/>
      <c r="D55" s="6"/>
      <c r="E55" s="1"/>
      <c r="F55" s="1"/>
      <c r="G55" s="1"/>
      <c r="H55" s="1"/>
      <c r="I55" s="1"/>
      <c r="J55" s="1"/>
      <c r="K55" s="1"/>
      <c r="L55" s="1"/>
      <c r="M55" s="1"/>
      <c r="N55" s="5"/>
      <c r="O55" s="1"/>
      <c r="P55" s="1"/>
      <c r="Q55" s="1"/>
      <c r="R55" s="1"/>
      <c r="S55" s="1"/>
      <c r="T55" s="1"/>
      <c r="U55" s="1"/>
      <c r="V55" s="28"/>
      <c r="W55" s="28"/>
      <c r="X55" s="28"/>
      <c r="Y55" s="28"/>
      <c r="Z55" s="28"/>
      <c r="AA55" s="28"/>
      <c r="AB55" s="28"/>
    </row>
    <row r="56" spans="1:28" ht="21" hidden="1" customHeight="1" x14ac:dyDescent="0.25">
      <c r="A56" s="6"/>
      <c r="B56" s="6"/>
      <c r="C56" s="6"/>
      <c r="D56" s="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28"/>
      <c r="W56" s="28"/>
      <c r="X56" s="28"/>
      <c r="Y56" s="28"/>
      <c r="Z56" s="28"/>
      <c r="AA56" s="28"/>
      <c r="AB56" s="28"/>
    </row>
    <row r="57" spans="1:28" ht="21" hidden="1" customHeight="1" x14ac:dyDescent="0.25">
      <c r="A57" s="6"/>
      <c r="B57" s="6"/>
      <c r="C57" s="6"/>
      <c r="D57" s="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28"/>
      <c r="W57" s="28"/>
      <c r="X57" s="28"/>
      <c r="Y57" s="28"/>
      <c r="Z57" s="28"/>
      <c r="AA57" s="28"/>
      <c r="AB57" s="28"/>
    </row>
    <row r="58" spans="1:28" ht="21" hidden="1" customHeight="1" x14ac:dyDescent="0.25">
      <c r="A58" s="6"/>
      <c r="B58" s="6"/>
      <c r="C58" s="6"/>
      <c r="D58" s="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28"/>
      <c r="W58" s="28"/>
      <c r="X58" s="28"/>
      <c r="Y58" s="28"/>
      <c r="Z58" s="28"/>
      <c r="AA58" s="28"/>
      <c r="AB58" s="28"/>
    </row>
    <row r="59" spans="1:28" ht="21" hidden="1" customHeight="1" x14ac:dyDescent="0.25">
      <c r="A59" s="6"/>
      <c r="B59" s="6"/>
      <c r="C59" s="6"/>
      <c r="D59" s="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28"/>
      <c r="W59" s="28"/>
      <c r="X59" s="28"/>
      <c r="Y59" s="28"/>
      <c r="Z59" s="28"/>
      <c r="AA59" s="28"/>
      <c r="AB59" s="28"/>
    </row>
    <row r="60" spans="1:28" ht="21" hidden="1" customHeight="1" x14ac:dyDescent="0.25">
      <c r="A60" s="6"/>
      <c r="B60" s="6"/>
      <c r="C60" s="6"/>
      <c r="D60" s="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28"/>
      <c r="W60" s="28"/>
      <c r="X60" s="28"/>
      <c r="Y60" s="28"/>
      <c r="Z60" s="28"/>
      <c r="AA60" s="28"/>
      <c r="AB60" s="28"/>
    </row>
    <row r="61" spans="1:28" ht="21" hidden="1" customHeight="1" x14ac:dyDescent="0.25">
      <c r="A61" s="6"/>
      <c r="B61" s="6"/>
      <c r="C61" s="6"/>
      <c r="D61" s="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28"/>
      <c r="W61" s="28"/>
      <c r="X61" s="28"/>
      <c r="Y61" s="28"/>
      <c r="Z61" s="28"/>
      <c r="AA61" s="28"/>
      <c r="AB61" s="28"/>
    </row>
    <row r="62" spans="1:28" ht="21" hidden="1" customHeight="1" x14ac:dyDescent="0.25">
      <c r="A62" s="6"/>
      <c r="B62" s="6"/>
      <c r="C62" s="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28"/>
      <c r="W62" s="28"/>
      <c r="X62" s="28"/>
      <c r="Y62" s="28"/>
      <c r="Z62" s="28"/>
      <c r="AA62" s="28"/>
      <c r="AB62" s="28"/>
    </row>
    <row r="63" spans="1:28" ht="21" hidden="1" customHeight="1" x14ac:dyDescent="0.25">
      <c r="A63" s="6"/>
      <c r="B63" s="6"/>
      <c r="C63" s="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28"/>
      <c r="W63" s="28"/>
      <c r="X63" s="28"/>
      <c r="Y63" s="28"/>
      <c r="Z63" s="28"/>
      <c r="AA63" s="28"/>
      <c r="AB63" s="28"/>
    </row>
    <row r="64" spans="1:28" ht="21" hidden="1" customHeight="1" x14ac:dyDescent="0.25">
      <c r="A64" s="6"/>
      <c r="B64" s="6"/>
      <c r="C64" s="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28"/>
      <c r="W64" s="28"/>
      <c r="X64" s="28"/>
      <c r="Y64" s="28"/>
      <c r="Z64" s="28"/>
      <c r="AA64" s="28"/>
      <c r="AB64" s="28"/>
    </row>
    <row r="65" spans="1:28" ht="21" hidden="1" customHeight="1" x14ac:dyDescent="0.25">
      <c r="A65" s="6"/>
      <c r="B65" s="6"/>
      <c r="C65" s="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28"/>
      <c r="W65" s="28"/>
      <c r="X65" s="28"/>
      <c r="Y65" s="28"/>
      <c r="Z65" s="28"/>
      <c r="AA65" s="28"/>
      <c r="AB65" s="28"/>
    </row>
    <row r="66" spans="1:28" ht="21" hidden="1" customHeight="1" x14ac:dyDescent="0.25">
      <c r="A66" s="6"/>
      <c r="B66" s="6"/>
      <c r="C66" s="6"/>
      <c r="D66" s="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28"/>
      <c r="W66" s="28"/>
      <c r="X66" s="28"/>
      <c r="Y66" s="28"/>
      <c r="Z66" s="28"/>
      <c r="AA66" s="28"/>
      <c r="AB66" s="28"/>
    </row>
    <row r="67" spans="1:28" ht="21" hidden="1" customHeight="1" x14ac:dyDescent="0.25">
      <c r="A67" s="6"/>
      <c r="B67" s="6"/>
      <c r="C67" s="6"/>
      <c r="D67" s="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28"/>
      <c r="W67" s="28"/>
      <c r="X67" s="28"/>
      <c r="Y67" s="28"/>
      <c r="Z67" s="28"/>
      <c r="AA67" s="28"/>
      <c r="AB67" s="28"/>
    </row>
    <row r="68" spans="1:28" ht="21" hidden="1" customHeight="1" x14ac:dyDescent="0.25">
      <c r="A68" s="6"/>
      <c r="B68" s="6"/>
      <c r="C68" s="6"/>
      <c r="D68" s="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28"/>
      <c r="W68" s="28"/>
      <c r="X68" s="28"/>
      <c r="Y68" s="28"/>
      <c r="Z68" s="28"/>
      <c r="AA68" s="28"/>
      <c r="AB68" s="28"/>
    </row>
    <row r="69" spans="1:28" ht="21" hidden="1" customHeight="1" x14ac:dyDescent="0.25">
      <c r="A69" s="6"/>
      <c r="B69" s="6"/>
      <c r="C69" s="6"/>
      <c r="D69" s="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28"/>
      <c r="W69" s="28"/>
      <c r="X69" s="28"/>
      <c r="Y69" s="28"/>
      <c r="Z69" s="28"/>
      <c r="AA69" s="28"/>
      <c r="AB69" s="28"/>
    </row>
    <row r="70" spans="1:28" ht="21" hidden="1" customHeight="1" x14ac:dyDescent="0.25">
      <c r="A70" s="6"/>
      <c r="B70" s="6"/>
      <c r="C70" s="6"/>
      <c r="D70" s="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28"/>
      <c r="W70" s="28"/>
      <c r="X70" s="28"/>
      <c r="Y70" s="28"/>
      <c r="Z70" s="28"/>
      <c r="AA70" s="28"/>
      <c r="AB70" s="28"/>
    </row>
    <row r="71" spans="1:28" ht="21" hidden="1" customHeight="1" x14ac:dyDescent="0.25">
      <c r="A71" s="6"/>
      <c r="B71" s="6"/>
      <c r="C71" s="6"/>
      <c r="D71" s="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28"/>
      <c r="W71" s="28"/>
      <c r="X71" s="28"/>
      <c r="Y71" s="28"/>
      <c r="Z71" s="28"/>
      <c r="AA71" s="28"/>
      <c r="AB71" s="28"/>
    </row>
    <row r="72" spans="1:28" ht="21" hidden="1" customHeight="1" x14ac:dyDescent="0.25">
      <c r="A72" s="6"/>
      <c r="B72" s="6"/>
      <c r="C72" s="6"/>
      <c r="D72" s="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28"/>
      <c r="W72" s="28"/>
      <c r="X72" s="28"/>
      <c r="Y72" s="28"/>
      <c r="Z72" s="28"/>
      <c r="AA72" s="28"/>
      <c r="AB72" s="28"/>
    </row>
    <row r="73" spans="1:28" ht="21" hidden="1" customHeight="1" x14ac:dyDescent="0.25">
      <c r="A73" s="6"/>
      <c r="B73" s="6"/>
      <c r="C73" s="6"/>
      <c r="D73" s="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28"/>
      <c r="W73" s="28"/>
      <c r="X73" s="28"/>
      <c r="Y73" s="28"/>
      <c r="Z73" s="28"/>
      <c r="AA73" s="28"/>
      <c r="AB73" s="28"/>
    </row>
    <row r="74" spans="1:28" ht="21" hidden="1" customHeight="1" x14ac:dyDescent="0.25">
      <c r="A74" s="6"/>
      <c r="B74" s="6"/>
      <c r="C74" s="6"/>
      <c r="D74" s="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28"/>
      <c r="W74" s="28"/>
      <c r="X74" s="28"/>
      <c r="Y74" s="28"/>
      <c r="Z74" s="28"/>
      <c r="AA74" s="28"/>
      <c r="AB74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tabSelected="1" zoomScaleNormal="100" workbookViewId="0">
      <selection activeCell="D7" sqref="D7"/>
    </sheetView>
  </sheetViews>
  <sheetFormatPr baseColWidth="10" defaultColWidth="0" defaultRowHeight="21" customHeight="1" zeroHeight="1" x14ac:dyDescent="0.25"/>
  <cols>
    <col min="1" max="1" width="3.7109375" customWidth="1"/>
    <col min="2" max="7" width="39.140625" customWidth="1"/>
    <col min="8" max="16" width="39.140625" hidden="1"/>
    <col min="43" max="16384" width="39.140625" hidden="1"/>
  </cols>
  <sheetData>
    <row r="1" spans="1:42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</row>
    <row r="2" spans="1:42" ht="21" customHeight="1" x14ac:dyDescent="0.35">
      <c r="A2" s="28"/>
      <c r="B2" s="28"/>
      <c r="C2" s="28"/>
      <c r="D2" s="48"/>
      <c r="E2" s="48"/>
      <c r="F2" s="28"/>
      <c r="G2" s="28"/>
      <c r="H2" s="28"/>
      <c r="I2" s="1"/>
      <c r="J2" s="1"/>
      <c r="K2" s="1"/>
      <c r="L2" s="1"/>
      <c r="M2" s="1"/>
      <c r="N2" s="1"/>
      <c r="O2" s="1"/>
      <c r="P2" s="1"/>
      <c r="Q2" s="1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</row>
    <row r="3" spans="1:42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</row>
    <row r="4" spans="1:42" ht="21" customHeight="1" x14ac:dyDescent="0.3">
      <c r="A4" s="28"/>
      <c r="B4" s="49"/>
      <c r="C4" s="28"/>
      <c r="D4" s="28"/>
      <c r="E4" s="28"/>
      <c r="F4" s="28"/>
      <c r="G4" s="28"/>
      <c r="H4" s="28"/>
      <c r="I4" s="1"/>
      <c r="J4" s="1"/>
      <c r="K4" s="1"/>
      <c r="L4" s="1"/>
      <c r="M4" s="1"/>
      <c r="N4" s="1"/>
      <c r="O4" s="1"/>
      <c r="P4" s="1"/>
      <c r="Q4" s="1"/>
      <c r="R4" s="1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</row>
    <row r="5" spans="1:42" ht="21" customHeight="1" x14ac:dyDescent="0.25">
      <c r="A5" s="28"/>
      <c r="B5" s="50"/>
      <c r="C5" s="28"/>
      <c r="D5" s="28"/>
      <c r="E5" s="28"/>
      <c r="F5" s="28"/>
      <c r="G5" s="28"/>
      <c r="H5" s="28"/>
      <c r="I5" s="1"/>
      <c r="J5" s="1"/>
      <c r="K5" s="1"/>
      <c r="L5" s="1"/>
      <c r="M5" s="1"/>
      <c r="N5" s="1"/>
      <c r="O5" s="1"/>
      <c r="P5" s="1"/>
      <c r="Q5" s="1"/>
      <c r="R5" s="1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</row>
    <row r="6" spans="1:42" ht="21" customHeight="1" x14ac:dyDescent="0.25">
      <c r="A6" s="28"/>
      <c r="B6" s="51"/>
      <c r="C6" s="28"/>
      <c r="D6" s="28"/>
      <c r="E6" s="28"/>
      <c r="F6" s="28"/>
      <c r="G6" s="28"/>
      <c r="H6" s="28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</row>
    <row r="7" spans="1:42" ht="21" customHeight="1" x14ac:dyDescent="0.3">
      <c r="A7" s="28"/>
      <c r="B7" s="52"/>
      <c r="C7" s="28"/>
      <c r="D7" s="53"/>
      <c r="E7" s="53"/>
      <c r="F7" s="53"/>
      <c r="G7" s="28"/>
      <c r="H7" s="28"/>
      <c r="I7" s="1"/>
      <c r="J7" s="1"/>
      <c r="K7" s="1"/>
      <c r="L7" s="1"/>
      <c r="M7" s="1"/>
      <c r="N7" s="1"/>
      <c r="O7" s="1"/>
      <c r="P7" s="1"/>
      <c r="Q7" s="1"/>
      <c r="R7" s="1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</row>
    <row r="8" spans="1:42" ht="21" customHeight="1" x14ac:dyDescent="0.25">
      <c r="A8" s="28"/>
      <c r="B8" s="50"/>
      <c r="C8" s="28"/>
      <c r="D8" s="28"/>
      <c r="E8" s="28"/>
      <c r="F8" s="28"/>
      <c r="G8" s="28"/>
      <c r="H8" s="28"/>
      <c r="I8" s="1"/>
      <c r="J8" s="1"/>
      <c r="K8" s="1"/>
      <c r="L8" s="1"/>
      <c r="M8" s="1"/>
      <c r="N8" s="1"/>
      <c r="O8" s="1"/>
      <c r="P8" s="1"/>
      <c r="Q8" s="1"/>
      <c r="R8" s="1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</row>
    <row r="9" spans="1:42" ht="21" customHeight="1" x14ac:dyDescent="0.25">
      <c r="A9" s="28"/>
      <c r="B9" s="50"/>
      <c r="C9" s="54"/>
      <c r="D9" s="28"/>
      <c r="E9" s="54"/>
      <c r="F9" s="28"/>
      <c r="G9" s="28"/>
      <c r="H9" s="28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</row>
    <row r="10" spans="1:42" ht="21" customHeight="1" x14ac:dyDescent="0.3">
      <c r="A10" s="28"/>
      <c r="B10" s="52"/>
      <c r="C10" s="28"/>
      <c r="D10" s="28"/>
      <c r="E10" s="28"/>
      <c r="F10" s="28"/>
      <c r="G10" s="28"/>
      <c r="H10" s="28"/>
      <c r="I10" s="1"/>
      <c r="J10" s="1"/>
      <c r="K10" s="1"/>
      <c r="L10" s="1"/>
      <c r="M10" s="1"/>
      <c r="N10" s="1"/>
      <c r="O10" s="1"/>
      <c r="P10" s="1"/>
      <c r="Q10" s="1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</row>
    <row r="11" spans="1:42" ht="21" customHeight="1" x14ac:dyDescent="0.25">
      <c r="A11" s="28"/>
      <c r="B11" s="50"/>
      <c r="C11" s="28"/>
      <c r="D11" s="28"/>
      <c r="E11" s="28"/>
      <c r="F11" s="28"/>
      <c r="G11" s="28"/>
      <c r="H11" s="28"/>
      <c r="I11" s="1"/>
      <c r="J11" s="1"/>
      <c r="K11" s="1"/>
      <c r="L11" s="1"/>
      <c r="M11" s="1"/>
      <c r="N11" s="1"/>
      <c r="O11" s="1"/>
      <c r="P11" s="1"/>
      <c r="Q11" s="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</row>
    <row r="12" spans="1:42" ht="21" customHeight="1" x14ac:dyDescent="0.25">
      <c r="A12" s="28"/>
      <c r="B12" s="50"/>
      <c r="C12" s="28"/>
      <c r="D12" s="28"/>
      <c r="E12" s="28"/>
      <c r="F12" s="28"/>
      <c r="G12" s="28"/>
      <c r="H12" s="28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</row>
    <row r="13" spans="1:42" ht="21" customHeight="1" x14ac:dyDescent="0.3">
      <c r="A13" s="28"/>
      <c r="B13" s="52"/>
      <c r="C13" s="28"/>
      <c r="D13" s="28"/>
      <c r="E13" s="28"/>
      <c r="F13" s="28"/>
      <c r="G13" s="28"/>
      <c r="H13" s="28"/>
      <c r="I13" s="1"/>
      <c r="J13" s="1"/>
      <c r="K13" s="1"/>
      <c r="L13" s="1"/>
      <c r="M13" s="1"/>
      <c r="N13" s="1"/>
      <c r="O13" s="1"/>
      <c r="P13" s="1"/>
      <c r="Q13" s="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</row>
    <row r="14" spans="1:42" ht="21" customHeight="1" x14ac:dyDescent="0.25">
      <c r="A14" s="28"/>
      <c r="B14" s="50"/>
      <c r="C14" s="28"/>
      <c r="D14" s="28"/>
      <c r="E14" s="28"/>
      <c r="F14" s="28"/>
      <c r="G14" s="28"/>
      <c r="H14" s="28"/>
      <c r="I14" s="1"/>
      <c r="J14" s="1"/>
      <c r="K14" s="1"/>
      <c r="L14" s="1"/>
      <c r="M14" s="1"/>
      <c r="N14" s="1"/>
      <c r="O14" s="1"/>
      <c r="P14" s="1"/>
      <c r="Q14" s="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</row>
    <row r="15" spans="1:42" ht="21" customHeight="1" x14ac:dyDescent="0.25">
      <c r="A15" s="28"/>
      <c r="B15" s="50"/>
      <c r="C15" s="28"/>
      <c r="D15" s="28"/>
      <c r="E15" s="28"/>
      <c r="F15" s="28"/>
      <c r="G15" s="28"/>
      <c r="H15" s="28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</row>
    <row r="16" spans="1:42" ht="21" customHeight="1" x14ac:dyDescent="0.3">
      <c r="A16" s="28"/>
      <c r="B16" s="52"/>
      <c r="C16" s="28"/>
      <c r="D16" s="28"/>
      <c r="E16" s="28"/>
      <c r="F16" s="28"/>
      <c r="G16" s="28"/>
      <c r="H16" s="28"/>
      <c r="I16" s="1"/>
      <c r="J16" s="1"/>
      <c r="K16" s="1"/>
      <c r="L16" s="1"/>
      <c r="M16" s="1"/>
      <c r="N16" s="1"/>
      <c r="O16" s="1"/>
      <c r="P16" s="1"/>
      <c r="Q16" s="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</row>
    <row r="17" spans="1:42" ht="21" customHeight="1" x14ac:dyDescent="0.25">
      <c r="A17" s="28"/>
      <c r="B17" s="50"/>
      <c r="C17" s="28"/>
      <c r="D17" s="28"/>
      <c r="E17" s="28"/>
      <c r="F17" s="28"/>
      <c r="G17" s="28"/>
      <c r="H17" s="28"/>
      <c r="I17" s="1"/>
      <c r="J17" s="1"/>
      <c r="K17" s="1"/>
      <c r="L17" s="1"/>
      <c r="M17" s="1"/>
      <c r="N17" s="1"/>
      <c r="O17" s="1"/>
      <c r="P17" s="1"/>
      <c r="Q17" s="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</row>
    <row r="18" spans="1:42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</row>
    <row r="19" spans="1:42" ht="21" customHeight="1" x14ac:dyDescent="0.25">
      <c r="A19" s="28"/>
      <c r="B19" s="28"/>
      <c r="C19" s="28"/>
      <c r="D19" s="28"/>
      <c r="E19" s="28"/>
      <c r="F19" s="28"/>
      <c r="G19" s="28"/>
      <c r="H19" s="28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</row>
    <row r="20" spans="1:42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</row>
    <row r="21" spans="1:42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</row>
    <row r="22" spans="1:42" ht="21" customHeight="1" x14ac:dyDescent="0.25">
      <c r="A22" s="28"/>
      <c r="B22" s="28"/>
      <c r="C22" s="28"/>
      <c r="D22" s="28"/>
      <c r="E22" s="28"/>
      <c r="F22" s="28"/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</row>
    <row r="23" spans="1:42" ht="21" customHeight="1" x14ac:dyDescent="0.25">
      <c r="A23" s="28"/>
      <c r="B23" s="28"/>
      <c r="C23" s="28"/>
      <c r="D23" s="28"/>
      <c r="E23" s="28"/>
      <c r="F23" s="28"/>
      <c r="G23" s="28"/>
      <c r="H23" s="28"/>
      <c r="I23" s="1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</row>
    <row r="24" spans="1:42" ht="21" customHeight="1" x14ac:dyDescent="0.25">
      <c r="A24" s="28"/>
      <c r="B24" s="28"/>
      <c r="C24" s="28"/>
      <c r="D24" s="28"/>
      <c r="E24" s="28"/>
      <c r="F24" s="28"/>
      <c r="G24" s="28"/>
      <c r="H24" s="28"/>
      <c r="I24" s="1"/>
      <c r="J24" s="1"/>
      <c r="K24" s="1"/>
      <c r="L24" s="1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</row>
    <row r="25" spans="1:42" ht="21" customHeight="1" x14ac:dyDescent="0.25">
      <c r="A25" s="28"/>
      <c r="B25" s="28"/>
      <c r="C25" s="28"/>
      <c r="D25" s="28"/>
      <c r="E25" s="28"/>
      <c r="F25" s="28"/>
      <c r="G25" s="28"/>
      <c r="H25" s="28"/>
      <c r="I25" s="1"/>
      <c r="J25" s="1"/>
      <c r="K25" s="1"/>
      <c r="L25" s="1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</row>
    <row r="26" spans="1:42" ht="21" customHeight="1" x14ac:dyDescent="0.25">
      <c r="A26" s="28"/>
      <c r="B26" s="28"/>
      <c r="C26" s="28"/>
      <c r="D26" s="28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</row>
    <row r="27" spans="1:42" ht="21" customHeight="1" x14ac:dyDescent="0.25">
      <c r="A27" s="28"/>
      <c r="B27" s="28"/>
      <c r="C27" s="28"/>
      <c r="D27" s="28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</row>
    <row r="28" spans="1:42" ht="21" customHeight="1" x14ac:dyDescent="0.25">
      <c r="A28" s="28"/>
      <c r="B28" s="28"/>
      <c r="C28" s="28"/>
      <c r="D28" s="28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</row>
    <row r="29" spans="1:42" ht="21" customHeight="1" x14ac:dyDescent="0.25">
      <c r="A29" s="28"/>
      <c r="B29" s="28"/>
      <c r="C29" s="28"/>
      <c r="D29" s="28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</row>
    <row r="30" spans="1:42" ht="21" customHeight="1" x14ac:dyDescent="0.25">
      <c r="A30" s="28"/>
      <c r="B30" s="28"/>
      <c r="C30" s="28"/>
      <c r="D30" s="28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</row>
    <row r="31" spans="1:42" ht="21" customHeight="1" x14ac:dyDescent="0.25">
      <c r="A31" s="28"/>
      <c r="B31" s="28"/>
      <c r="C31" s="28"/>
      <c r="D31" s="28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</row>
    <row r="32" spans="1:42" ht="21" customHeight="1" x14ac:dyDescent="0.25">
      <c r="A32" s="28"/>
      <c r="B32" s="28"/>
      <c r="C32" s="28"/>
      <c r="D32" s="28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</row>
    <row r="33" spans="1:42" ht="21" customHeight="1" x14ac:dyDescent="0.25">
      <c r="A33" s="28"/>
      <c r="B33" s="28"/>
      <c r="C33" s="28"/>
      <c r="D33" s="28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</row>
    <row r="34" spans="1:42" ht="21" customHeight="1" x14ac:dyDescent="0.25">
      <c r="A34" s="28"/>
      <c r="B34" s="28"/>
      <c r="C34" s="28"/>
      <c r="D34" s="28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</row>
    <row r="35" spans="1:42" ht="21" customHeight="1" x14ac:dyDescent="0.25">
      <c r="A35" s="28"/>
      <c r="B35" s="28"/>
      <c r="C35" s="28"/>
      <c r="D35" s="28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</row>
    <row r="36" spans="1:42" ht="21" customHeight="1" x14ac:dyDescent="0.25">
      <c r="A36" s="28"/>
      <c r="B36" s="28"/>
      <c r="C36" s="28"/>
      <c r="D36" s="28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</row>
    <row r="37" spans="1:42" ht="21" customHeight="1" x14ac:dyDescent="0.25">
      <c r="A37" s="28"/>
      <c r="B37" s="28"/>
      <c r="C37" s="28"/>
      <c r="D37" s="28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</row>
    <row r="38" spans="1:42" ht="21" customHeight="1" x14ac:dyDescent="0.25">
      <c r="A38" s="28"/>
      <c r="B38" s="28"/>
      <c r="C38" s="28"/>
      <c r="D38" s="28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</row>
    <row r="39" spans="1:42" ht="21" customHeight="1" x14ac:dyDescent="0.25">
      <c r="A39" s="28"/>
      <c r="B39" s="28"/>
      <c r="C39" s="28"/>
      <c r="D39" s="28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</row>
    <row r="40" spans="1:42" ht="21" customHeight="1" x14ac:dyDescent="0.25">
      <c r="A40" s="28"/>
      <c r="B40" s="28"/>
      <c r="C40" s="28"/>
      <c r="D40" s="28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</row>
    <row r="41" spans="1:42" ht="21" customHeight="1" x14ac:dyDescent="0.25">
      <c r="A41" s="28"/>
      <c r="B41" s="28"/>
      <c r="C41" s="28"/>
      <c r="D41" s="28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</row>
    <row r="42" spans="1:42" ht="21" customHeight="1" x14ac:dyDescent="0.25">
      <c r="A42" s="28"/>
      <c r="B42" s="28"/>
      <c r="C42" s="28"/>
      <c r="D42" s="28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</row>
    <row r="43" spans="1:42" ht="21" customHeight="1" x14ac:dyDescent="0.25">
      <c r="A43" s="28"/>
      <c r="B43" s="28"/>
      <c r="C43" s="28"/>
      <c r="D43" s="28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</row>
    <row r="44" spans="1:42" ht="21" customHeight="1" x14ac:dyDescent="0.25">
      <c r="A44" s="28"/>
      <c r="B44" s="28"/>
      <c r="C44" s="28"/>
      <c r="D44" s="28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</row>
    <row r="45" spans="1:42" ht="21" customHeight="1" x14ac:dyDescent="0.25">
      <c r="A45" s="28"/>
      <c r="B45" s="28"/>
      <c r="C45" s="28"/>
      <c r="D45" s="28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</row>
    <row r="46" spans="1:42" ht="21" customHeight="1" x14ac:dyDescent="0.25">
      <c r="A46" s="28"/>
      <c r="B46" s="28"/>
      <c r="C46" s="28"/>
      <c r="D46" s="28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</row>
    <row r="47" spans="1:42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</row>
    <row r="48" spans="1:42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</row>
    <row r="49" spans="1:42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</row>
    <row r="50" spans="1:42" ht="21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</row>
    <row r="51" spans="1:42" ht="21" hidden="1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</row>
    <row r="52" spans="1:42" ht="21" hidden="1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</row>
    <row r="53" spans="1:42" ht="21" hidden="1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</row>
    <row r="54" spans="1:42" ht="21" hidden="1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</row>
    <row r="55" spans="1:42" ht="21" hidden="1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</row>
    <row r="56" spans="1:42" ht="21" hidden="1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</row>
    <row r="57" spans="1:42" ht="21" hidden="1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</row>
  </sheetData>
  <sheetProtection selectLockedCells="1"/>
  <dataConsolidate/>
  <dataValidations count="2">
    <dataValidation type="decimal" allowBlank="1" showInputMessage="1" showErrorMessage="1" sqref="D7:F8 E9:G9 D10:E11 D13:E14" xr:uid="{E224D1A6-C79A-4357-92E2-9BE251B966C0}">
      <formula1>0</formula1>
      <formula2>10000000000</formula2>
    </dataValidation>
    <dataValidation type="decimal" allowBlank="1" showInputMessage="1" showErrorMessage="1" sqref="C23:D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1"/>
  <sheetViews>
    <sheetView workbookViewId="0"/>
  </sheetViews>
  <sheetFormatPr baseColWidth="10" defaultColWidth="0" defaultRowHeight="21" customHeight="1" zeroHeight="1" x14ac:dyDescent="0.25"/>
  <cols>
    <col min="1" max="1" width="3.7109375" customWidth="1"/>
    <col min="2" max="7" width="39.140625" customWidth="1"/>
    <col min="28" max="16384" width="39.140625" hidden="1"/>
  </cols>
  <sheetData>
    <row r="1" spans="1:27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27" ht="21" customHeight="1" x14ac:dyDescent="0.25">
      <c r="A2" s="28"/>
      <c r="B2" s="28"/>
      <c r="C2" s="28"/>
      <c r="D2" s="28"/>
      <c r="E2" s="28"/>
      <c r="F2" s="28"/>
      <c r="G2" s="28"/>
      <c r="H2" s="28"/>
      <c r="I2" s="1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</row>
    <row r="3" spans="1:27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</row>
    <row r="4" spans="1:27" ht="21" customHeight="1" x14ac:dyDescent="0.25">
      <c r="A4" s="28"/>
      <c r="B4" s="28"/>
      <c r="C4" s="28"/>
      <c r="D4" s="28"/>
      <c r="E4" s="28"/>
      <c r="F4" s="28"/>
      <c r="G4" s="28"/>
      <c r="H4" s="28"/>
      <c r="I4" s="1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</row>
    <row r="5" spans="1:27" ht="21" customHeight="1" x14ac:dyDescent="0.25">
      <c r="A5" s="28"/>
      <c r="B5" s="28"/>
      <c r="C5" s="28"/>
      <c r="D5" s="28"/>
      <c r="E5" s="28"/>
      <c r="F5" s="28"/>
      <c r="G5" s="28"/>
      <c r="H5" s="28"/>
      <c r="I5" s="1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</row>
    <row r="6" spans="1:27" ht="21" customHeight="1" x14ac:dyDescent="0.25">
      <c r="A6" s="28"/>
      <c r="B6" s="28"/>
      <c r="C6" s="28"/>
      <c r="D6" s="28"/>
      <c r="E6" s="28"/>
      <c r="F6" s="28"/>
      <c r="G6" s="28"/>
      <c r="H6" s="28"/>
      <c r="I6" s="1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</row>
    <row r="7" spans="1:27" ht="21" customHeight="1" x14ac:dyDescent="0.25">
      <c r="A7" s="28"/>
      <c r="B7" s="28"/>
      <c r="C7" s="28"/>
      <c r="D7" s="28"/>
      <c r="E7" s="28"/>
      <c r="F7" s="28"/>
      <c r="G7" s="28"/>
      <c r="H7" s="28"/>
      <c r="I7" s="1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</row>
    <row r="8" spans="1:27" ht="21" customHeight="1" x14ac:dyDescent="0.25">
      <c r="A8" s="28"/>
      <c r="B8" s="28"/>
      <c r="C8" s="28"/>
      <c r="D8" s="28"/>
      <c r="E8" s="28"/>
      <c r="F8" s="28"/>
      <c r="G8" s="28"/>
      <c r="H8" s="28"/>
      <c r="I8" s="1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</row>
    <row r="9" spans="1:27" ht="21" customHeight="1" x14ac:dyDescent="0.25">
      <c r="A9" s="28"/>
      <c r="B9" s="28"/>
      <c r="C9" s="28"/>
      <c r="D9" s="28"/>
      <c r="E9" s="28"/>
      <c r="F9" s="28"/>
      <c r="G9" s="28"/>
      <c r="H9" s="28"/>
      <c r="I9" s="1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</row>
    <row r="10" spans="1:27" ht="21" customHeight="1" x14ac:dyDescent="0.25">
      <c r="A10" s="28"/>
      <c r="B10" s="28"/>
      <c r="C10" s="28"/>
      <c r="D10" s="28"/>
      <c r="E10" s="28"/>
      <c r="F10" s="28"/>
      <c r="G10" s="28"/>
      <c r="H10" s="28"/>
      <c r="I10" s="1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</row>
    <row r="11" spans="1:27" ht="21" customHeight="1" x14ac:dyDescent="0.25">
      <c r="A11" s="28"/>
      <c r="B11" s="28"/>
      <c r="C11" s="28"/>
      <c r="D11" s="28"/>
      <c r="E11" s="28"/>
      <c r="F11" s="28"/>
      <c r="G11" s="28"/>
      <c r="H11" s="28"/>
      <c r="I11" s="1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</row>
    <row r="12" spans="1:27" ht="21" customHeight="1" x14ac:dyDescent="0.25">
      <c r="A12" s="28"/>
      <c r="B12" s="28"/>
      <c r="C12" s="28"/>
      <c r="D12" s="28"/>
      <c r="E12" s="28"/>
      <c r="F12" s="28"/>
      <c r="G12" s="28"/>
      <c r="H12" s="28"/>
      <c r="I12" s="1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</row>
    <row r="13" spans="1:27" ht="21" customHeight="1" x14ac:dyDescent="0.25">
      <c r="A13" s="28"/>
      <c r="B13" s="28"/>
      <c r="C13" s="28"/>
      <c r="D13" s="28"/>
      <c r="E13" s="28"/>
      <c r="F13" s="28"/>
      <c r="G13" s="28"/>
      <c r="H13" s="28"/>
      <c r="I13" s="1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</row>
    <row r="14" spans="1:27" ht="21" customHeight="1" x14ac:dyDescent="0.25">
      <c r="A14" s="28"/>
      <c r="B14" s="28"/>
      <c r="C14" s="28"/>
      <c r="D14" s="28"/>
      <c r="E14" s="28"/>
      <c r="F14" s="28"/>
      <c r="G14" s="28"/>
      <c r="H14" s="28"/>
      <c r="I14" s="1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</row>
    <row r="15" spans="1:27" ht="21" customHeight="1" x14ac:dyDescent="0.25">
      <c r="A15" s="28"/>
      <c r="B15" s="28"/>
      <c r="C15" s="28"/>
      <c r="D15" s="28"/>
      <c r="E15" s="28"/>
      <c r="F15" s="28"/>
      <c r="G15" s="28"/>
      <c r="H15" s="28"/>
      <c r="I15" s="1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</row>
    <row r="16" spans="1:27" ht="21" customHeight="1" x14ac:dyDescent="0.25">
      <c r="A16" s="28"/>
      <c r="B16" s="28"/>
      <c r="C16" s="28"/>
      <c r="D16" s="28"/>
      <c r="E16" s="28"/>
      <c r="F16" s="28"/>
      <c r="G16" s="28"/>
      <c r="H16" s="28"/>
      <c r="I16" s="1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</row>
    <row r="17" spans="1:27" ht="21" customHeight="1" x14ac:dyDescent="0.25">
      <c r="A17" s="28"/>
      <c r="B17" s="28"/>
      <c r="C17" s="28"/>
      <c r="D17" s="28"/>
      <c r="E17" s="28"/>
      <c r="F17" s="28"/>
      <c r="G17" s="28"/>
      <c r="H17" s="28"/>
      <c r="I17" s="1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</row>
    <row r="18" spans="1:27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</row>
    <row r="19" spans="1:27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</row>
    <row r="20" spans="1:27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</row>
    <row r="21" spans="1:27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</row>
    <row r="22" spans="1:27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</row>
    <row r="23" spans="1:27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</row>
    <row r="24" spans="1:27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</row>
    <row r="25" spans="1:27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</row>
    <row r="26" spans="1:27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</row>
    <row r="27" spans="1:27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</row>
    <row r="28" spans="1:27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</row>
    <row r="29" spans="1:27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</row>
    <row r="30" spans="1:27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</row>
    <row r="31" spans="1:27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</row>
    <row r="32" spans="1:27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</row>
    <row r="33" spans="1:27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</row>
    <row r="34" spans="1:27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</row>
    <row r="35" spans="1:27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</row>
    <row r="36" spans="1:27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</row>
    <row r="37" spans="1:27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</row>
    <row r="38" spans="1:27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</row>
    <row r="39" spans="1:27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</row>
    <row r="40" spans="1:27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</row>
    <row r="41" spans="1:27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</row>
    <row r="42" spans="1:27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</row>
    <row r="43" spans="1:27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</row>
    <row r="44" spans="1:27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</row>
    <row r="45" spans="1:27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</row>
    <row r="46" spans="1:27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</row>
    <row r="47" spans="1:27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</row>
    <row r="48" spans="1:27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</row>
    <row r="49" spans="1:27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</row>
    <row r="50" spans="1:27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7" ht="21" hidden="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0" defaultRowHeight="21" customHeight="1" zeroHeight="1" x14ac:dyDescent="0.3"/>
  <cols>
    <col min="1" max="1" width="3.7109375" style="7" customWidth="1"/>
    <col min="2" max="2" width="39.140625" style="9" customWidth="1"/>
    <col min="3" max="3" width="39.140625" style="10" customWidth="1"/>
    <col min="4" max="4" width="39.140625" style="11" customWidth="1"/>
    <col min="5" max="5" width="39.140625" style="12" customWidth="1"/>
    <col min="6" max="6" width="39.140625" style="8" customWidth="1"/>
    <col min="7" max="7" width="39.140625" style="7" customWidth="1"/>
    <col min="8" max="17" width="39.140625" style="7" hidden="1"/>
    <col min="18" max="26" width="0" style="7" hidden="1"/>
    <col min="27" max="16384" width="39.140625" style="7" hidden="1"/>
  </cols>
  <sheetData>
    <row r="1" spans="1:26" ht="40.5" customHeigh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1" customHeigh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21" customHeight="1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2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21" customHeight="1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21" customHeight="1" x14ac:dyDescent="0.3">
      <c r="A6" s="13"/>
      <c r="B6" s="22" t="s">
        <v>80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21" customHeight="1" x14ac:dyDescent="0.3">
      <c r="A7" s="13"/>
      <c r="B7" s="21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21" customHeight="1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21" customHeight="1" x14ac:dyDescent="0.3">
      <c r="A9" s="13"/>
      <c r="B9" s="14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21" customHeight="1" x14ac:dyDescent="0.3">
      <c r="A10" s="13"/>
      <c r="B10" s="22" t="s">
        <v>79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21" customHeight="1" x14ac:dyDescent="0.3">
      <c r="A11" s="13"/>
      <c r="B11" s="21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21" customHeight="1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21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21" customHeight="1" x14ac:dyDescent="0.3">
      <c r="A14" s="13"/>
      <c r="B14" s="14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21" customHeight="1" x14ac:dyDescent="0.3">
      <c r="A15" s="13"/>
      <c r="B15" s="55" t="s">
        <v>81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21" customHeight="1" x14ac:dyDescent="0.35">
      <c r="A16" s="13"/>
      <c r="B16" s="56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21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21" customHeight="1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21" customHeight="1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21" customHeight="1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21" customHeight="1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21" customHeigh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21" customHeight="1" x14ac:dyDescent="0.3">
      <c r="A23" s="13"/>
      <c r="B23" s="13"/>
      <c r="C23" s="13"/>
      <c r="D23" s="40" t="s">
        <v>82</v>
      </c>
      <c r="E23" s="40"/>
      <c r="F23" s="40"/>
      <c r="G23" s="40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21" customHeight="1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21" customHeight="1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s="20" customFormat="1" ht="21" customHeight="1" x14ac:dyDescent="0.3">
      <c r="A26" s="19"/>
      <c r="B26" s="34" t="s">
        <v>41</v>
      </c>
      <c r="C26" s="34" t="s">
        <v>42</v>
      </c>
      <c r="D26" s="34" t="s">
        <v>43</v>
      </c>
      <c r="E26" s="35" t="s">
        <v>40</v>
      </c>
      <c r="F26" s="35" t="s">
        <v>33</v>
      </c>
      <c r="G26" s="35" t="s">
        <v>34</v>
      </c>
      <c r="H26" s="35" t="s">
        <v>35</v>
      </c>
      <c r="I26" s="35" t="s">
        <v>36</v>
      </c>
      <c r="J26" s="35" t="s">
        <v>37</v>
      </c>
      <c r="K26" s="35" t="s">
        <v>38</v>
      </c>
      <c r="L26" s="35" t="s">
        <v>39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1:26" ht="21" customHeight="1" x14ac:dyDescent="0.3">
      <c r="A27" s="13"/>
      <c r="B27" s="8"/>
      <c r="C27" s="8" cm="1">
        <f t="array" ref="C27">AVERAGE(0+$E27:$L27)</f>
        <v>375.55624999999998</v>
      </c>
      <c r="D27" s="8" cm="1">
        <f t="array" ref="D27">MEDIAN(IF($E27:$L27 &lt;&gt; 0,$E27:$L27))</f>
        <v>3004.45</v>
      </c>
      <c r="E27" s="41">
        <v>0</v>
      </c>
      <c r="F27" s="41">
        <v>0</v>
      </c>
      <c r="G27" s="41">
        <v>0</v>
      </c>
      <c r="H27" s="41">
        <v>0</v>
      </c>
      <c r="I27" s="41">
        <v>0</v>
      </c>
      <c r="J27" s="41">
        <v>0</v>
      </c>
      <c r="K27" s="41">
        <v>0</v>
      </c>
      <c r="L27" s="8">
        <v>3004.45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21" customHeight="1" x14ac:dyDescent="0.3">
      <c r="A28" s="13"/>
      <c r="B28" s="8" t="s">
        <v>1</v>
      </c>
      <c r="C28" s="8" cm="1">
        <f t="array" ref="C28">AVERAGE(0+$E28:$L28)</f>
        <v>119.80875</v>
      </c>
      <c r="D28" s="8" cm="1">
        <f t="array" ref="D28">MEDIAN(IF($E28:$L28 &lt;&gt; 0,$E28:$L28))</f>
        <v>80.344999999999999</v>
      </c>
      <c r="E28" s="42">
        <v>71.02</v>
      </c>
      <c r="F28" s="42">
        <v>49.65</v>
      </c>
      <c r="G28" s="43">
        <v>348.99000000000007</v>
      </c>
      <c r="H28" s="44">
        <v>101.85999999999999</v>
      </c>
      <c r="I28" s="44">
        <v>237.93</v>
      </c>
      <c r="J28" s="44">
        <v>89.67</v>
      </c>
      <c r="K28" s="42">
        <v>9.36</v>
      </c>
      <c r="L28" s="42">
        <v>49.99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21" customHeight="1" x14ac:dyDescent="0.3">
      <c r="A29" s="13"/>
      <c r="B29" s="8" t="s">
        <v>2</v>
      </c>
      <c r="C29" s="8" cm="1">
        <f t="array" ref="C29">AVERAGE(0+$E29:$L29)</f>
        <v>1.325</v>
      </c>
      <c r="D29" s="8" cm="1">
        <f t="array" ref="D29">MEDIAN(IF($E29:$L29 &lt;&gt; 0,$E29:$L29))</f>
        <v>10.6</v>
      </c>
      <c r="E29" s="41">
        <v>0</v>
      </c>
      <c r="F29" s="8">
        <v>10.6</v>
      </c>
      <c r="G29" s="45">
        <v>0</v>
      </c>
      <c r="H29" s="41">
        <v>0</v>
      </c>
      <c r="I29" s="41">
        <v>0</v>
      </c>
      <c r="J29" s="41">
        <v>0</v>
      </c>
      <c r="K29" s="41">
        <v>0</v>
      </c>
      <c r="L29" s="41">
        <v>0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21" customHeight="1" x14ac:dyDescent="0.3">
      <c r="A30" s="13"/>
      <c r="B30" s="8" t="s">
        <v>3</v>
      </c>
      <c r="C30" s="8" cm="1">
        <f t="array" ref="C30">AVERAGE(0+$E30:$L30)</f>
        <v>100.625</v>
      </c>
      <c r="D30" s="8" cm="1">
        <f t="array" ref="D30">MEDIAN(IF($E30:$L30 &lt;&gt; 0,$E30:$L30))</f>
        <v>125</v>
      </c>
      <c r="E30" s="8">
        <v>125</v>
      </c>
      <c r="F30" s="41">
        <v>0</v>
      </c>
      <c r="G30" s="43">
        <v>150</v>
      </c>
      <c r="H30" s="42">
        <v>85</v>
      </c>
      <c r="I30" s="44">
        <v>150</v>
      </c>
      <c r="J30" s="44">
        <v>210</v>
      </c>
      <c r="K30" s="42">
        <v>60</v>
      </c>
      <c r="L30" s="42">
        <v>25</v>
      </c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21" customHeight="1" x14ac:dyDescent="0.3">
      <c r="A31" s="13"/>
      <c r="B31" s="8" t="s">
        <v>4</v>
      </c>
      <c r="C31" s="8" cm="1">
        <f t="array" ref="C31">AVERAGE(0+$E31:$L31)</f>
        <v>0.64749999999999996</v>
      </c>
      <c r="D31" s="8" cm="1">
        <f t="array" ref="D31">MEDIAN(IF($E31:$L31 &lt;&gt; 0,$E31:$L31))</f>
        <v>1.5</v>
      </c>
      <c r="E31" s="41">
        <v>0</v>
      </c>
      <c r="F31" s="41">
        <v>0</v>
      </c>
      <c r="G31" s="46">
        <v>0.36</v>
      </c>
      <c r="H31" s="41">
        <v>0</v>
      </c>
      <c r="I31" s="44">
        <v>3.32</v>
      </c>
      <c r="J31" s="8">
        <v>1.5</v>
      </c>
      <c r="K31" s="41">
        <v>0</v>
      </c>
      <c r="L31" s="41">
        <v>0</v>
      </c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21" customHeight="1" x14ac:dyDescent="0.3">
      <c r="A32" s="13"/>
      <c r="B32" s="8" t="s">
        <v>5</v>
      </c>
      <c r="C32" s="8" cm="1">
        <f t="array" ref="C32">AVERAGE(0+$E32:$L32)</f>
        <v>26.754999999999995</v>
      </c>
      <c r="D32" s="8" cm="1">
        <f t="array" ref="D32">MEDIAN(IF($E32:$L32 &lt;&gt; 0,$E32:$L32))</f>
        <v>56.08</v>
      </c>
      <c r="E32" s="8">
        <v>56.08</v>
      </c>
      <c r="F32" s="41">
        <v>0</v>
      </c>
      <c r="G32" s="45">
        <v>0</v>
      </c>
      <c r="H32" s="44">
        <v>101.88</v>
      </c>
      <c r="I32" s="41">
        <v>0</v>
      </c>
      <c r="J32" s="41">
        <v>0</v>
      </c>
      <c r="K32" s="8">
        <v>56.08</v>
      </c>
      <c r="L32" s="41">
        <v>0</v>
      </c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21" customHeight="1" x14ac:dyDescent="0.3">
      <c r="A33" s="13"/>
      <c r="B33" s="8" t="s">
        <v>44</v>
      </c>
      <c r="C33" s="8" cm="1">
        <f t="array" ref="C33">AVERAGE(0+$E33:$L33)</f>
        <v>1.1950000000000001</v>
      </c>
      <c r="D33" s="8" cm="1">
        <f t="array" ref="D33">MEDIAN(IF($E33:$L33 &lt;&gt; 0,$E33:$L33))</f>
        <v>4.78</v>
      </c>
      <c r="E33" s="41">
        <v>0</v>
      </c>
      <c r="F33" s="41">
        <v>0</v>
      </c>
      <c r="G33" s="45">
        <v>0</v>
      </c>
      <c r="H33" s="41">
        <v>0</v>
      </c>
      <c r="I33" s="41">
        <v>0</v>
      </c>
      <c r="J33" s="8">
        <v>4.78</v>
      </c>
      <c r="K33" s="8">
        <v>4.78</v>
      </c>
      <c r="L33" s="41">
        <v>0</v>
      </c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21" customHeight="1" x14ac:dyDescent="0.3">
      <c r="A34" s="13"/>
      <c r="B34" s="8" t="s">
        <v>6</v>
      </c>
      <c r="C34" s="8" cm="1">
        <f t="array" ref="C34">AVERAGE(0+$E34:$L34)</f>
        <v>14.25</v>
      </c>
      <c r="D34" s="8" cm="1">
        <f t="array" ref="D34">MEDIAN(IF($E34:$L34 &lt;&gt; 0,$E34:$L34))</f>
        <v>114</v>
      </c>
      <c r="E34" s="41">
        <v>0</v>
      </c>
      <c r="F34" s="41">
        <v>0</v>
      </c>
      <c r="G34" s="45">
        <v>0</v>
      </c>
      <c r="H34" s="41">
        <v>0</v>
      </c>
      <c r="I34" s="8">
        <v>114</v>
      </c>
      <c r="J34" s="41">
        <v>0</v>
      </c>
      <c r="K34" s="41">
        <v>0</v>
      </c>
      <c r="L34" s="41">
        <v>0</v>
      </c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21" customHeight="1" x14ac:dyDescent="0.3">
      <c r="A35" s="13"/>
      <c r="B35" s="24" t="s">
        <v>7</v>
      </c>
      <c r="C35" s="24" cm="1">
        <f t="array" ref="C35">AVERAGE(0+$E35:$L35)</f>
        <v>0.12125</v>
      </c>
      <c r="D35" s="24" cm="1">
        <f t="array" ref="D35">MEDIAN(IF($E35:$L35 &lt;&gt; 0,$E35:$L35))</f>
        <v>0.48499999999999999</v>
      </c>
      <c r="E35" s="37">
        <v>0.01</v>
      </c>
      <c r="F35" s="33">
        <v>0</v>
      </c>
      <c r="G35" s="38">
        <v>0</v>
      </c>
      <c r="H35" s="39">
        <v>0.96</v>
      </c>
      <c r="I35" s="33">
        <v>0</v>
      </c>
      <c r="J35" s="33">
        <v>0</v>
      </c>
      <c r="K35" s="33">
        <v>0</v>
      </c>
      <c r="L35" s="33">
        <v>0</v>
      </c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21" customHeight="1" x14ac:dyDescent="0.3">
      <c r="A36" s="13"/>
      <c r="B36" s="8" t="s">
        <v>45</v>
      </c>
      <c r="C36" s="8" cm="1">
        <f t="array" ref="C36">AVERAGE(0+$E36:$L36)</f>
        <v>25</v>
      </c>
      <c r="D36" s="8" cm="1">
        <f t="array" ref="D36">MEDIAN(IF($E36:$L36 &lt;&gt; 0,$E36:$L36))</f>
        <v>200</v>
      </c>
      <c r="E36" s="41">
        <v>0</v>
      </c>
      <c r="F36" s="41">
        <v>0</v>
      </c>
      <c r="G36" s="45">
        <v>0</v>
      </c>
      <c r="H36" s="41">
        <v>0</v>
      </c>
      <c r="I36" s="41">
        <v>0</v>
      </c>
      <c r="J36" s="41">
        <v>0</v>
      </c>
      <c r="K36" s="8">
        <v>200</v>
      </c>
      <c r="L36" s="41">
        <v>0</v>
      </c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21" customHeight="1" x14ac:dyDescent="0.3">
      <c r="A37" s="13"/>
      <c r="B37" s="8" t="s">
        <v>8</v>
      </c>
      <c r="C37" s="8" cm="1">
        <f t="array" ref="C37">AVERAGE(0+$E37:$L37)</f>
        <v>151.23250000000002</v>
      </c>
      <c r="D37" s="8" cm="1">
        <f t="array" ref="D37">MEDIAN(IF($E37:$L37 &lt;&gt; 0,$E37:$L37))</f>
        <v>146.29999999999998</v>
      </c>
      <c r="E37" s="44">
        <v>184.99</v>
      </c>
      <c r="F37" s="44">
        <v>476.8</v>
      </c>
      <c r="G37" s="47">
        <v>146.29999999999998</v>
      </c>
      <c r="H37" s="42">
        <v>84.19</v>
      </c>
      <c r="I37" s="42">
        <v>37.4</v>
      </c>
      <c r="J37" s="42">
        <v>103.28</v>
      </c>
      <c r="K37" s="44">
        <v>176.89999999999998</v>
      </c>
      <c r="L37" s="41">
        <v>0</v>
      </c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21" customHeight="1" x14ac:dyDescent="0.3">
      <c r="A38" s="13"/>
      <c r="B38" s="8" t="s">
        <v>9</v>
      </c>
      <c r="C38" s="8" cm="1">
        <f t="array" ref="C38">AVERAGE(0+$E38:$L38)</f>
        <v>25.016249999999999</v>
      </c>
      <c r="D38" s="8" cm="1">
        <f t="array" ref="D38">MEDIAN(IF($E38:$L38 &lt;&gt; 0,$E38:$L38))</f>
        <v>100.06500000000001</v>
      </c>
      <c r="E38" s="42">
        <v>10.14</v>
      </c>
      <c r="F38" s="41">
        <v>0</v>
      </c>
      <c r="G38" s="45">
        <v>0</v>
      </c>
      <c r="H38" s="41">
        <v>0</v>
      </c>
      <c r="I38" s="44">
        <v>189.99</v>
      </c>
      <c r="J38" s="41">
        <v>0</v>
      </c>
      <c r="K38" s="41">
        <v>0</v>
      </c>
      <c r="L38" s="41">
        <v>0</v>
      </c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21" customHeight="1" x14ac:dyDescent="0.3">
      <c r="A39" s="13"/>
      <c r="B39" s="8" t="s">
        <v>46</v>
      </c>
      <c r="C39" s="8" cm="1">
        <f t="array" ref="C39">AVERAGE(0+$E39:$L39)</f>
        <v>13.4</v>
      </c>
      <c r="D39" s="8" cm="1">
        <f t="array" ref="D39">MEDIAN(IF($E39:$L39 &lt;&gt; 0,$E39:$L39))</f>
        <v>107.2</v>
      </c>
      <c r="E39" s="41">
        <v>0</v>
      </c>
      <c r="F39" s="41">
        <v>0</v>
      </c>
      <c r="G39" s="45">
        <v>0</v>
      </c>
      <c r="H39" s="8">
        <v>107.2</v>
      </c>
      <c r="I39" s="41">
        <v>0</v>
      </c>
      <c r="J39" s="41">
        <v>0</v>
      </c>
      <c r="K39" s="41">
        <v>0</v>
      </c>
      <c r="L39" s="41">
        <v>0</v>
      </c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21" customHeight="1" x14ac:dyDescent="0.3">
      <c r="A40" s="13"/>
      <c r="B40" s="8" t="s">
        <v>10</v>
      </c>
      <c r="C40" s="8" cm="1">
        <f t="array" ref="C40">AVERAGE(0+$E40:$L40)</f>
        <v>32.498750000000001</v>
      </c>
      <c r="D40" s="8" cm="1">
        <f t="array" ref="D40">MEDIAN(IF($E40:$L40 &lt;&gt; 0,$E40:$L40))</f>
        <v>31.914999999999999</v>
      </c>
      <c r="E40" s="42">
        <v>22.46</v>
      </c>
      <c r="F40" s="42">
        <v>20.959999999999997</v>
      </c>
      <c r="G40" s="46">
        <v>17.060000000000002</v>
      </c>
      <c r="H40" s="44">
        <v>60.879999999999995</v>
      </c>
      <c r="I40" s="44">
        <v>35.96</v>
      </c>
      <c r="J40" s="44">
        <v>38.840000000000003</v>
      </c>
      <c r="K40" s="44">
        <v>33.85</v>
      </c>
      <c r="L40" s="42">
        <v>29.98</v>
      </c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21" customHeight="1" x14ac:dyDescent="0.3">
      <c r="A41" s="13"/>
      <c r="B41" s="8" t="s">
        <v>11</v>
      </c>
      <c r="C41" s="8" cm="1">
        <f t="array" ref="C41">AVERAGE(0+$E41:$L41)</f>
        <v>5.69625</v>
      </c>
      <c r="D41" s="8" cm="1">
        <f t="array" ref="D41">MEDIAN(IF($E41:$L41 &lt;&gt; 0,$E41:$L41))</f>
        <v>22.785</v>
      </c>
      <c r="E41" s="41">
        <v>0</v>
      </c>
      <c r="F41" s="41">
        <v>0</v>
      </c>
      <c r="G41" s="45">
        <v>0</v>
      </c>
      <c r="H41" s="42">
        <v>20.89</v>
      </c>
      <c r="I41" s="44">
        <v>24.68</v>
      </c>
      <c r="J41" s="41">
        <v>0</v>
      </c>
      <c r="K41" s="41">
        <v>0</v>
      </c>
      <c r="L41" s="41">
        <v>0</v>
      </c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21" customHeight="1" x14ac:dyDescent="0.3">
      <c r="A42" s="13"/>
      <c r="B42" s="8" t="s">
        <v>12</v>
      </c>
      <c r="C42" s="8" cm="1">
        <f t="array" ref="C42">AVERAGE(0+$E42:$L42)</f>
        <v>9.6612500000000008</v>
      </c>
      <c r="D42" s="8" cm="1">
        <f t="array" ref="D42">MEDIAN(IF($E42:$L42 &lt;&gt; 0,$E42:$L42))</f>
        <v>77.290000000000006</v>
      </c>
      <c r="E42" s="8">
        <v>77.290000000000006</v>
      </c>
      <c r="F42" s="41">
        <v>0</v>
      </c>
      <c r="G42" s="45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21" customHeight="1" x14ac:dyDescent="0.3">
      <c r="A43" s="13"/>
      <c r="B43" s="8" t="s">
        <v>47</v>
      </c>
      <c r="C43" s="8" cm="1">
        <f t="array" ref="C43">AVERAGE(0+$E43:$L43)</f>
        <v>0.72750000000000004</v>
      </c>
      <c r="D43" s="8" cm="1">
        <f t="array" ref="D43">MEDIAN(IF($E43:$L43 &lt;&gt; 0,$E43:$L43))</f>
        <v>5.82</v>
      </c>
      <c r="E43" s="41">
        <v>0</v>
      </c>
      <c r="F43" s="8">
        <v>5.82</v>
      </c>
      <c r="G43" s="45">
        <v>0</v>
      </c>
      <c r="H43" s="41">
        <v>0</v>
      </c>
      <c r="I43" s="41">
        <v>0</v>
      </c>
      <c r="J43" s="41">
        <v>0</v>
      </c>
      <c r="K43" s="41">
        <v>0</v>
      </c>
      <c r="L43" s="41">
        <v>0</v>
      </c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21" customHeight="1" x14ac:dyDescent="0.3">
      <c r="A44" s="13"/>
      <c r="B44" s="8" t="s">
        <v>13</v>
      </c>
      <c r="C44" s="8" cm="1">
        <f t="array" ref="C44">AVERAGE(0+$E44:$L44)</f>
        <v>30.733750000000001</v>
      </c>
      <c r="D44" s="8" cm="1">
        <f t="array" ref="D44">MEDIAN(IF($E44:$L44 &lt;&gt; 0,$E44:$L44))</f>
        <v>122.93499999999999</v>
      </c>
      <c r="E44" s="41">
        <v>0</v>
      </c>
      <c r="F44" s="41">
        <v>0</v>
      </c>
      <c r="G44" s="45">
        <v>0</v>
      </c>
      <c r="H44" s="44">
        <v>190.07</v>
      </c>
      <c r="I44" s="42">
        <v>55.8</v>
      </c>
      <c r="J44" s="41">
        <v>0</v>
      </c>
      <c r="K44" s="41">
        <v>0</v>
      </c>
      <c r="L44" s="41">
        <v>0</v>
      </c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21" customHeight="1" x14ac:dyDescent="0.3">
      <c r="A45" s="13"/>
      <c r="B45" s="8" t="s">
        <v>14</v>
      </c>
      <c r="C45" s="8" cm="1">
        <f t="array" ref="C45">AVERAGE(0+$E45:$L45)</f>
        <v>1.3625</v>
      </c>
      <c r="D45" s="8" cm="1">
        <f t="array" ref="D45">MEDIAN(IF($E45:$L45 &lt;&gt; 0,$E45:$L45))</f>
        <v>10.9</v>
      </c>
      <c r="E45" s="41">
        <v>0</v>
      </c>
      <c r="F45" s="41">
        <v>0</v>
      </c>
      <c r="G45" s="45">
        <v>0</v>
      </c>
      <c r="H45" s="41">
        <v>0</v>
      </c>
      <c r="I45" s="8">
        <v>10.9</v>
      </c>
      <c r="J45" s="41">
        <v>0</v>
      </c>
      <c r="K45" s="41">
        <v>0</v>
      </c>
      <c r="L45" s="41">
        <v>0</v>
      </c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ht="21" customHeight="1" x14ac:dyDescent="0.3">
      <c r="A46" s="13"/>
      <c r="B46" s="8" t="s">
        <v>15</v>
      </c>
      <c r="C46" s="8" cm="1">
        <f t="array" ref="C46">AVERAGE(0+$E46:$L46)</f>
        <v>545.46</v>
      </c>
      <c r="D46" s="8" cm="1">
        <f t="array" ref="D46">MEDIAN(IF($E46:$L46 &lt;&gt; 0,$E46:$L46))</f>
        <v>545.46</v>
      </c>
      <c r="E46" s="42">
        <v>544.16</v>
      </c>
      <c r="F46" s="44">
        <v>546.76</v>
      </c>
      <c r="G46" s="47">
        <v>545.46</v>
      </c>
      <c r="H46" s="8">
        <v>545.46</v>
      </c>
      <c r="I46" s="8">
        <v>545.46</v>
      </c>
      <c r="J46" s="8">
        <v>545.46</v>
      </c>
      <c r="K46" s="8">
        <v>545.46</v>
      </c>
      <c r="L46" s="8">
        <v>545.46</v>
      </c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ht="21" customHeight="1" x14ac:dyDescent="0.3">
      <c r="A47" s="13"/>
      <c r="B47" s="8" t="s">
        <v>16</v>
      </c>
      <c r="C47" s="8" cm="1">
        <f t="array" ref="C47">AVERAGE(0+$E47:$L47)</f>
        <v>5.7424999999999997</v>
      </c>
      <c r="D47" s="8" cm="1">
        <f t="array" ref="D47">MEDIAN(IF($E47:$L47 &lt;&gt; 0,$E47:$L47))</f>
        <v>45.94</v>
      </c>
      <c r="E47" s="41">
        <v>0</v>
      </c>
      <c r="F47" s="8">
        <v>45.94</v>
      </c>
      <c r="G47" s="45">
        <v>0</v>
      </c>
      <c r="H47" s="41">
        <v>0</v>
      </c>
      <c r="I47" s="41">
        <v>0</v>
      </c>
      <c r="J47" s="41">
        <v>0</v>
      </c>
      <c r="K47" s="41">
        <v>0</v>
      </c>
      <c r="L47" s="41">
        <v>0</v>
      </c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ht="21" customHeight="1" x14ac:dyDescent="0.3">
      <c r="A48" s="13"/>
      <c r="B48" s="8" t="s">
        <v>17</v>
      </c>
      <c r="C48" s="8" cm="1">
        <f t="array" ref="C48">AVERAGE(0+$E48:$L48)</f>
        <v>1.25</v>
      </c>
      <c r="D48" s="8" cm="1">
        <f t="array" ref="D48">MEDIAN(IF($E48:$L48 &lt;&gt; 0,$E48:$L48))</f>
        <v>10</v>
      </c>
      <c r="E48" s="8">
        <v>10</v>
      </c>
      <c r="F48" s="41">
        <v>0</v>
      </c>
      <c r="G48" s="45">
        <v>0</v>
      </c>
      <c r="H48" s="41">
        <v>0</v>
      </c>
      <c r="I48" s="41">
        <v>0</v>
      </c>
      <c r="J48" s="41">
        <v>0</v>
      </c>
      <c r="K48" s="41">
        <v>0</v>
      </c>
      <c r="L48" s="41">
        <v>0</v>
      </c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ht="21" customHeight="1" x14ac:dyDescent="0.3">
      <c r="A49" s="13"/>
      <c r="B49" s="8" t="s">
        <v>48</v>
      </c>
      <c r="C49" s="8" cm="1">
        <f t="array" ref="C49">AVERAGE(0+$E49:$L49)</f>
        <v>1.0925</v>
      </c>
      <c r="D49" s="8" cm="1">
        <f t="array" ref="D49">MEDIAN(IF($E49:$L49 &lt;&gt; 0,$E49:$L49))</f>
        <v>8.74</v>
      </c>
      <c r="E49" s="41">
        <v>0</v>
      </c>
      <c r="F49" s="8">
        <v>8.74</v>
      </c>
      <c r="G49" s="45">
        <v>0</v>
      </c>
      <c r="H49" s="41">
        <v>0</v>
      </c>
      <c r="I49" s="41">
        <v>0</v>
      </c>
      <c r="J49" s="41">
        <v>0</v>
      </c>
      <c r="K49" s="41">
        <v>0</v>
      </c>
      <c r="L49" s="41">
        <v>0</v>
      </c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ht="21" customHeight="1" x14ac:dyDescent="0.3">
      <c r="A50" s="13"/>
      <c r="B50" s="8" t="s">
        <v>18</v>
      </c>
      <c r="C50" s="8" cm="1">
        <f t="array" ref="C50">AVERAGE(0+$E50:$L50)</f>
        <v>10.510000000000002</v>
      </c>
      <c r="D50" s="8" cm="1">
        <f t="array" ref="D50">MEDIAN(IF($E50:$L50 &lt;&gt; 0,$E50:$L50))</f>
        <v>22.92</v>
      </c>
      <c r="E50" s="42">
        <v>6.99</v>
      </c>
      <c r="F50" s="41">
        <v>0</v>
      </c>
      <c r="G50" s="43">
        <v>54.17</v>
      </c>
      <c r="H50" s="41">
        <v>0</v>
      </c>
      <c r="I50" s="8">
        <v>22.92</v>
      </c>
      <c r="J50" s="41">
        <v>0</v>
      </c>
      <c r="K50" s="41">
        <v>0</v>
      </c>
      <c r="L50" s="41">
        <v>0</v>
      </c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ht="21" hidden="1" customHeight="1" x14ac:dyDescent="0.3">
      <c r="A51" s="13"/>
      <c r="B51" s="8" t="s">
        <v>19</v>
      </c>
      <c r="C51" s="8" cm="1">
        <f t="array" ref="C51">AVERAGE(0+$E51:$L51)</f>
        <v>150.56874999999999</v>
      </c>
      <c r="D51" s="8" cm="1">
        <f t="array" ref="D51">MEDIAN(IF($E51:$L51 &lt;&gt; 0,$E51:$L51))</f>
        <v>161.32000000000002</v>
      </c>
      <c r="E51" s="42">
        <v>150.44000000000003</v>
      </c>
      <c r="F51" s="42">
        <v>49.83</v>
      </c>
      <c r="G51" s="43">
        <v>202.37</v>
      </c>
      <c r="H51" s="42">
        <v>110.48999999999998</v>
      </c>
      <c r="I51" s="44">
        <v>172.20000000000002</v>
      </c>
      <c r="J51" s="44">
        <v>245.95</v>
      </c>
      <c r="K51" s="44">
        <v>198.72000000000003</v>
      </c>
      <c r="L51" s="42">
        <v>74.550000000000011</v>
      </c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21" hidden="1" customHeight="1" x14ac:dyDescent="0.3">
      <c r="A52" s="13"/>
      <c r="B52" s="8" t="s">
        <v>49</v>
      </c>
      <c r="C52" s="8" cm="1">
        <f t="array" ref="C52">AVERAGE(0+$E52:$L52)</f>
        <v>10.904999999999999</v>
      </c>
      <c r="D52" s="8" cm="1">
        <f t="array" ref="D52">MEDIAN(IF($E52:$L52 &lt;&gt; 0,$E52:$L52))</f>
        <v>43.62</v>
      </c>
      <c r="E52" s="41">
        <v>0</v>
      </c>
      <c r="F52" s="41">
        <v>0</v>
      </c>
      <c r="G52" s="45">
        <v>0</v>
      </c>
      <c r="H52" s="41">
        <v>0</v>
      </c>
      <c r="I52" s="41">
        <v>0</v>
      </c>
      <c r="J52" s="8">
        <v>43.62</v>
      </c>
      <c r="K52" s="8">
        <v>43.62</v>
      </c>
      <c r="L52" s="41">
        <v>0</v>
      </c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21" hidden="1" customHeight="1" x14ac:dyDescent="0.3">
      <c r="A53" s="13"/>
      <c r="B53" s="8" t="s">
        <v>20</v>
      </c>
      <c r="C53" s="8" cm="1">
        <f t="array" ref="C53">AVERAGE(0+$E53:$L53)</f>
        <v>27.758749999999999</v>
      </c>
      <c r="D53" s="8" cm="1">
        <f t="array" ref="D53">MEDIAN(IF($E53:$L53 &lt;&gt; 0,$E53:$L53))</f>
        <v>40.96</v>
      </c>
      <c r="E53" s="8">
        <v>40.96</v>
      </c>
      <c r="F53" s="42">
        <v>31</v>
      </c>
      <c r="G53" s="45">
        <v>0</v>
      </c>
      <c r="H53" s="42">
        <v>31</v>
      </c>
      <c r="I53" s="44">
        <v>57.620000000000005</v>
      </c>
      <c r="J53" s="41">
        <v>0</v>
      </c>
      <c r="K53" s="44">
        <v>61.489999999999995</v>
      </c>
      <c r="L53" s="41">
        <v>0</v>
      </c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21" hidden="1" customHeight="1" x14ac:dyDescent="0.3">
      <c r="A54" s="13"/>
      <c r="B54" s="8" t="s">
        <v>21</v>
      </c>
      <c r="C54" s="8" cm="1">
        <f t="array" ref="C54">AVERAGE(0+$E54:$L54)</f>
        <v>0.32750000000000001</v>
      </c>
      <c r="D54" s="8" cm="1">
        <f t="array" ref="D54">MEDIAN(IF($E54:$L54 &lt;&gt; 0,$E54:$L54))</f>
        <v>2.62</v>
      </c>
      <c r="E54" s="8">
        <v>2.62</v>
      </c>
      <c r="F54" s="41">
        <v>0</v>
      </c>
      <c r="G54" s="45">
        <v>0</v>
      </c>
      <c r="H54" s="41">
        <v>0</v>
      </c>
      <c r="I54" s="41">
        <v>0</v>
      </c>
      <c r="J54" s="41">
        <v>0</v>
      </c>
      <c r="K54" s="41">
        <v>0</v>
      </c>
      <c r="L54" s="41">
        <v>0</v>
      </c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21" hidden="1" customHeight="1" x14ac:dyDescent="0.3">
      <c r="A55" s="13"/>
      <c r="B55" s="8" t="s">
        <v>22</v>
      </c>
      <c r="C55" s="8" cm="1">
        <f t="array" ref="C55">AVERAGE(0+$E55:$L55)</f>
        <v>22.779999999999998</v>
      </c>
      <c r="D55" s="8" cm="1">
        <f t="array" ref="D55">MEDIAN(IF($E55:$L55 &lt;&gt; 0,$E55:$L55))</f>
        <v>15.2</v>
      </c>
      <c r="E55" s="44">
        <v>124.28</v>
      </c>
      <c r="F55" s="41">
        <v>0</v>
      </c>
      <c r="G55" s="45">
        <v>0</v>
      </c>
      <c r="H55" s="8">
        <v>15.2</v>
      </c>
      <c r="I55" s="42">
        <v>0.66</v>
      </c>
      <c r="J55" s="41">
        <v>0</v>
      </c>
      <c r="K55" s="42">
        <v>1.7</v>
      </c>
      <c r="L55" s="44">
        <v>40.4</v>
      </c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21" hidden="1" customHeight="1" x14ac:dyDescent="0.3">
      <c r="A56" s="13"/>
      <c r="B56" s="8" t="s">
        <v>23</v>
      </c>
      <c r="C56" s="8" cm="1">
        <f t="array" ref="C56">AVERAGE(0+$E56:$L56)</f>
        <v>90.346249999999998</v>
      </c>
      <c r="D56" s="8" cm="1">
        <f t="array" ref="D56">MEDIAN(IF($E56:$L56 &lt;&gt; 0,$E56:$L56))</f>
        <v>192.87</v>
      </c>
      <c r="E56" s="41">
        <v>0</v>
      </c>
      <c r="F56" s="42">
        <v>179.95</v>
      </c>
      <c r="G56" s="45">
        <v>0</v>
      </c>
      <c r="H56" s="8">
        <v>192.87</v>
      </c>
      <c r="I56" s="44">
        <v>349.95</v>
      </c>
      <c r="J56" s="41">
        <v>0</v>
      </c>
      <c r="K56" s="41">
        <v>0</v>
      </c>
      <c r="L56" s="41">
        <v>0</v>
      </c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21" hidden="1" customHeight="1" x14ac:dyDescent="0.3">
      <c r="A57" s="13"/>
      <c r="B57" s="8" t="s">
        <v>24</v>
      </c>
      <c r="C57" s="8" cm="1">
        <f t="array" ref="C57">AVERAGE(0+$E57:$L57)</f>
        <v>14.456250000000001</v>
      </c>
      <c r="D57" s="8" cm="1">
        <f t="array" ref="D57">MEDIAN(IF($E57:$L57 &lt;&gt; 0,$E57:$L57))</f>
        <v>13.48</v>
      </c>
      <c r="E57" s="8">
        <v>13.48</v>
      </c>
      <c r="F57" s="8">
        <v>13.48</v>
      </c>
      <c r="G57" s="47">
        <v>13.48</v>
      </c>
      <c r="H57" s="44">
        <v>14.77</v>
      </c>
      <c r="I57" s="8">
        <v>13.48</v>
      </c>
      <c r="J57" s="8">
        <v>13.48</v>
      </c>
      <c r="K57" s="44">
        <v>17.47</v>
      </c>
      <c r="L57" s="44">
        <v>16.010000000000002</v>
      </c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ht="21" hidden="1" customHeight="1" x14ac:dyDescent="0.3">
      <c r="A58" s="13"/>
      <c r="B58" s="8" t="s">
        <v>25</v>
      </c>
      <c r="C58" s="8" cm="1">
        <f t="array" ref="C58">AVERAGE(0+$E58:$L58)</f>
        <v>59.958750000000009</v>
      </c>
      <c r="D58" s="8" cm="1">
        <f t="array" ref="D58">MEDIAN(IF($E58:$L58 &lt;&gt; 0,$E58:$L58))</f>
        <v>60</v>
      </c>
      <c r="E58" s="44">
        <v>142.30000000000001</v>
      </c>
      <c r="F58" s="44">
        <v>67.25</v>
      </c>
      <c r="G58" s="47">
        <v>60</v>
      </c>
      <c r="H58" s="44">
        <v>80.150000000000006</v>
      </c>
      <c r="I58" s="8">
        <v>60</v>
      </c>
      <c r="J58" s="8">
        <v>60</v>
      </c>
      <c r="K58" s="42">
        <v>4.37</v>
      </c>
      <c r="L58" s="42">
        <v>5.6</v>
      </c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ht="21" hidden="1" customHeight="1" x14ac:dyDescent="0.3">
      <c r="A59" s="13"/>
      <c r="B59" s="8" t="s">
        <v>50</v>
      </c>
      <c r="C59" s="8" cm="1">
        <f t="array" ref="C59">AVERAGE(0+$E59:$L59)</f>
        <v>6.25</v>
      </c>
      <c r="D59" s="8" cm="1">
        <f t="array" ref="D59">MEDIAN(IF($E59:$L59 &lt;&gt; 0,$E59:$L59))</f>
        <v>50</v>
      </c>
      <c r="E59" s="41">
        <v>0</v>
      </c>
      <c r="F59" s="41">
        <v>0</v>
      </c>
      <c r="G59" s="45">
        <v>0</v>
      </c>
      <c r="H59" s="41">
        <v>0</v>
      </c>
      <c r="I59" s="41">
        <v>0</v>
      </c>
      <c r="J59" s="41">
        <v>0</v>
      </c>
      <c r="K59" s="8">
        <v>50</v>
      </c>
      <c r="L59" s="41">
        <v>0</v>
      </c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ht="21" hidden="1" customHeight="1" x14ac:dyDescent="0.3">
      <c r="A60" s="13"/>
      <c r="B60" s="8" t="s">
        <v>26</v>
      </c>
      <c r="C60" s="8" cm="1">
        <f t="array" ref="C60">AVERAGE(0+$E60:$L60)</f>
        <v>41.875</v>
      </c>
      <c r="D60" s="8" cm="1">
        <f t="array" ref="D60">MEDIAN(IF($E60:$L60 &lt;&gt; 0,$E60:$L60))</f>
        <v>335</v>
      </c>
      <c r="E60" s="41">
        <v>0</v>
      </c>
      <c r="F60" s="41">
        <v>0</v>
      </c>
      <c r="G60" s="45">
        <v>0</v>
      </c>
      <c r="H60" s="41">
        <v>0</v>
      </c>
      <c r="I60" s="41">
        <v>0</v>
      </c>
      <c r="J60" s="41">
        <v>0</v>
      </c>
      <c r="K60" s="8">
        <v>335</v>
      </c>
      <c r="L60" s="41">
        <v>0</v>
      </c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ht="21" hidden="1" customHeight="1" x14ac:dyDescent="0.3">
      <c r="A61" s="13"/>
      <c r="B61" s="8" t="s">
        <v>27</v>
      </c>
      <c r="C61" s="8" cm="1">
        <f t="array" ref="C61">AVERAGE(0+$E61:$L61)</f>
        <v>77.302500000000009</v>
      </c>
      <c r="D61" s="8" cm="1">
        <f t="array" ref="D61">MEDIAN(IF($E61:$L61 &lt;&gt; 0,$E61:$L61))</f>
        <v>162.58500000000001</v>
      </c>
      <c r="E61" s="41">
        <v>0</v>
      </c>
      <c r="F61" s="44">
        <v>209.21</v>
      </c>
      <c r="G61" s="46">
        <v>115.96</v>
      </c>
      <c r="H61" s="41">
        <v>0</v>
      </c>
      <c r="I61" s="41">
        <v>0</v>
      </c>
      <c r="J61" s="44">
        <v>253.26</v>
      </c>
      <c r="K61" s="41">
        <v>0</v>
      </c>
      <c r="L61" s="42">
        <v>39.99</v>
      </c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ht="21" hidden="1" customHeight="1" x14ac:dyDescent="0.3">
      <c r="A62" s="13"/>
      <c r="B62" s="8" t="s">
        <v>28</v>
      </c>
      <c r="C62" s="8" cm="1">
        <f t="array" ref="C62">AVERAGE(0+$E62:$L62)</f>
        <v>34.581249999999997</v>
      </c>
      <c r="D62" s="8" cm="1">
        <f t="array" ref="D62">MEDIAN(IF($E62:$L62 &lt;&gt; 0,$E62:$L62))</f>
        <v>25.75</v>
      </c>
      <c r="E62" s="41">
        <v>0</v>
      </c>
      <c r="F62" s="41">
        <v>0</v>
      </c>
      <c r="G62" s="45">
        <v>0</v>
      </c>
      <c r="H62" s="41">
        <v>0</v>
      </c>
      <c r="I62" s="41">
        <v>0</v>
      </c>
      <c r="J62" s="44">
        <v>239.32</v>
      </c>
      <c r="K62" s="8">
        <v>25.75</v>
      </c>
      <c r="L62" s="42">
        <v>11.580000000000002</v>
      </c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21" hidden="1" customHeight="1" x14ac:dyDescent="0.3">
      <c r="A63" s="13"/>
      <c r="B63" s="8" t="s">
        <v>29</v>
      </c>
      <c r="C63" s="8" cm="1">
        <f t="array" ref="C63">AVERAGE(0+$E63:$L63)</f>
        <v>806.16</v>
      </c>
      <c r="D63" s="8" cm="1">
        <f t="array" ref="D63">MEDIAN(IF($E63:$L63 &lt;&gt; 0,$E63:$L63))</f>
        <v>890</v>
      </c>
      <c r="E63" s="8">
        <v>890</v>
      </c>
      <c r="F63" s="8">
        <v>890</v>
      </c>
      <c r="G63" s="47">
        <v>890</v>
      </c>
      <c r="H63" s="8">
        <v>890</v>
      </c>
      <c r="I63" s="8">
        <v>890</v>
      </c>
      <c r="J63" s="44">
        <v>1444.6399999999999</v>
      </c>
      <c r="K63" s="42">
        <v>554.64</v>
      </c>
      <c r="L63" s="41">
        <v>0</v>
      </c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ht="21" hidden="1" customHeight="1" x14ac:dyDescent="0.3">
      <c r="A64" s="13"/>
      <c r="B64" s="8" t="s">
        <v>30</v>
      </c>
      <c r="C64" s="8" cm="1">
        <f t="array" ref="C64">AVERAGE(0+$E64:$L64)</f>
        <v>66.168750000000003</v>
      </c>
      <c r="D64" s="8" cm="1">
        <f t="array" ref="D64">MEDIAN(IF($E64:$L64 &lt;&gt; 0,$E64:$L64))</f>
        <v>71</v>
      </c>
      <c r="E64" s="8">
        <v>71</v>
      </c>
      <c r="F64" s="8">
        <v>71</v>
      </c>
      <c r="G64" s="47">
        <v>71</v>
      </c>
      <c r="H64" s="44">
        <v>79.349999999999994</v>
      </c>
      <c r="I64" s="44">
        <v>73</v>
      </c>
      <c r="J64" s="44">
        <v>118.5</v>
      </c>
      <c r="K64" s="42">
        <v>45.5</v>
      </c>
      <c r="L64" s="41">
        <v>0</v>
      </c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ht="21" hidden="1" customHeight="1" x14ac:dyDescent="0.3">
      <c r="A65" s="13"/>
      <c r="B65" s="8" t="s">
        <v>31</v>
      </c>
      <c r="C65" s="8" cm="1">
        <f t="array" ref="C65">AVERAGE(0+$E65:$L65)</f>
        <v>15.852499999999999</v>
      </c>
      <c r="D65" s="8" cm="1">
        <f t="array" ref="D65">MEDIAN(IF($E65:$L65 &lt;&gt; 0,$E65:$L65))</f>
        <v>31.705000000000002</v>
      </c>
      <c r="E65" s="41">
        <v>0</v>
      </c>
      <c r="F65" s="44">
        <v>52.5</v>
      </c>
      <c r="G65" s="45">
        <v>0</v>
      </c>
      <c r="H65" s="41">
        <v>0</v>
      </c>
      <c r="I65" s="44">
        <v>52.5</v>
      </c>
      <c r="J65" s="42">
        <v>10.91</v>
      </c>
      <c r="K65" s="42">
        <v>10.91</v>
      </c>
      <c r="L65" s="41">
        <v>0</v>
      </c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ht="21" hidden="1" customHeight="1" x14ac:dyDescent="0.3">
      <c r="A66" s="13"/>
      <c r="B66" s="8" t="s">
        <v>32</v>
      </c>
      <c r="C66" s="8" cm="1">
        <f t="array" ref="C66">AVERAGE(0+$E66:$L66)</f>
        <v>45.4925</v>
      </c>
      <c r="D66" s="8" cm="1">
        <f t="array" ref="D66">MEDIAN(IF($E66:$L66 &lt;&gt; 0,$E66:$L66))</f>
        <v>49.99</v>
      </c>
      <c r="E66" s="8">
        <v>49.99</v>
      </c>
      <c r="F66" s="8">
        <v>49.99</v>
      </c>
      <c r="G66" s="47">
        <v>49.99</v>
      </c>
      <c r="H66" s="8">
        <v>49.99</v>
      </c>
      <c r="I66" s="8">
        <v>49.99</v>
      </c>
      <c r="J66" s="44">
        <v>82.84</v>
      </c>
      <c r="K66" s="42">
        <v>31.15</v>
      </c>
      <c r="L66" s="41">
        <v>0</v>
      </c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ht="21" hidden="1" customHeight="1" x14ac:dyDescent="0.3">
      <c r="A67" s="13"/>
      <c r="B67" s="13"/>
      <c r="C67" s="18">
        <f>SUBTOTAL(109,Table_AccountPostings[Durchschnitt])</f>
        <v>1499.6675</v>
      </c>
      <c r="D67" s="18">
        <f>SUBTOTAL(109,Table_AccountPostings[Median])</f>
        <v>4855.5099999999993</v>
      </c>
      <c r="E67" s="13">
        <f>SUBTOTAL(109,Table_AccountPostings[Jan])</f>
        <v>1108.1399999999999</v>
      </c>
      <c r="F67" s="13">
        <f>SUBTOTAL(109,Table_AccountPostings[Feb])</f>
        <v>1165.2700000000002</v>
      </c>
      <c r="G67" s="13">
        <f>SUBTOTAL(109,Table_AccountPostings[Mrz])</f>
        <v>1262.3400000000001</v>
      </c>
      <c r="H67" s="13">
        <f>SUBTOTAL(109,Table_AccountPostings[Apr])</f>
        <v>1298.3900000000001</v>
      </c>
      <c r="I67" s="13">
        <f>SUBTOTAL(109,Table_AccountPostings[Mai])</f>
        <v>1428.3600000000001</v>
      </c>
      <c r="J67" s="13">
        <f>SUBTOTAL(109,Table_AccountPostings[Jun])</f>
        <v>993.53000000000009</v>
      </c>
      <c r="K67" s="13">
        <f>SUBTOTAL(109,Table_AccountPostings[Jul])</f>
        <v>1086.43</v>
      </c>
      <c r="L67" s="13">
        <f>SUBTOTAL(109,Table_AccountPostings[Aug])</f>
        <v>3654.8799999999997</v>
      </c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ht="21" hidden="1" customHeight="1" x14ac:dyDescent="0.3">
      <c r="A68" s="13"/>
      <c r="B68" s="14"/>
      <c r="C68" s="15"/>
      <c r="D68" s="16"/>
      <c r="E68" s="17"/>
      <c r="F68" s="18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ht="21" hidden="1" customHeight="1" x14ac:dyDescent="0.3">
      <c r="A69" s="13"/>
      <c r="B69" s="14"/>
      <c r="C69" s="15"/>
      <c r="D69" s="16"/>
      <c r="E69" s="17"/>
      <c r="F69" s="18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ht="21" hidden="1" customHeight="1" x14ac:dyDescent="0.3">
      <c r="A70" s="13"/>
      <c r="B70" s="14"/>
      <c r="C70" s="15"/>
      <c r="D70" s="16"/>
      <c r="E70" s="17"/>
      <c r="F70" s="18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21" hidden="1" customHeight="1" x14ac:dyDescent="0.3">
      <c r="A71" s="13"/>
      <c r="B71" s="14"/>
      <c r="C71" s="15"/>
      <c r="D71" s="16"/>
      <c r="E71" s="17"/>
      <c r="F71" s="18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</sheetData>
  <sheetProtection sheet="1" objects="1" scenarios="1" selectLockedCells="1" selectUnlockedCells="1"/>
  <mergeCells count="1">
    <mergeCell ref="D23:G23"/>
  </mergeCells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628650</xdr:colOff>
                <xdr:row>12</xdr:row>
                <xdr:rowOff>57150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8</xdr:row>
                <xdr:rowOff>57150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51"/>
  <sheetViews>
    <sheetView workbookViewId="0"/>
  </sheetViews>
  <sheetFormatPr baseColWidth="10" defaultColWidth="0" defaultRowHeight="21" customHeight="1" zeroHeight="1" x14ac:dyDescent="0.25"/>
  <cols>
    <col min="1" max="1" width="3.7109375" customWidth="1"/>
    <col min="2" max="7" width="39.140625" customWidth="1"/>
    <col min="8" max="12" width="39.140625" hidden="1"/>
    <col min="27" max="16384" width="39.140625" hidden="1"/>
  </cols>
  <sheetData>
    <row r="1" spans="1:26" ht="40.5" customHeight="1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6" ht="21" hidden="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honeticPr fontId="8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ColWidth="0" defaultRowHeight="21" customHeight="1" zeroHeight="1" x14ac:dyDescent="0.25"/>
  <cols>
    <col min="1" max="1" width="3.7109375" customWidth="1"/>
    <col min="2" max="3" width="39.140625" customWidth="1"/>
    <col min="4" max="4" width="39.140625" style="23" customWidth="1"/>
    <col min="5" max="7" width="39.140625" customWidth="1"/>
    <col min="27" max="16384" width="39.140625" hidden="1"/>
  </cols>
  <sheetData>
    <row r="1" spans="1:26" ht="40.5" customHeight="1" x14ac:dyDescent="0.25">
      <c r="A1" s="28" t="s">
        <v>0</v>
      </c>
      <c r="B1" s="28"/>
      <c r="C1" s="28"/>
      <c r="D1" s="31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31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31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31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31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31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31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31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31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31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31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31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31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31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31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31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31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31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31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31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31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31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31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31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31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31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3">
      <c r="A27" s="29" t="s">
        <v>75</v>
      </c>
      <c r="B27" s="29" t="s">
        <v>76</v>
      </c>
      <c r="C27" s="29" t="s">
        <v>77</v>
      </c>
      <c r="D27" s="29" t="s">
        <v>78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32">
        <v>43800</v>
      </c>
      <c r="B28" s="32" t="s">
        <v>51</v>
      </c>
      <c r="C28" s="32" t="s">
        <v>52</v>
      </c>
      <c r="D28" s="31">
        <v>0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32">
        <v>43800</v>
      </c>
      <c r="B29" s="32" t="s">
        <v>53</v>
      </c>
      <c r="C29" s="32" t="s">
        <v>52</v>
      </c>
      <c r="D29" s="31">
        <v>3134.63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32">
        <v>43800</v>
      </c>
      <c r="B30" s="32" t="s">
        <v>54</v>
      </c>
      <c r="C30" s="32" t="s">
        <v>52</v>
      </c>
      <c r="D30" s="31">
        <v>7098.9</v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32">
        <v>43800</v>
      </c>
      <c r="B31" s="32" t="s">
        <v>55</v>
      </c>
      <c r="C31" s="32" t="s">
        <v>52</v>
      </c>
      <c r="D31" s="31">
        <v>0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32">
        <v>43800</v>
      </c>
      <c r="B32" s="32" t="s">
        <v>56</v>
      </c>
      <c r="C32" s="32" t="s">
        <v>52</v>
      </c>
      <c r="D32" s="31">
        <v>2714.94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32">
        <v>43800</v>
      </c>
      <c r="B33" s="32" t="s">
        <v>57</v>
      </c>
      <c r="C33" s="32" t="s">
        <v>52</v>
      </c>
      <c r="D33" s="31">
        <v>0.01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32">
        <v>43800</v>
      </c>
      <c r="B34" s="32" t="s">
        <v>58</v>
      </c>
      <c r="C34" s="32" t="s">
        <v>52</v>
      </c>
      <c r="D34" s="31">
        <v>3100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32">
        <v>43800</v>
      </c>
      <c r="B35" s="32" t="s">
        <v>59</v>
      </c>
      <c r="C35" s="32" t="s">
        <v>52</v>
      </c>
      <c r="D35" s="31">
        <v>1803.7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32">
        <v>43800</v>
      </c>
      <c r="B36" s="32" t="s">
        <v>60</v>
      </c>
      <c r="C36" s="32" t="s">
        <v>52</v>
      </c>
      <c r="D36" s="31">
        <v>5897.8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32">
        <v>43800</v>
      </c>
      <c r="B37" s="32" t="s">
        <v>61</v>
      </c>
      <c r="C37" s="32" t="s">
        <v>52</v>
      </c>
      <c r="D37" s="31">
        <v>93231.47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32">
        <v>43800</v>
      </c>
      <c r="B38" s="32" t="s">
        <v>62</v>
      </c>
      <c r="C38" s="32" t="s">
        <v>52</v>
      </c>
      <c r="D38" s="31">
        <v>5598.72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32">
        <v>43800</v>
      </c>
      <c r="B39" s="32" t="s">
        <v>63</v>
      </c>
      <c r="C39" s="32" t="s">
        <v>52</v>
      </c>
      <c r="D39" s="31">
        <v>1000.51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32">
        <v>43800</v>
      </c>
      <c r="B40" s="32" t="s">
        <v>64</v>
      </c>
      <c r="C40" s="32" t="s">
        <v>52</v>
      </c>
      <c r="D40" s="31">
        <v>1660.14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32">
        <v>43800</v>
      </c>
      <c r="B41" s="32" t="s">
        <v>65</v>
      </c>
      <c r="C41" s="32" t="s">
        <v>52</v>
      </c>
      <c r="D41" s="31">
        <v>-1005.65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32">
        <v>43800</v>
      </c>
      <c r="B42" s="32" t="s">
        <v>66</v>
      </c>
      <c r="C42" s="32" t="s">
        <v>52</v>
      </c>
      <c r="D42" s="31">
        <v>1066.69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32">
        <v>43800</v>
      </c>
      <c r="B43" s="32" t="s">
        <v>67</v>
      </c>
      <c r="C43" s="32" t="s">
        <v>68</v>
      </c>
      <c r="D43" s="31">
        <v>31526.44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32">
        <v>43800</v>
      </c>
      <c r="B44" s="32" t="s">
        <v>69</v>
      </c>
      <c r="C44" s="32" t="s">
        <v>52</v>
      </c>
      <c r="D44" s="31">
        <v>10.78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32">
        <v>43800</v>
      </c>
      <c r="B45" s="32" t="s">
        <v>70</v>
      </c>
      <c r="C45" s="32" t="s">
        <v>52</v>
      </c>
      <c r="D45" s="31">
        <v>0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32">
        <v>43800</v>
      </c>
      <c r="B46" s="32" t="s">
        <v>71</v>
      </c>
      <c r="C46" s="32" t="s">
        <v>68</v>
      </c>
      <c r="D46" s="31">
        <v>0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32">
        <v>43800</v>
      </c>
      <c r="B47" s="32" t="s">
        <v>72</v>
      </c>
      <c r="C47" s="32" t="s">
        <v>52</v>
      </c>
      <c r="D47" s="31">
        <v>3.45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32">
        <v>43800</v>
      </c>
      <c r="B48" s="32" t="s">
        <v>73</v>
      </c>
      <c r="C48" s="32" t="s">
        <v>52</v>
      </c>
      <c r="D48" s="31">
        <v>5006.3500000000004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32">
        <v>43800</v>
      </c>
      <c r="B49" s="32" t="s">
        <v>74</v>
      </c>
      <c r="C49" s="32" t="s">
        <v>52</v>
      </c>
      <c r="D49" s="31">
        <v>494.24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32">
        <v>43769</v>
      </c>
      <c r="B50" s="32" t="s">
        <v>51</v>
      </c>
      <c r="C50" s="32" t="s">
        <v>52</v>
      </c>
      <c r="D50" s="31">
        <v>0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spans="1:26" ht="21" hidden="1" customHeight="1" x14ac:dyDescent="0.25">
      <c r="A51" s="32">
        <v>43769</v>
      </c>
      <c r="B51" s="32" t="s">
        <v>53</v>
      </c>
      <c r="C51" s="32" t="s">
        <v>52</v>
      </c>
      <c r="D51" s="31">
        <v>3134.63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spans="1:26" ht="21" hidden="1" customHeight="1" x14ac:dyDescent="0.25">
      <c r="A52" s="32">
        <v>43769</v>
      </c>
      <c r="B52" s="32" t="s">
        <v>54</v>
      </c>
      <c r="C52" s="32" t="s">
        <v>52</v>
      </c>
      <c r="D52" s="31">
        <v>7098.9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spans="1:26" ht="21" hidden="1" customHeight="1" x14ac:dyDescent="0.25">
      <c r="A53" s="32">
        <v>43769</v>
      </c>
      <c r="B53" s="32" t="s">
        <v>55</v>
      </c>
      <c r="C53" s="32" t="s">
        <v>52</v>
      </c>
      <c r="D53" s="31">
        <v>0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spans="1:26" ht="21" hidden="1" customHeight="1" x14ac:dyDescent="0.25">
      <c r="A54" s="32">
        <v>43769</v>
      </c>
      <c r="B54" s="32" t="s">
        <v>56</v>
      </c>
      <c r="C54" s="32" t="s">
        <v>52</v>
      </c>
      <c r="D54" s="31">
        <v>0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spans="1:26" ht="21" hidden="1" customHeight="1" x14ac:dyDescent="0.25">
      <c r="A55" s="32">
        <v>43769</v>
      </c>
      <c r="B55" s="32" t="s">
        <v>57</v>
      </c>
      <c r="C55" s="32" t="s">
        <v>52</v>
      </c>
      <c r="D55" s="31">
        <v>0.01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spans="1:26" ht="21" hidden="1" customHeight="1" x14ac:dyDescent="0.25">
      <c r="A56" s="32">
        <v>43769</v>
      </c>
      <c r="B56" s="32" t="s">
        <v>58</v>
      </c>
      <c r="C56" s="32" t="s">
        <v>52</v>
      </c>
      <c r="D56" s="31">
        <v>3300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spans="1:26" ht="21" hidden="1" customHeight="1" x14ac:dyDescent="0.25">
      <c r="A57" s="32">
        <v>43769</v>
      </c>
      <c r="B57" s="32" t="s">
        <v>59</v>
      </c>
      <c r="C57" s="32" t="s">
        <v>52</v>
      </c>
      <c r="D57" s="31">
        <v>273.02999999999997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spans="1:26" ht="21" hidden="1" customHeight="1" x14ac:dyDescent="0.25">
      <c r="A58" s="32">
        <v>43769</v>
      </c>
      <c r="B58" s="32" t="s">
        <v>60</v>
      </c>
      <c r="C58" s="32" t="s">
        <v>52</v>
      </c>
      <c r="D58" s="31">
        <v>5709.12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spans="1:26" ht="21" hidden="1" customHeight="1" x14ac:dyDescent="0.25">
      <c r="A59" s="32">
        <v>43769</v>
      </c>
      <c r="B59" s="32" t="s">
        <v>61</v>
      </c>
      <c r="C59" s="32" t="s">
        <v>52</v>
      </c>
      <c r="D59" s="31">
        <v>92581.67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spans="1:26" ht="21" hidden="1" customHeight="1" x14ac:dyDescent="0.25">
      <c r="A60" s="32">
        <v>43769</v>
      </c>
      <c r="B60" s="32" t="s">
        <v>62</v>
      </c>
      <c r="C60" s="32" t="s">
        <v>52</v>
      </c>
      <c r="D60" s="31">
        <v>5935.68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26" ht="21" hidden="1" customHeight="1" x14ac:dyDescent="0.25">
      <c r="A61" s="32">
        <v>43769</v>
      </c>
      <c r="B61" s="32" t="s">
        <v>63</v>
      </c>
      <c r="C61" s="32" t="s">
        <v>52</v>
      </c>
      <c r="D61" s="31">
        <v>1000.34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spans="1:26" ht="21" hidden="1" customHeight="1" x14ac:dyDescent="0.25">
      <c r="A62" s="32">
        <v>43769</v>
      </c>
      <c r="B62" s="32" t="s">
        <v>64</v>
      </c>
      <c r="C62" s="32" t="s">
        <v>52</v>
      </c>
      <c r="D62" s="31">
        <v>1459.9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spans="1:26" ht="21" hidden="1" customHeight="1" x14ac:dyDescent="0.25">
      <c r="A63" s="32">
        <v>43769</v>
      </c>
      <c r="B63" s="32" t="s">
        <v>65</v>
      </c>
      <c r="C63" s="32" t="s">
        <v>52</v>
      </c>
      <c r="D63" s="31">
        <v>-1190.1199999999999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1:26" ht="21" hidden="1" customHeight="1" x14ac:dyDescent="0.25">
      <c r="A64" s="32">
        <v>43769</v>
      </c>
      <c r="B64" s="32" t="s">
        <v>66</v>
      </c>
      <c r="C64" s="32" t="s">
        <v>52</v>
      </c>
      <c r="D64" s="31">
        <v>1066.69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:26" ht="21" hidden="1" customHeight="1" x14ac:dyDescent="0.25">
      <c r="A65" s="32">
        <v>43769</v>
      </c>
      <c r="B65" s="32" t="s">
        <v>67</v>
      </c>
      <c r="C65" s="32" t="s">
        <v>68</v>
      </c>
      <c r="D65" s="31">
        <v>27111.15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:26" ht="21" hidden="1" customHeight="1" x14ac:dyDescent="0.25">
      <c r="A66" s="32">
        <v>43769</v>
      </c>
      <c r="B66" s="32" t="s">
        <v>69</v>
      </c>
      <c r="C66" s="32" t="s">
        <v>52</v>
      </c>
      <c r="D66" s="31">
        <v>10.75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spans="1:26" ht="21" hidden="1" customHeight="1" x14ac:dyDescent="0.25">
      <c r="A67" s="32">
        <v>43769</v>
      </c>
      <c r="B67" s="32" t="s">
        <v>70</v>
      </c>
      <c r="C67" s="32" t="s">
        <v>52</v>
      </c>
      <c r="D67" s="31">
        <v>0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spans="1:26" ht="21" hidden="1" customHeight="1" x14ac:dyDescent="0.25">
      <c r="A68" s="32">
        <v>43769</v>
      </c>
      <c r="B68" s="32" t="s">
        <v>71</v>
      </c>
      <c r="C68" s="32" t="s">
        <v>68</v>
      </c>
      <c r="D68" s="31">
        <v>0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:26" ht="21" hidden="1" customHeight="1" x14ac:dyDescent="0.25">
      <c r="A69" s="32">
        <v>43769</v>
      </c>
      <c r="B69" s="32" t="s">
        <v>72</v>
      </c>
      <c r="C69" s="32" t="s">
        <v>52</v>
      </c>
      <c r="D69" s="31">
        <v>20.99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:26" ht="21" hidden="1" customHeight="1" x14ac:dyDescent="0.25">
      <c r="A70" s="32">
        <v>43769</v>
      </c>
      <c r="B70" s="32" t="s">
        <v>73</v>
      </c>
      <c r="C70" s="32" t="s">
        <v>52</v>
      </c>
      <c r="D70" s="31">
        <v>4975.4399999999996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:26" ht="21" hidden="1" customHeight="1" x14ac:dyDescent="0.25">
      <c r="A71" s="32">
        <v>43769</v>
      </c>
      <c r="B71" s="32" t="s">
        <v>74</v>
      </c>
      <c r="C71" s="32" t="s">
        <v>52</v>
      </c>
      <c r="D71" s="31">
        <v>473.39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spans="1:26" ht="21" hidden="1" customHeight="1" x14ac:dyDescent="0.25">
      <c r="A72" s="32">
        <v>43738</v>
      </c>
      <c r="B72" s="32" t="s">
        <v>51</v>
      </c>
      <c r="C72" s="32" t="s">
        <v>52</v>
      </c>
      <c r="D72" s="31">
        <v>0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spans="1:26" ht="21" hidden="1" customHeight="1" x14ac:dyDescent="0.25">
      <c r="A73" s="32">
        <v>43738</v>
      </c>
      <c r="B73" s="32" t="s">
        <v>53</v>
      </c>
      <c r="C73" s="32" t="s">
        <v>52</v>
      </c>
      <c r="D73" s="31">
        <v>3134.63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:26" ht="21" hidden="1" customHeight="1" x14ac:dyDescent="0.25">
      <c r="A74" s="32">
        <v>43738</v>
      </c>
      <c r="B74" s="32" t="s">
        <v>54</v>
      </c>
      <c r="C74" s="32" t="s">
        <v>52</v>
      </c>
      <c r="D74" s="31">
        <v>7098.9</v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:26" ht="21" hidden="1" customHeight="1" x14ac:dyDescent="0.25">
      <c r="A75" s="32">
        <v>43738</v>
      </c>
      <c r="B75" s="32" t="s">
        <v>55</v>
      </c>
      <c r="C75" s="32" t="s">
        <v>52</v>
      </c>
      <c r="D75" s="31">
        <v>0</v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:26" ht="21" hidden="1" customHeight="1" x14ac:dyDescent="0.25">
      <c r="A76" s="32">
        <v>43738</v>
      </c>
      <c r="B76" s="32" t="s">
        <v>56</v>
      </c>
      <c r="C76" s="32" t="s">
        <v>52</v>
      </c>
      <c r="D76" s="31">
        <v>1034.25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spans="1:26" ht="21" hidden="1" customHeight="1" x14ac:dyDescent="0.25">
      <c r="A77" s="32">
        <v>43738</v>
      </c>
      <c r="B77" s="32" t="s">
        <v>57</v>
      </c>
      <c r="C77" s="32" t="s">
        <v>52</v>
      </c>
      <c r="D77" s="31">
        <v>0.01</v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spans="1:26" ht="21" hidden="1" customHeight="1" x14ac:dyDescent="0.25">
      <c r="A78" s="32">
        <v>43738</v>
      </c>
      <c r="B78" s="32" t="s">
        <v>58</v>
      </c>
      <c r="C78" s="32" t="s">
        <v>52</v>
      </c>
      <c r="D78" s="31">
        <v>3100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:26" ht="21" hidden="1" customHeight="1" x14ac:dyDescent="0.25">
      <c r="A79" s="32">
        <v>43738</v>
      </c>
      <c r="B79" s="32" t="s">
        <v>59</v>
      </c>
      <c r="C79" s="32" t="s">
        <v>52</v>
      </c>
      <c r="D79" s="31">
        <v>5133.68</v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:26" ht="21" hidden="1" customHeight="1" x14ac:dyDescent="0.25">
      <c r="A80" s="32">
        <v>43738</v>
      </c>
      <c r="B80" s="32" t="s">
        <v>60</v>
      </c>
      <c r="C80" s="32" t="s">
        <v>52</v>
      </c>
      <c r="D80" s="31">
        <v>4538.16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:26" ht="21" hidden="1" customHeight="1" x14ac:dyDescent="0.25">
      <c r="A81" s="32">
        <v>43738</v>
      </c>
      <c r="B81" s="32" t="s">
        <v>61</v>
      </c>
      <c r="C81" s="32" t="s">
        <v>52</v>
      </c>
      <c r="D81" s="31">
        <v>84618.9</v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spans="1:26" ht="21" hidden="1" customHeight="1" x14ac:dyDescent="0.25">
      <c r="A82" s="32">
        <v>43738</v>
      </c>
      <c r="B82" s="32" t="s">
        <v>62</v>
      </c>
      <c r="C82" s="32" t="s">
        <v>52</v>
      </c>
      <c r="D82" s="31">
        <v>6881.76</v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spans="1:26" ht="21" hidden="1" customHeight="1" x14ac:dyDescent="0.25">
      <c r="A83" s="32">
        <v>43738</v>
      </c>
      <c r="B83" s="32" t="s">
        <v>63</v>
      </c>
      <c r="C83" s="32" t="s">
        <v>52</v>
      </c>
      <c r="D83" s="31">
        <v>1000.16</v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spans="1:26" ht="21" hidden="1" customHeight="1" x14ac:dyDescent="0.25">
      <c r="A84" s="32">
        <v>43738</v>
      </c>
      <c r="B84" s="32" t="s">
        <v>64</v>
      </c>
      <c r="C84" s="32" t="s">
        <v>52</v>
      </c>
      <c r="D84" s="31">
        <v>1259.69</v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spans="1:26" ht="21" hidden="1" customHeight="1" x14ac:dyDescent="0.25">
      <c r="A85" s="32">
        <v>43738</v>
      </c>
      <c r="B85" s="32" t="s">
        <v>65</v>
      </c>
      <c r="C85" s="32" t="s">
        <v>52</v>
      </c>
      <c r="D85" s="31">
        <v>-72.489999999999995</v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spans="1:26" ht="21" hidden="1" customHeight="1" x14ac:dyDescent="0.25">
      <c r="A86" s="32">
        <v>43738</v>
      </c>
      <c r="B86" s="32" t="s">
        <v>66</v>
      </c>
      <c r="C86" s="32" t="s">
        <v>52</v>
      </c>
      <c r="D86" s="31">
        <v>4885.7299999999996</v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spans="1:26" ht="21" hidden="1" customHeight="1" x14ac:dyDescent="0.25">
      <c r="A87" s="32">
        <v>43738</v>
      </c>
      <c r="B87" s="32" t="s">
        <v>67</v>
      </c>
      <c r="C87" s="32" t="s">
        <v>68</v>
      </c>
      <c r="D87" s="31">
        <v>21202.83</v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spans="1:26" ht="21" hidden="1" customHeight="1" x14ac:dyDescent="0.25">
      <c r="A88" s="32">
        <v>43738</v>
      </c>
      <c r="B88" s="32" t="s">
        <v>69</v>
      </c>
      <c r="C88" s="32" t="s">
        <v>52</v>
      </c>
      <c r="D88" s="31">
        <v>10.38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spans="1:26" ht="21" hidden="1" customHeight="1" x14ac:dyDescent="0.25">
      <c r="A89" s="32">
        <v>43738</v>
      </c>
      <c r="B89" s="32" t="s">
        <v>70</v>
      </c>
      <c r="C89" s="32" t="s">
        <v>52</v>
      </c>
      <c r="D89" s="31">
        <v>0</v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spans="1:26" ht="21" hidden="1" customHeight="1" x14ac:dyDescent="0.25">
      <c r="A90" s="32">
        <v>43738</v>
      </c>
      <c r="B90" s="32" t="s">
        <v>71</v>
      </c>
      <c r="C90" s="32" t="s">
        <v>68</v>
      </c>
      <c r="D90" s="31">
        <v>0</v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spans="1:26" ht="21" hidden="1" customHeight="1" x14ac:dyDescent="0.25">
      <c r="A91" s="32">
        <v>43738</v>
      </c>
      <c r="B91" s="32" t="s">
        <v>72</v>
      </c>
      <c r="C91" s="32" t="s">
        <v>52</v>
      </c>
      <c r="D91" s="31">
        <v>484.76</v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spans="1:26" ht="21" hidden="1" customHeight="1" x14ac:dyDescent="0.25">
      <c r="A92" s="32">
        <v>43738</v>
      </c>
      <c r="B92" s="32" t="s">
        <v>73</v>
      </c>
      <c r="C92" s="32" t="s">
        <v>52</v>
      </c>
      <c r="D92" s="31">
        <v>4842.0200000000004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spans="1:26" ht="21" hidden="1" customHeight="1" x14ac:dyDescent="0.25">
      <c r="A93" s="32">
        <v>43738</v>
      </c>
      <c r="B93" s="32" t="s">
        <v>74</v>
      </c>
      <c r="C93" s="32" t="s">
        <v>52</v>
      </c>
      <c r="D93" s="31">
        <v>607.76</v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spans="1:26" ht="21" hidden="1" customHeight="1" x14ac:dyDescent="0.25">
      <c r="A94" s="32">
        <v>43708</v>
      </c>
      <c r="B94" s="32" t="s">
        <v>51</v>
      </c>
      <c r="C94" s="32" t="s">
        <v>52</v>
      </c>
      <c r="D94" s="31">
        <v>0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spans="1:26" ht="21" hidden="1" customHeight="1" x14ac:dyDescent="0.25">
      <c r="A95" s="32">
        <v>43708</v>
      </c>
      <c r="B95" s="32" t="s">
        <v>53</v>
      </c>
      <c r="C95" s="32" t="s">
        <v>52</v>
      </c>
      <c r="D95" s="31">
        <v>3134.63</v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spans="1:26" ht="21" hidden="1" customHeight="1" x14ac:dyDescent="0.25">
      <c r="A96" s="32">
        <v>43708</v>
      </c>
      <c r="B96" s="32" t="s">
        <v>54</v>
      </c>
      <c r="C96" s="32" t="s">
        <v>52</v>
      </c>
      <c r="D96" s="31">
        <v>7098.9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spans="1:26" ht="21" hidden="1" customHeight="1" x14ac:dyDescent="0.25">
      <c r="A97" s="32">
        <v>43708</v>
      </c>
      <c r="B97" s="32" t="s">
        <v>55</v>
      </c>
      <c r="C97" s="32" t="s">
        <v>52</v>
      </c>
      <c r="D97" s="31">
        <v>0</v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spans="1:26" ht="21" hidden="1" customHeight="1" x14ac:dyDescent="0.25">
      <c r="A98" s="32">
        <v>43708</v>
      </c>
      <c r="B98" s="32" t="s">
        <v>56</v>
      </c>
      <c r="C98" s="32" t="s">
        <v>52</v>
      </c>
      <c r="D98" s="31">
        <v>720.5</v>
      </c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spans="1:26" ht="21" hidden="1" customHeight="1" x14ac:dyDescent="0.25">
      <c r="A99" s="32">
        <v>43708</v>
      </c>
      <c r="B99" s="32" t="s">
        <v>57</v>
      </c>
      <c r="C99" s="32" t="s">
        <v>52</v>
      </c>
      <c r="D99" s="31">
        <v>0.01</v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spans="1:26" ht="21" hidden="1" customHeight="1" x14ac:dyDescent="0.25">
      <c r="A100" s="32">
        <v>43708</v>
      </c>
      <c r="B100" s="32" t="s">
        <v>58</v>
      </c>
      <c r="C100" s="32" t="s">
        <v>52</v>
      </c>
      <c r="D100" s="31">
        <v>3200</v>
      </c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spans="1:26" ht="21" hidden="1" customHeight="1" x14ac:dyDescent="0.25">
      <c r="A101" s="32">
        <v>43708</v>
      </c>
      <c r="B101" s="32" t="s">
        <v>59</v>
      </c>
      <c r="C101" s="32" t="s">
        <v>52</v>
      </c>
      <c r="D101" s="31">
        <v>1007.85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spans="1:26" ht="21" hidden="1" customHeight="1" x14ac:dyDescent="0.25">
      <c r="A102" s="32">
        <v>43708</v>
      </c>
      <c r="B102" s="32" t="s">
        <v>60</v>
      </c>
      <c r="C102" s="32" t="s">
        <v>52</v>
      </c>
      <c r="D102" s="31">
        <v>2389.1999999999998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spans="1:26" ht="21" hidden="1" customHeight="1" x14ac:dyDescent="0.25">
      <c r="A103" s="32">
        <v>43708</v>
      </c>
      <c r="B103" s="32" t="s">
        <v>61</v>
      </c>
      <c r="C103" s="32" t="s">
        <v>52</v>
      </c>
      <c r="D103" s="31">
        <v>80968.31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spans="1:26" ht="21" hidden="1" customHeight="1" x14ac:dyDescent="0.25">
      <c r="A104" s="32">
        <v>43708</v>
      </c>
      <c r="B104" s="32" t="s">
        <v>62</v>
      </c>
      <c r="C104" s="32" t="s">
        <v>52</v>
      </c>
      <c r="D104" s="31">
        <v>6549.66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spans="1:26" ht="21" hidden="1" customHeight="1" x14ac:dyDescent="0.25">
      <c r="A105" s="32">
        <v>43708</v>
      </c>
      <c r="B105" s="32" t="s">
        <v>63</v>
      </c>
      <c r="C105" s="32" t="s">
        <v>52</v>
      </c>
      <c r="D105" s="31">
        <v>1000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spans="1:26" ht="21" hidden="1" customHeight="1" x14ac:dyDescent="0.25">
      <c r="A106" s="32">
        <v>43708</v>
      </c>
      <c r="B106" s="32" t="s">
        <v>64</v>
      </c>
      <c r="C106" s="32" t="s">
        <v>52</v>
      </c>
      <c r="D106" s="31">
        <v>1209.22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spans="1:26" ht="21" hidden="1" customHeight="1" x14ac:dyDescent="0.25">
      <c r="A107" s="32">
        <v>43708</v>
      </c>
      <c r="B107" s="32" t="s">
        <v>65</v>
      </c>
      <c r="C107" s="32" t="s">
        <v>52</v>
      </c>
      <c r="D107" s="31">
        <v>-50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spans="1:26" ht="21" hidden="1" customHeight="1" x14ac:dyDescent="0.25">
      <c r="A108" s="32">
        <v>43708</v>
      </c>
      <c r="B108" s="32" t="s">
        <v>66</v>
      </c>
      <c r="C108" s="32" t="s">
        <v>52</v>
      </c>
      <c r="D108" s="31">
        <v>2562.04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spans="1:26" ht="21" hidden="1" customHeight="1" x14ac:dyDescent="0.25">
      <c r="A109" s="32">
        <v>43708</v>
      </c>
      <c r="B109" s="32" t="s">
        <v>67</v>
      </c>
      <c r="C109" s="32" t="s">
        <v>68</v>
      </c>
      <c r="D109" s="31">
        <v>20872.990000000002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spans="1:26" ht="21" hidden="1" customHeight="1" x14ac:dyDescent="0.25">
      <c r="A110" s="32">
        <v>43708</v>
      </c>
      <c r="B110" s="32" t="s">
        <v>69</v>
      </c>
      <c r="C110" s="32" t="s">
        <v>52</v>
      </c>
      <c r="D110" s="31">
        <v>10.050000000000001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spans="1:26" ht="21" hidden="1" customHeight="1" x14ac:dyDescent="0.25">
      <c r="A111" s="32">
        <v>43708</v>
      </c>
      <c r="B111" s="32" t="s">
        <v>70</v>
      </c>
      <c r="C111" s="32" t="s">
        <v>52</v>
      </c>
      <c r="D111" s="31">
        <v>0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spans="1:26" ht="21" hidden="1" customHeight="1" x14ac:dyDescent="0.25">
      <c r="A112" s="32">
        <v>43708</v>
      </c>
      <c r="B112" s="32" t="s">
        <v>71</v>
      </c>
      <c r="C112" s="32" t="s">
        <v>68</v>
      </c>
      <c r="D112" s="31">
        <v>251.39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spans="1:26" ht="21" hidden="1" customHeight="1" x14ac:dyDescent="0.25">
      <c r="A113" s="32">
        <v>43708</v>
      </c>
      <c r="B113" s="32" t="s">
        <v>72</v>
      </c>
      <c r="C113" s="32" t="s">
        <v>52</v>
      </c>
      <c r="D113" s="31">
        <v>489.5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spans="1:26" ht="21" hidden="1" customHeight="1" x14ac:dyDescent="0.25">
      <c r="A114" s="32">
        <v>43708</v>
      </c>
      <c r="B114" s="32" t="s">
        <v>73</v>
      </c>
      <c r="C114" s="32" t="s">
        <v>52</v>
      </c>
      <c r="D114" s="31">
        <v>4709.4799999999996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spans="1:26" ht="21" hidden="1" customHeight="1" x14ac:dyDescent="0.25">
      <c r="A115" s="32">
        <v>43708</v>
      </c>
      <c r="B115" s="32" t="s">
        <v>74</v>
      </c>
      <c r="C115" s="32" t="s">
        <v>52</v>
      </c>
      <c r="D115" s="31">
        <v>598.52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spans="1:26" ht="21" hidden="1" customHeight="1" x14ac:dyDescent="0.25">
      <c r="A116" s="32">
        <v>43646</v>
      </c>
      <c r="B116" s="32" t="s">
        <v>51</v>
      </c>
      <c r="C116" s="32" t="s">
        <v>52</v>
      </c>
      <c r="D116" s="31">
        <v>0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spans="1:26" ht="21" hidden="1" customHeight="1" x14ac:dyDescent="0.25">
      <c r="A117" s="32">
        <v>43646</v>
      </c>
      <c r="B117" s="32" t="s">
        <v>53</v>
      </c>
      <c r="C117" s="32" t="s">
        <v>52</v>
      </c>
      <c r="D117" s="31">
        <v>3134.63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spans="1:26" ht="21" hidden="1" customHeight="1" x14ac:dyDescent="0.25">
      <c r="A118" s="32">
        <v>43646</v>
      </c>
      <c r="B118" s="32" t="s">
        <v>54</v>
      </c>
      <c r="C118" s="32" t="s">
        <v>52</v>
      </c>
      <c r="D118" s="31">
        <v>7098.9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spans="1:26" ht="21" hidden="1" customHeight="1" x14ac:dyDescent="0.25">
      <c r="A119" s="32">
        <v>43646</v>
      </c>
      <c r="B119" s="32" t="s">
        <v>55</v>
      </c>
      <c r="C119" s="32" t="s">
        <v>52</v>
      </c>
      <c r="D119" s="31">
        <v>0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spans="1:26" ht="21" hidden="1" customHeight="1" x14ac:dyDescent="0.25">
      <c r="A120" s="32">
        <v>43646</v>
      </c>
      <c r="B120" s="32" t="s">
        <v>56</v>
      </c>
      <c r="C120" s="32" t="s">
        <v>52</v>
      </c>
      <c r="D120" s="31">
        <v>878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spans="1:26" ht="21" hidden="1" customHeight="1" x14ac:dyDescent="0.25">
      <c r="A121" s="32">
        <v>43646</v>
      </c>
      <c r="B121" s="32" t="s">
        <v>57</v>
      </c>
      <c r="C121" s="32" t="s">
        <v>52</v>
      </c>
      <c r="D121" s="31">
        <v>0.01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spans="1:26" ht="21" hidden="1" customHeight="1" x14ac:dyDescent="0.25">
      <c r="A122" s="32">
        <v>43646</v>
      </c>
      <c r="B122" s="32" t="s">
        <v>58</v>
      </c>
      <c r="C122" s="32" t="s">
        <v>52</v>
      </c>
      <c r="D122" s="31">
        <v>4700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spans="1:26" ht="21" hidden="1" customHeight="1" x14ac:dyDescent="0.25">
      <c r="A123" s="32">
        <v>43646</v>
      </c>
      <c r="B123" s="32" t="s">
        <v>59</v>
      </c>
      <c r="C123" s="32" t="s">
        <v>52</v>
      </c>
      <c r="D123" s="31">
        <v>1393.79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spans="1:26" ht="21" hidden="1" customHeight="1" x14ac:dyDescent="0.25">
      <c r="A124" s="32">
        <v>43646</v>
      </c>
      <c r="B124" s="32" t="s">
        <v>60</v>
      </c>
      <c r="C124" s="32" t="s">
        <v>52</v>
      </c>
      <c r="D124" s="31">
        <v>2656.72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spans="1:26" ht="21" hidden="1" customHeight="1" x14ac:dyDescent="0.25">
      <c r="A125" s="32">
        <v>43646</v>
      </c>
      <c r="B125" s="32" t="s">
        <v>63</v>
      </c>
      <c r="C125" s="32" t="s">
        <v>52</v>
      </c>
      <c r="D125" s="31">
        <v>354.55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spans="1:26" ht="21" hidden="1" customHeight="1" x14ac:dyDescent="0.25">
      <c r="A126" s="32">
        <v>43646</v>
      </c>
      <c r="B126" s="32" t="s">
        <v>64</v>
      </c>
      <c r="C126" s="32" t="s">
        <v>52</v>
      </c>
      <c r="D126" s="31">
        <v>808.93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spans="1:26" ht="21" hidden="1" customHeight="1" x14ac:dyDescent="0.25">
      <c r="A127" s="32">
        <v>43646</v>
      </c>
      <c r="B127" s="32" t="s">
        <v>65</v>
      </c>
      <c r="C127" s="32" t="s">
        <v>52</v>
      </c>
      <c r="D127" s="31">
        <v>-25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spans="1:26" ht="21" hidden="1" customHeight="1" x14ac:dyDescent="0.25">
      <c r="A128" s="32">
        <v>43646</v>
      </c>
      <c r="B128" s="32" t="s">
        <v>66</v>
      </c>
      <c r="C128" s="32" t="s">
        <v>52</v>
      </c>
      <c r="D128" s="31">
        <v>2848.32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spans="1:26" ht="21" hidden="1" customHeight="1" x14ac:dyDescent="0.25">
      <c r="A129" s="32">
        <v>43646</v>
      </c>
      <c r="B129" s="32" t="s">
        <v>67</v>
      </c>
      <c r="C129" s="32" t="s">
        <v>68</v>
      </c>
      <c r="D129" s="31">
        <v>14439.45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spans="1:26" ht="21" hidden="1" customHeight="1" x14ac:dyDescent="0.25">
      <c r="A130" s="32">
        <v>43646</v>
      </c>
      <c r="B130" s="32" t="s">
        <v>69</v>
      </c>
      <c r="C130" s="32" t="s">
        <v>52</v>
      </c>
      <c r="D130" s="31">
        <v>85274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spans="1:26" ht="21" hidden="1" customHeight="1" x14ac:dyDescent="0.25">
      <c r="A131" s="32">
        <v>43646</v>
      </c>
      <c r="B131" s="32" t="s">
        <v>70</v>
      </c>
      <c r="C131" s="32" t="s">
        <v>52</v>
      </c>
      <c r="D131" s="31">
        <v>0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spans="1:26" ht="21" hidden="1" customHeight="1" x14ac:dyDescent="0.25">
      <c r="A132" s="32">
        <v>43646</v>
      </c>
      <c r="B132" s="32" t="s">
        <v>71</v>
      </c>
      <c r="C132" s="32" t="s">
        <v>68</v>
      </c>
      <c r="D132" s="31">
        <v>0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spans="1:26" ht="21" hidden="1" customHeight="1" x14ac:dyDescent="0.25">
      <c r="A133" s="32">
        <v>43646</v>
      </c>
      <c r="B133" s="32" t="s">
        <v>72</v>
      </c>
      <c r="C133" s="32" t="s">
        <v>52</v>
      </c>
      <c r="D133" s="31">
        <v>700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:26" ht="21" hidden="1" customHeight="1" x14ac:dyDescent="0.25">
      <c r="A134" s="32">
        <v>43646</v>
      </c>
      <c r="B134" s="32" t="s">
        <v>73</v>
      </c>
      <c r="C134" s="32" t="s">
        <v>52</v>
      </c>
      <c r="D134" s="31">
        <v>4344.45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:26" ht="21" hidden="1" customHeight="1" x14ac:dyDescent="0.25">
      <c r="A135" s="32">
        <v>43646</v>
      </c>
      <c r="B135" s="32" t="s">
        <v>74</v>
      </c>
      <c r="C135" s="32" t="s">
        <v>52</v>
      </c>
      <c r="D135" s="31">
        <v>651.34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:26" ht="21" hidden="1" customHeight="1" x14ac:dyDescent="0.25">
      <c r="A136" s="32">
        <v>43616</v>
      </c>
      <c r="B136" s="32" t="s">
        <v>51</v>
      </c>
      <c r="C136" s="32" t="s">
        <v>52</v>
      </c>
      <c r="D136" s="31">
        <v>0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spans="1:26" ht="21" hidden="1" customHeight="1" x14ac:dyDescent="0.25">
      <c r="A137" s="32">
        <v>43616</v>
      </c>
      <c r="B137" s="32" t="s">
        <v>53</v>
      </c>
      <c r="C137" s="32" t="s">
        <v>52</v>
      </c>
      <c r="D137" s="31">
        <v>3134.63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spans="1:26" ht="21" hidden="1" customHeight="1" x14ac:dyDescent="0.25">
      <c r="A138" s="32">
        <v>43616</v>
      </c>
      <c r="B138" s="32" t="s">
        <v>54</v>
      </c>
      <c r="C138" s="32" t="s">
        <v>52</v>
      </c>
      <c r="D138" s="31">
        <v>7098.9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:26" ht="21" hidden="1" customHeight="1" x14ac:dyDescent="0.25">
      <c r="A139" s="32">
        <v>43616</v>
      </c>
      <c r="B139" s="32" t="s">
        <v>55</v>
      </c>
      <c r="C139" s="32" t="s">
        <v>52</v>
      </c>
      <c r="D139" s="31">
        <v>0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:26" ht="21" hidden="1" customHeight="1" x14ac:dyDescent="0.25">
      <c r="A140" s="32">
        <v>43616</v>
      </c>
      <c r="B140" s="32" t="s">
        <v>56</v>
      </c>
      <c r="C140" s="32" t="s">
        <v>52</v>
      </c>
      <c r="D140" s="31">
        <v>1525.2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:26" ht="21" hidden="1" customHeight="1" x14ac:dyDescent="0.25">
      <c r="A141" s="32">
        <v>43616</v>
      </c>
      <c r="B141" s="32" t="s">
        <v>57</v>
      </c>
      <c r="C141" s="32" t="s">
        <v>52</v>
      </c>
      <c r="D141" s="31">
        <v>0.01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spans="1:26" ht="21" hidden="1" customHeight="1" x14ac:dyDescent="0.25">
      <c r="A142" s="32">
        <v>43616</v>
      </c>
      <c r="B142" s="32" t="s">
        <v>58</v>
      </c>
      <c r="C142" s="32" t="s">
        <v>52</v>
      </c>
      <c r="D142" s="31">
        <v>5350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spans="1:26" ht="21" hidden="1" customHeight="1" x14ac:dyDescent="0.25">
      <c r="A143" s="32">
        <v>43616</v>
      </c>
      <c r="B143" s="32" t="s">
        <v>59</v>
      </c>
      <c r="C143" s="32" t="s">
        <v>52</v>
      </c>
      <c r="D143" s="31">
        <v>3000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spans="1:26" ht="21" hidden="1" customHeight="1" x14ac:dyDescent="0.25">
      <c r="A144" s="32">
        <v>43616</v>
      </c>
      <c r="B144" s="32" t="s">
        <v>60</v>
      </c>
      <c r="C144" s="32" t="s">
        <v>52</v>
      </c>
      <c r="D144" s="31">
        <v>2464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spans="1:26" ht="21" hidden="1" customHeight="1" x14ac:dyDescent="0.25">
      <c r="A145" s="32">
        <v>43616</v>
      </c>
      <c r="B145" s="32" t="s">
        <v>63</v>
      </c>
      <c r="C145" s="32" t="s">
        <v>52</v>
      </c>
      <c r="D145" s="31">
        <v>354.49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ht="21" hidden="1" customHeight="1" x14ac:dyDescent="0.25">
      <c r="A146" s="32">
        <v>43616</v>
      </c>
      <c r="B146" s="32" t="s">
        <v>64</v>
      </c>
      <c r="C146" s="32" t="s">
        <v>52</v>
      </c>
      <c r="D146" s="31">
        <v>608.84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ht="21" hidden="1" customHeight="1" x14ac:dyDescent="0.25">
      <c r="A147" s="32">
        <v>43616</v>
      </c>
      <c r="B147" s="32" t="s">
        <v>65</v>
      </c>
      <c r="C147" s="32" t="s">
        <v>52</v>
      </c>
      <c r="D147" s="31">
        <v>-359.54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ht="21" hidden="1" customHeight="1" x14ac:dyDescent="0.25">
      <c r="A148" s="32">
        <v>43616</v>
      </c>
      <c r="B148" s="32" t="s">
        <v>66</v>
      </c>
      <c r="C148" s="32" t="s">
        <v>52</v>
      </c>
      <c r="D148" s="31">
        <v>1907.88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ht="21" hidden="1" customHeight="1" x14ac:dyDescent="0.25">
      <c r="A149" s="32">
        <v>43616</v>
      </c>
      <c r="B149" s="32" t="s">
        <v>67</v>
      </c>
      <c r="C149" s="32" t="s">
        <v>68</v>
      </c>
      <c r="D149" s="31">
        <v>15693.44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ht="21" hidden="1" customHeight="1" x14ac:dyDescent="0.25">
      <c r="A150" s="32">
        <v>43616</v>
      </c>
      <c r="B150" s="32" t="s">
        <v>69</v>
      </c>
      <c r="C150" s="32" t="s">
        <v>52</v>
      </c>
      <c r="D150" s="31">
        <v>79850.679999999993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ht="21" hidden="1" customHeight="1" x14ac:dyDescent="0.25">
      <c r="A151" s="32">
        <v>43616</v>
      </c>
      <c r="B151" s="32" t="s">
        <v>70</v>
      </c>
      <c r="C151" s="32" t="s">
        <v>52</v>
      </c>
      <c r="D151" s="31">
        <v>0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ht="21" hidden="1" customHeight="1" x14ac:dyDescent="0.25">
      <c r="A152" s="32">
        <v>43616</v>
      </c>
      <c r="B152" s="32" t="s">
        <v>71</v>
      </c>
      <c r="C152" s="32" t="s">
        <v>68</v>
      </c>
      <c r="D152" s="31">
        <v>0</v>
      </c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ht="21" hidden="1" customHeight="1" x14ac:dyDescent="0.25">
      <c r="A153" s="32">
        <v>43616</v>
      </c>
      <c r="B153" s="32" t="s">
        <v>72</v>
      </c>
      <c r="C153" s="32" t="s">
        <v>52</v>
      </c>
      <c r="D153" s="31">
        <v>718.37</v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ht="21" hidden="1" customHeight="1" x14ac:dyDescent="0.25">
      <c r="A154" s="32">
        <v>43616</v>
      </c>
      <c r="B154" s="32" t="s">
        <v>73</v>
      </c>
      <c r="C154" s="32" t="s">
        <v>52</v>
      </c>
      <c r="D154" s="31">
        <v>4228.67</v>
      </c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ht="21" hidden="1" customHeight="1" x14ac:dyDescent="0.25">
      <c r="A155" s="32">
        <v>43616</v>
      </c>
      <c r="B155" s="32" t="s">
        <v>74</v>
      </c>
      <c r="C155" s="32" t="s">
        <v>52</v>
      </c>
      <c r="D155" s="31">
        <v>621.34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ht="21" hidden="1" customHeight="1" x14ac:dyDescent="0.25">
      <c r="A156" s="32">
        <v>43585</v>
      </c>
      <c r="B156" s="32" t="s">
        <v>51</v>
      </c>
      <c r="C156" s="32" t="s">
        <v>52</v>
      </c>
      <c r="D156" s="31">
        <v>0</v>
      </c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ht="21" hidden="1" customHeight="1" x14ac:dyDescent="0.25">
      <c r="A157" s="32">
        <v>43585</v>
      </c>
      <c r="B157" s="32" t="s">
        <v>53</v>
      </c>
      <c r="C157" s="32" t="s">
        <v>52</v>
      </c>
      <c r="D157" s="31">
        <v>3134.63</v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ht="21" hidden="1" customHeight="1" x14ac:dyDescent="0.25">
      <c r="A158" s="32">
        <v>43585</v>
      </c>
      <c r="B158" s="32" t="s">
        <v>54</v>
      </c>
      <c r="C158" s="32" t="s">
        <v>52</v>
      </c>
      <c r="D158" s="31">
        <v>7094.4</v>
      </c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ht="21" hidden="1" customHeight="1" x14ac:dyDescent="0.25">
      <c r="A159" s="32">
        <v>43585</v>
      </c>
      <c r="B159" s="32" t="s">
        <v>55</v>
      </c>
      <c r="C159" s="32" t="s">
        <v>52</v>
      </c>
      <c r="D159" s="31">
        <v>0</v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ht="21" hidden="1" customHeight="1" x14ac:dyDescent="0.25">
      <c r="A160" s="32">
        <v>43585</v>
      </c>
      <c r="B160" s="32" t="s">
        <v>56</v>
      </c>
      <c r="C160" s="32" t="s">
        <v>52</v>
      </c>
      <c r="D160" s="31">
        <v>689.6</v>
      </c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ht="21" hidden="1" customHeight="1" x14ac:dyDescent="0.25">
      <c r="A161" s="32">
        <v>43585</v>
      </c>
      <c r="B161" s="32" t="s">
        <v>57</v>
      </c>
      <c r="C161" s="32" t="s">
        <v>52</v>
      </c>
      <c r="D161" s="31">
        <v>0.01</v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ht="21" hidden="1" customHeight="1" x14ac:dyDescent="0.25">
      <c r="A162" s="32">
        <v>43585</v>
      </c>
      <c r="B162" s="32" t="s">
        <v>58</v>
      </c>
      <c r="C162" s="32" t="s">
        <v>52</v>
      </c>
      <c r="D162" s="31">
        <v>3983</v>
      </c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ht="21" hidden="1" customHeight="1" x14ac:dyDescent="0.25">
      <c r="A163" s="32">
        <v>43585</v>
      </c>
      <c r="B163" s="32" t="s">
        <v>59</v>
      </c>
      <c r="C163" s="32" t="s">
        <v>52</v>
      </c>
      <c r="D163" s="31">
        <v>3107.2</v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ht="21" hidden="1" customHeight="1" x14ac:dyDescent="0.25">
      <c r="A164" s="32">
        <v>43585</v>
      </c>
      <c r="B164" s="32" t="s">
        <v>60</v>
      </c>
      <c r="C164" s="32" t="s">
        <v>52</v>
      </c>
      <c r="D164" s="31">
        <v>2520.7600000000002</v>
      </c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ht="21" hidden="1" customHeight="1" x14ac:dyDescent="0.25">
      <c r="A165" s="32">
        <v>43585</v>
      </c>
      <c r="B165" s="32" t="s">
        <v>63</v>
      </c>
      <c r="C165" s="32" t="s">
        <v>52</v>
      </c>
      <c r="D165" s="31">
        <v>299.02999999999997</v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ht="21" hidden="1" customHeight="1" x14ac:dyDescent="0.25">
      <c r="A166" s="32">
        <v>43585</v>
      </c>
      <c r="B166" s="32" t="s">
        <v>64</v>
      </c>
      <c r="C166" s="32" t="s">
        <v>52</v>
      </c>
      <c r="D166" s="31">
        <v>834.33</v>
      </c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ht="21" hidden="1" customHeight="1" x14ac:dyDescent="0.25">
      <c r="A167" s="32">
        <v>43585</v>
      </c>
      <c r="B167" s="32" t="s">
        <v>65</v>
      </c>
      <c r="C167" s="32" t="s">
        <v>52</v>
      </c>
      <c r="D167" s="31">
        <v>-931.1</v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ht="21" hidden="1" customHeight="1" x14ac:dyDescent="0.25">
      <c r="A168" s="32">
        <v>43585</v>
      </c>
      <c r="B168" s="32" t="s">
        <v>66</v>
      </c>
      <c r="C168" s="32" t="s">
        <v>52</v>
      </c>
      <c r="D168" s="31">
        <v>940.44</v>
      </c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ht="21" hidden="1" customHeight="1" x14ac:dyDescent="0.25">
      <c r="A169" s="32">
        <v>43585</v>
      </c>
      <c r="B169" s="32" t="s">
        <v>67</v>
      </c>
      <c r="C169" s="32" t="s">
        <v>68</v>
      </c>
      <c r="D169" s="31">
        <v>16203.94</v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ht="21" hidden="1" customHeight="1" x14ac:dyDescent="0.25">
      <c r="A170" s="32">
        <v>43585</v>
      </c>
      <c r="B170" s="32" t="s">
        <v>69</v>
      </c>
      <c r="C170" s="32" t="s">
        <v>52</v>
      </c>
      <c r="D170" s="31">
        <v>83935.039999999994</v>
      </c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ht="21" hidden="1" customHeight="1" x14ac:dyDescent="0.25">
      <c r="A171" s="32">
        <v>43585</v>
      </c>
      <c r="B171" s="32" t="s">
        <v>70</v>
      </c>
      <c r="C171" s="32" t="s">
        <v>52</v>
      </c>
      <c r="D171" s="31">
        <v>0</v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ht="21" hidden="1" customHeight="1" x14ac:dyDescent="0.25">
      <c r="A172" s="32">
        <v>43585</v>
      </c>
      <c r="B172" s="32" t="s">
        <v>71</v>
      </c>
      <c r="C172" s="32" t="s">
        <v>68</v>
      </c>
      <c r="D172" s="31">
        <v>0</v>
      </c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ht="21" hidden="1" customHeight="1" x14ac:dyDescent="0.25">
      <c r="A173" s="32">
        <v>43585</v>
      </c>
      <c r="B173" s="32" t="s">
        <v>72</v>
      </c>
      <c r="C173" s="32" t="s">
        <v>52</v>
      </c>
      <c r="D173" s="31">
        <v>700</v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ht="21" hidden="1" customHeight="1" x14ac:dyDescent="0.25">
      <c r="A174" s="32">
        <v>43585</v>
      </c>
      <c r="B174" s="32" t="s">
        <v>73</v>
      </c>
      <c r="C174" s="32" t="s">
        <v>52</v>
      </c>
      <c r="D174" s="31">
        <v>4099.9799999999996</v>
      </c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ht="21" hidden="1" customHeight="1" x14ac:dyDescent="0.25">
      <c r="A175" s="32">
        <v>43585</v>
      </c>
      <c r="B175" s="32" t="s">
        <v>74</v>
      </c>
      <c r="C175" s="32" t="s">
        <v>52</v>
      </c>
      <c r="D175" s="31">
        <v>580.98</v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ht="21" hidden="1" customHeight="1" x14ac:dyDescent="0.25">
      <c r="A176" s="32">
        <v>43555</v>
      </c>
      <c r="B176" s="32" t="s">
        <v>51</v>
      </c>
      <c r="C176" s="32" t="s">
        <v>52</v>
      </c>
      <c r="D176" s="31">
        <v>0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ht="21" hidden="1" customHeight="1" x14ac:dyDescent="0.25">
      <c r="A177" s="32">
        <v>43555</v>
      </c>
      <c r="B177" s="32" t="s">
        <v>53</v>
      </c>
      <c r="C177" s="32" t="s">
        <v>52</v>
      </c>
      <c r="D177" s="31">
        <v>3134.63</v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ht="21" hidden="1" customHeight="1" x14ac:dyDescent="0.25">
      <c r="A178" s="32">
        <v>43555</v>
      </c>
      <c r="B178" s="32" t="s">
        <v>54</v>
      </c>
      <c r="C178" s="32" t="s">
        <v>52</v>
      </c>
      <c r="D178" s="31">
        <v>7094.4</v>
      </c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ht="21" hidden="1" customHeight="1" x14ac:dyDescent="0.25">
      <c r="A179" s="32">
        <v>43555</v>
      </c>
      <c r="B179" s="32" t="s">
        <v>55</v>
      </c>
      <c r="C179" s="32" t="s">
        <v>52</v>
      </c>
      <c r="D179" s="31">
        <v>0</v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ht="21" hidden="1" customHeight="1" x14ac:dyDescent="0.25">
      <c r="A180" s="32">
        <v>43555</v>
      </c>
      <c r="B180" s="32" t="s">
        <v>56</v>
      </c>
      <c r="C180" s="32" t="s">
        <v>52</v>
      </c>
      <c r="D180" s="31">
        <v>0</v>
      </c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ht="21" hidden="1" customHeight="1" x14ac:dyDescent="0.25">
      <c r="A181" s="32">
        <v>43555</v>
      </c>
      <c r="B181" s="32" t="s">
        <v>57</v>
      </c>
      <c r="C181" s="32" t="s">
        <v>52</v>
      </c>
      <c r="D181" s="31">
        <v>0.01</v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ht="21" hidden="1" customHeight="1" x14ac:dyDescent="0.25">
      <c r="A182" s="32">
        <v>43555</v>
      </c>
      <c r="B182" s="32" t="s">
        <v>58</v>
      </c>
      <c r="C182" s="32" t="s">
        <v>52</v>
      </c>
      <c r="D182" s="31">
        <v>3560</v>
      </c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ht="21" hidden="1" customHeight="1" x14ac:dyDescent="0.25">
      <c r="A183" s="32">
        <v>43555</v>
      </c>
      <c r="B183" s="32" t="s">
        <v>59</v>
      </c>
      <c r="C183" s="32" t="s">
        <v>52</v>
      </c>
      <c r="D183" s="31">
        <v>2776.22</v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ht="21" hidden="1" customHeight="1" x14ac:dyDescent="0.25">
      <c r="A184" s="32">
        <v>43555</v>
      </c>
      <c r="B184" s="32" t="s">
        <v>60</v>
      </c>
      <c r="C184" s="32" t="s">
        <v>52</v>
      </c>
      <c r="D184" s="31">
        <v>2231.6799999999998</v>
      </c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ht="21" hidden="1" customHeight="1" x14ac:dyDescent="0.25">
      <c r="A185" s="32">
        <v>43555</v>
      </c>
      <c r="B185" s="32" t="s">
        <v>63</v>
      </c>
      <c r="C185" s="32" t="s">
        <v>52</v>
      </c>
      <c r="D185" s="31">
        <v>500.85</v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ht="21" hidden="1" customHeight="1" x14ac:dyDescent="0.25">
      <c r="A186" s="32">
        <v>43555</v>
      </c>
      <c r="B186" s="32" t="s">
        <v>64</v>
      </c>
      <c r="C186" s="32" t="s">
        <v>52</v>
      </c>
      <c r="D186" s="31">
        <v>883.11</v>
      </c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ht="21" hidden="1" customHeight="1" x14ac:dyDescent="0.25">
      <c r="A187" s="32">
        <v>43555</v>
      </c>
      <c r="B187" s="32" t="s">
        <v>65</v>
      </c>
      <c r="C187" s="32" t="s">
        <v>52</v>
      </c>
      <c r="D187" s="31">
        <v>0</v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ht="21" hidden="1" customHeight="1" x14ac:dyDescent="0.25">
      <c r="A188" s="32">
        <v>43555</v>
      </c>
      <c r="B188" s="32" t="s">
        <v>66</v>
      </c>
      <c r="C188" s="32" t="s">
        <v>52</v>
      </c>
      <c r="D188" s="31">
        <v>3100.32</v>
      </c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ht="21" hidden="1" customHeight="1" x14ac:dyDescent="0.25">
      <c r="A189" s="32">
        <v>43555</v>
      </c>
      <c r="B189" s="32" t="s">
        <v>67</v>
      </c>
      <c r="C189" s="32" t="s">
        <v>68</v>
      </c>
      <c r="D189" s="31">
        <v>11267.59</v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ht="21" hidden="1" customHeight="1" x14ac:dyDescent="0.25">
      <c r="A190" s="32">
        <v>43555</v>
      </c>
      <c r="B190" s="32" t="s">
        <v>69</v>
      </c>
      <c r="C190" s="32" t="s">
        <v>52</v>
      </c>
      <c r="D190" s="31">
        <v>80171.56</v>
      </c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ht="21" hidden="1" customHeight="1" x14ac:dyDescent="0.25">
      <c r="A191" s="32">
        <v>43555</v>
      </c>
      <c r="B191" s="32" t="s">
        <v>70</v>
      </c>
      <c r="C191" s="32" t="s">
        <v>52</v>
      </c>
      <c r="D191" s="31">
        <v>0</v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ht="21" hidden="1" customHeight="1" x14ac:dyDescent="0.25">
      <c r="A192" s="32">
        <v>43555</v>
      </c>
      <c r="B192" s="32" t="s">
        <v>71</v>
      </c>
      <c r="C192" s="32" t="s">
        <v>68</v>
      </c>
      <c r="D192" s="31">
        <v>2006.08</v>
      </c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ht="21" hidden="1" customHeight="1" x14ac:dyDescent="0.25">
      <c r="A193" s="32">
        <v>43555</v>
      </c>
      <c r="B193" s="32" t="s">
        <v>72</v>
      </c>
      <c r="C193" s="32" t="s">
        <v>52</v>
      </c>
      <c r="D193" s="31">
        <v>784.89</v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ht="21" hidden="1" customHeight="1" x14ac:dyDescent="0.25">
      <c r="A194" s="32">
        <v>43555</v>
      </c>
      <c r="B194" s="32" t="s">
        <v>73</v>
      </c>
      <c r="C194" s="32" t="s">
        <v>52</v>
      </c>
      <c r="D194" s="31">
        <v>3969.96</v>
      </c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ht="21" hidden="1" customHeight="1" x14ac:dyDescent="0.25">
      <c r="A195" s="32">
        <v>43555</v>
      </c>
      <c r="B195" s="32" t="s">
        <v>74</v>
      </c>
      <c r="C195" s="32" t="s">
        <v>52</v>
      </c>
      <c r="D195" s="31">
        <v>508.55</v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ht="21" hidden="1" customHeight="1" x14ac:dyDescent="0.25">
      <c r="A196" s="32">
        <v>43524</v>
      </c>
      <c r="B196" s="32" t="s">
        <v>51</v>
      </c>
      <c r="C196" s="32" t="s">
        <v>52</v>
      </c>
      <c r="D196" s="31">
        <v>0</v>
      </c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ht="21" hidden="1" customHeight="1" x14ac:dyDescent="0.25">
      <c r="A197" s="32">
        <v>43524</v>
      </c>
      <c r="B197" s="32" t="s">
        <v>53</v>
      </c>
      <c r="C197" s="32" t="s">
        <v>52</v>
      </c>
      <c r="D197" s="31">
        <v>3134.63</v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ht="21" hidden="1" customHeight="1" x14ac:dyDescent="0.25">
      <c r="A198" s="32">
        <v>43524</v>
      </c>
      <c r="B198" s="32" t="s">
        <v>54</v>
      </c>
      <c r="C198" s="32" t="s">
        <v>52</v>
      </c>
      <c r="D198" s="31">
        <v>7094.4</v>
      </c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ht="21" hidden="1" customHeight="1" x14ac:dyDescent="0.25">
      <c r="A199" s="32">
        <v>43524</v>
      </c>
      <c r="B199" s="32" t="s">
        <v>55</v>
      </c>
      <c r="C199" s="32" t="s">
        <v>52</v>
      </c>
      <c r="D199" s="31">
        <v>0</v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ht="21" hidden="1" customHeight="1" x14ac:dyDescent="0.25">
      <c r="A200" s="32">
        <v>43524</v>
      </c>
      <c r="B200" s="32" t="s">
        <v>56</v>
      </c>
      <c r="C200" s="32" t="s">
        <v>52</v>
      </c>
      <c r="D200" s="31">
        <v>0</v>
      </c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ht="21" hidden="1" customHeight="1" x14ac:dyDescent="0.25">
      <c r="A201" s="32">
        <v>43524</v>
      </c>
      <c r="B201" s="32" t="s">
        <v>57</v>
      </c>
      <c r="C201" s="32" t="s">
        <v>52</v>
      </c>
      <c r="D201" s="31">
        <v>0</v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ht="21" hidden="1" customHeight="1" x14ac:dyDescent="0.25">
      <c r="A202" s="32">
        <v>43524</v>
      </c>
      <c r="B202" s="32" t="s">
        <v>58</v>
      </c>
      <c r="C202" s="32" t="s">
        <v>52</v>
      </c>
      <c r="D202" s="31">
        <v>3000</v>
      </c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ht="21" hidden="1" customHeight="1" x14ac:dyDescent="0.25">
      <c r="A203" s="32">
        <v>43524</v>
      </c>
      <c r="B203" s="32" t="s">
        <v>59</v>
      </c>
      <c r="C203" s="32" t="s">
        <v>52</v>
      </c>
      <c r="D203" s="31">
        <v>2546.4</v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ht="21" hidden="1" customHeight="1" x14ac:dyDescent="0.25">
      <c r="A204" s="32">
        <v>43524</v>
      </c>
      <c r="B204" s="32" t="s">
        <v>60</v>
      </c>
      <c r="C204" s="32" t="s">
        <v>52</v>
      </c>
      <c r="D204" s="31">
        <v>2063.8200000000002</v>
      </c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ht="21" hidden="1" customHeight="1" x14ac:dyDescent="0.25">
      <c r="A205" s="32">
        <v>43524</v>
      </c>
      <c r="B205" s="32" t="s">
        <v>63</v>
      </c>
      <c r="C205" s="32" t="s">
        <v>52</v>
      </c>
      <c r="D205" s="31">
        <v>500.77</v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ht="21" hidden="1" customHeight="1" x14ac:dyDescent="0.25">
      <c r="A206" s="32">
        <v>43524</v>
      </c>
      <c r="B206" s="32" t="s">
        <v>64</v>
      </c>
      <c r="C206" s="32" t="s">
        <v>52</v>
      </c>
      <c r="D206" s="31">
        <v>800.39</v>
      </c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ht="21" hidden="1" customHeight="1" x14ac:dyDescent="0.25">
      <c r="A207" s="32">
        <v>43524</v>
      </c>
      <c r="B207" s="32" t="s">
        <v>65</v>
      </c>
      <c r="C207" s="32" t="s">
        <v>52</v>
      </c>
      <c r="D207" s="31">
        <v>270.98</v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ht="21" hidden="1" customHeight="1" x14ac:dyDescent="0.25">
      <c r="A208" s="32">
        <v>43524</v>
      </c>
      <c r="B208" s="32" t="s">
        <v>66</v>
      </c>
      <c r="C208" s="32" t="s">
        <v>52</v>
      </c>
      <c r="D208" s="31">
        <v>2159.88</v>
      </c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ht="21" hidden="1" customHeight="1" x14ac:dyDescent="0.25">
      <c r="A209" s="32">
        <v>43524</v>
      </c>
      <c r="B209" s="32" t="s">
        <v>67</v>
      </c>
      <c r="C209" s="32" t="s">
        <v>68</v>
      </c>
      <c r="D209" s="31">
        <v>10572.56</v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ht="21" hidden="1" customHeight="1" x14ac:dyDescent="0.25">
      <c r="A210" s="32">
        <v>43524</v>
      </c>
      <c r="B210" s="32" t="s">
        <v>69</v>
      </c>
      <c r="C210" s="32" t="s">
        <v>52</v>
      </c>
      <c r="D210" s="31">
        <v>77129.16</v>
      </c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ht="21" hidden="1" customHeight="1" x14ac:dyDescent="0.25">
      <c r="A211" s="32">
        <v>43524</v>
      </c>
      <c r="B211" s="32" t="s">
        <v>70</v>
      </c>
      <c r="C211" s="32" t="s">
        <v>52</v>
      </c>
      <c r="D211" s="31">
        <v>-0.36</v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ht="21" hidden="1" customHeight="1" x14ac:dyDescent="0.25">
      <c r="A212" s="32">
        <v>43524</v>
      </c>
      <c r="B212" s="32" t="s">
        <v>71</v>
      </c>
      <c r="C212" s="32" t="s">
        <v>68</v>
      </c>
      <c r="D212" s="31">
        <v>1290.8800000000001</v>
      </c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ht="21" hidden="1" customHeight="1" x14ac:dyDescent="0.25">
      <c r="A213" s="32">
        <v>43524</v>
      </c>
      <c r="B213" s="32" t="s">
        <v>72</v>
      </c>
      <c r="C213" s="32" t="s">
        <v>52</v>
      </c>
      <c r="D213" s="31">
        <v>700</v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ht="21" hidden="1" customHeight="1" x14ac:dyDescent="0.25">
      <c r="A214" s="32">
        <v>43524</v>
      </c>
      <c r="B214" s="32" t="s">
        <v>73</v>
      </c>
      <c r="C214" s="32" t="s">
        <v>52</v>
      </c>
      <c r="D214" s="31">
        <v>3846.18</v>
      </c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ht="21" hidden="1" customHeight="1" x14ac:dyDescent="0.25">
      <c r="A215" s="32">
        <v>43496</v>
      </c>
      <c r="B215" s="32" t="s">
        <v>51</v>
      </c>
      <c r="C215" s="32" t="s">
        <v>52</v>
      </c>
      <c r="D215" s="31">
        <v>0</v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ht="21" hidden="1" customHeight="1" x14ac:dyDescent="0.25">
      <c r="A216" s="32">
        <v>43496</v>
      </c>
      <c r="B216" s="32" t="s">
        <v>53</v>
      </c>
      <c r="C216" s="32" t="s">
        <v>52</v>
      </c>
      <c r="D216" s="31">
        <v>3134.63</v>
      </c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ht="21" hidden="1" customHeight="1" x14ac:dyDescent="0.25">
      <c r="A217" s="32">
        <v>43496</v>
      </c>
      <c r="B217" s="32" t="s">
        <v>54</v>
      </c>
      <c r="C217" s="32" t="s">
        <v>52</v>
      </c>
      <c r="D217" s="31">
        <v>7094.4</v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ht="21" hidden="1" customHeight="1" x14ac:dyDescent="0.25">
      <c r="A218" s="32">
        <v>43496</v>
      </c>
      <c r="B218" s="32" t="s">
        <v>55</v>
      </c>
      <c r="C218" s="32" t="s">
        <v>52</v>
      </c>
      <c r="D218" s="31">
        <v>0</v>
      </c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ht="21" hidden="1" customHeight="1" x14ac:dyDescent="0.25">
      <c r="A219" s="32">
        <v>43496</v>
      </c>
      <c r="B219" s="32" t="s">
        <v>56</v>
      </c>
      <c r="C219" s="32" t="s">
        <v>52</v>
      </c>
      <c r="D219" s="31">
        <v>0</v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ht="21" hidden="1" customHeight="1" x14ac:dyDescent="0.25">
      <c r="A220" s="32">
        <v>43496</v>
      </c>
      <c r="B220" s="32" t="s">
        <v>57</v>
      </c>
      <c r="C220" s="32" t="s">
        <v>52</v>
      </c>
      <c r="D220" s="31">
        <v>0</v>
      </c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ht="21" hidden="1" customHeight="1" x14ac:dyDescent="0.25">
      <c r="A221" s="32">
        <v>43496</v>
      </c>
      <c r="B221" s="32" t="s">
        <v>58</v>
      </c>
      <c r="C221" s="32" t="s">
        <v>52</v>
      </c>
      <c r="D221" s="31">
        <v>2700</v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ht="21" hidden="1" customHeight="1" x14ac:dyDescent="0.25">
      <c r="A222" s="32">
        <v>43496</v>
      </c>
      <c r="B222" s="32" t="s">
        <v>59</v>
      </c>
      <c r="C222" s="32" t="s">
        <v>52</v>
      </c>
      <c r="D222" s="31">
        <v>2390.56</v>
      </c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ht="21" hidden="1" customHeight="1" x14ac:dyDescent="0.25">
      <c r="A223" s="32">
        <v>43496</v>
      </c>
      <c r="B223" s="32" t="s">
        <v>60</v>
      </c>
      <c r="C223" s="32" t="s">
        <v>52</v>
      </c>
      <c r="D223" s="31">
        <v>1954.26</v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ht="21" hidden="1" customHeight="1" x14ac:dyDescent="0.25">
      <c r="A224" s="32">
        <v>43496</v>
      </c>
      <c r="B224" s="32" t="s">
        <v>63</v>
      </c>
      <c r="C224" s="32" t="s">
        <v>52</v>
      </c>
      <c r="D224" s="31">
        <v>500.69</v>
      </c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ht="21" hidden="1" customHeight="1" x14ac:dyDescent="0.25">
      <c r="A225" s="32">
        <v>43496</v>
      </c>
      <c r="B225" s="32" t="s">
        <v>64</v>
      </c>
      <c r="C225" s="32" t="s">
        <v>52</v>
      </c>
      <c r="D225" s="31">
        <v>600.29999999999995</v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ht="21" hidden="1" customHeight="1" x14ac:dyDescent="0.25">
      <c r="A226" s="32">
        <v>43496</v>
      </c>
      <c r="B226" s="32" t="s">
        <v>65</v>
      </c>
      <c r="C226" s="32" t="s">
        <v>52</v>
      </c>
      <c r="D226" s="31">
        <v>-84.34</v>
      </c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ht="21" hidden="1" customHeight="1" x14ac:dyDescent="0.25">
      <c r="A227" s="32">
        <v>43496</v>
      </c>
      <c r="B227" s="32" t="s">
        <v>66</v>
      </c>
      <c r="C227" s="32" t="s">
        <v>52</v>
      </c>
      <c r="D227" s="31">
        <v>1144.44</v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ht="21" hidden="1" customHeight="1" x14ac:dyDescent="0.25">
      <c r="A228" s="32">
        <v>43496</v>
      </c>
      <c r="B228" s="32" t="s">
        <v>67</v>
      </c>
      <c r="C228" s="32" t="s">
        <v>68</v>
      </c>
      <c r="D228" s="31">
        <v>9767.643</v>
      </c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spans="1:26" ht="21" hidden="1" customHeight="1" x14ac:dyDescent="0.25">
      <c r="A229" s="32">
        <v>43496</v>
      </c>
      <c r="B229" s="32" t="s">
        <v>69</v>
      </c>
      <c r="C229" s="32" t="s">
        <v>52</v>
      </c>
      <c r="D229" s="31">
        <v>74091.63</v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spans="1:26" ht="21" hidden="1" customHeight="1" x14ac:dyDescent="0.25">
      <c r="A230" s="32">
        <v>43496</v>
      </c>
      <c r="B230" s="32" t="s">
        <v>70</v>
      </c>
      <c r="C230" s="32" t="s">
        <v>52</v>
      </c>
      <c r="D230" s="31">
        <v>-0.36</v>
      </c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spans="1:26" ht="21" hidden="1" customHeight="1" x14ac:dyDescent="0.25">
      <c r="A231" s="32">
        <v>43496</v>
      </c>
      <c r="B231" s="32" t="s">
        <v>71</v>
      </c>
      <c r="C231" s="32" t="s">
        <v>68</v>
      </c>
      <c r="D231" s="31">
        <v>1192.0097000000001</v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spans="1:26" ht="21" hidden="1" customHeight="1" x14ac:dyDescent="0.25">
      <c r="A232" s="32">
        <v>43496</v>
      </c>
      <c r="B232" s="32" t="s">
        <v>72</v>
      </c>
      <c r="C232" s="32" t="s">
        <v>52</v>
      </c>
      <c r="D232" s="31">
        <v>815.33</v>
      </c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spans="1:26" ht="21" hidden="1" customHeight="1" x14ac:dyDescent="0.25">
      <c r="A233" s="32">
        <v>43496</v>
      </c>
      <c r="B233" s="32" t="s">
        <v>73</v>
      </c>
      <c r="C233" s="32" t="s">
        <v>52</v>
      </c>
      <c r="D233" s="31">
        <v>3723.67</v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spans="1:26" ht="21" hidden="1" customHeight="1" x14ac:dyDescent="0.25">
      <c r="A234" s="32">
        <v>43465</v>
      </c>
      <c r="B234" s="32" t="s">
        <v>51</v>
      </c>
      <c r="C234" s="32" t="s">
        <v>52</v>
      </c>
      <c r="D234" s="31">
        <v>0</v>
      </c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spans="1:26" ht="21" hidden="1" customHeight="1" x14ac:dyDescent="0.25">
      <c r="A235" s="32">
        <v>43465</v>
      </c>
      <c r="B235" s="32" t="s">
        <v>53</v>
      </c>
      <c r="C235" s="32" t="s">
        <v>52</v>
      </c>
      <c r="D235" s="31">
        <v>3128.19</v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spans="1:26" ht="21" hidden="1" customHeight="1" x14ac:dyDescent="0.25">
      <c r="A236" s="32">
        <v>43465</v>
      </c>
      <c r="B236" s="32" t="s">
        <v>54</v>
      </c>
      <c r="C236" s="32" t="s">
        <v>52</v>
      </c>
      <c r="D236" s="31">
        <v>7074.39</v>
      </c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spans="1:26" ht="21" hidden="1" customHeight="1" x14ac:dyDescent="0.25">
      <c r="A237" s="32">
        <v>43465</v>
      </c>
      <c r="B237" s="32" t="s">
        <v>55</v>
      </c>
      <c r="C237" s="32" t="s">
        <v>52</v>
      </c>
      <c r="D237" s="31">
        <v>0</v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spans="1:26" ht="21" hidden="1" customHeight="1" x14ac:dyDescent="0.25">
      <c r="A238" s="32">
        <v>43465</v>
      </c>
      <c r="B238" s="32" t="s">
        <v>56</v>
      </c>
      <c r="C238" s="32" t="s">
        <v>52</v>
      </c>
      <c r="D238" s="31">
        <v>0</v>
      </c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spans="1:26" ht="21" hidden="1" customHeight="1" x14ac:dyDescent="0.25">
      <c r="A239" s="32">
        <v>43465</v>
      </c>
      <c r="B239" s="32" t="s">
        <v>57</v>
      </c>
      <c r="C239" s="32" t="s">
        <v>52</v>
      </c>
      <c r="D239" s="31">
        <v>0</v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spans="1:26" ht="21" hidden="1" customHeight="1" x14ac:dyDescent="0.25">
      <c r="A240" s="32">
        <v>43465</v>
      </c>
      <c r="B240" s="32" t="s">
        <v>58</v>
      </c>
      <c r="C240" s="32" t="s">
        <v>52</v>
      </c>
      <c r="D240" s="31">
        <v>3400</v>
      </c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spans="1:26" ht="21" hidden="1" customHeight="1" x14ac:dyDescent="0.25">
      <c r="A241" s="32">
        <v>43465</v>
      </c>
      <c r="B241" s="32" t="s">
        <v>59</v>
      </c>
      <c r="C241" s="32" t="s">
        <v>52</v>
      </c>
      <c r="D241" s="31">
        <v>2639.05</v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spans="1:26" ht="21" hidden="1" customHeight="1" x14ac:dyDescent="0.25">
      <c r="A242" s="32">
        <v>43465</v>
      </c>
      <c r="B242" s="32" t="s">
        <v>60</v>
      </c>
      <c r="C242" s="32" t="s">
        <v>52</v>
      </c>
      <c r="D242" s="31">
        <v>1912.46</v>
      </c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spans="1:26" ht="21" hidden="1" customHeight="1" x14ac:dyDescent="0.25">
      <c r="A243" s="32">
        <v>43465</v>
      </c>
      <c r="B243" s="32" t="s">
        <v>63</v>
      </c>
      <c r="C243" s="32" t="s">
        <v>52</v>
      </c>
      <c r="D243" s="31">
        <v>500.6</v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spans="1:26" ht="21" hidden="1" customHeight="1" x14ac:dyDescent="0.25">
      <c r="A244" s="32">
        <v>43465</v>
      </c>
      <c r="B244" s="32" t="s">
        <v>64</v>
      </c>
      <c r="C244" s="32" t="s">
        <v>52</v>
      </c>
      <c r="D244" s="31">
        <v>400.24</v>
      </c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spans="1:26" ht="21" hidden="1" customHeight="1" x14ac:dyDescent="0.25">
      <c r="A245" s="32">
        <v>43465</v>
      </c>
      <c r="B245" s="32" t="s">
        <v>65</v>
      </c>
      <c r="C245" s="32" t="s">
        <v>52</v>
      </c>
      <c r="D245" s="31">
        <v>-84.58</v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spans="1:26" ht="21" hidden="1" customHeight="1" x14ac:dyDescent="0.25">
      <c r="A246" s="32">
        <v>43465</v>
      </c>
      <c r="B246" s="32" t="s">
        <v>66</v>
      </c>
      <c r="C246" s="32" t="s">
        <v>52</v>
      </c>
      <c r="D246" s="31">
        <v>1880.88</v>
      </c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spans="1:26" ht="21" hidden="1" customHeight="1" x14ac:dyDescent="0.25">
      <c r="A247" s="32">
        <v>43465</v>
      </c>
      <c r="B247" s="32" t="s">
        <v>67</v>
      </c>
      <c r="C247" s="32" t="s">
        <v>68</v>
      </c>
      <c r="D247" s="31">
        <v>7340.0735999999997</v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spans="1:26" ht="21" hidden="1" customHeight="1" x14ac:dyDescent="0.25">
      <c r="A248" s="32">
        <v>43465</v>
      </c>
      <c r="B248" s="32" t="s">
        <v>69</v>
      </c>
      <c r="C248" s="32" t="s">
        <v>52</v>
      </c>
      <c r="D248" s="31">
        <v>67444.94</v>
      </c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spans="1:26" ht="21" hidden="1" customHeight="1" x14ac:dyDescent="0.25">
      <c r="A249" s="32">
        <v>43465</v>
      </c>
      <c r="B249" s="32" t="s">
        <v>70</v>
      </c>
      <c r="C249" s="32" t="s">
        <v>52</v>
      </c>
      <c r="D249" s="31">
        <v>3</v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spans="1:26" ht="21" hidden="1" customHeight="1" x14ac:dyDescent="0.25">
      <c r="A250" s="32">
        <v>43465</v>
      </c>
      <c r="B250" s="32" t="s">
        <v>71</v>
      </c>
      <c r="C250" s="32" t="s">
        <v>68</v>
      </c>
      <c r="D250" s="31">
        <v>1145.5145</v>
      </c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spans="1:26" ht="21" hidden="1" customHeight="1" x14ac:dyDescent="0.25">
      <c r="A251" s="32">
        <v>43465</v>
      </c>
      <c r="B251" s="32" t="s">
        <v>72</v>
      </c>
      <c r="C251" s="32" t="s">
        <v>52</v>
      </c>
      <c r="D251" s="31">
        <v>850.13</v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spans="1:26" ht="21" hidden="1" customHeight="1" x14ac:dyDescent="0.25">
      <c r="A252" s="32">
        <v>43465</v>
      </c>
      <c r="B252" s="32" t="s">
        <v>73</v>
      </c>
      <c r="C252" s="32" t="s">
        <v>52</v>
      </c>
      <c r="D252" s="31">
        <v>2899.6</v>
      </c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spans="1:26" ht="21" hidden="1" customHeight="1" x14ac:dyDescent="0.25">
      <c r="A253" s="32">
        <v>43434</v>
      </c>
      <c r="B253" s="32" t="s">
        <v>51</v>
      </c>
      <c r="C253" s="32" t="s">
        <v>52</v>
      </c>
      <c r="D253" s="31">
        <v>0</v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spans="1:26" ht="21" hidden="1" customHeight="1" x14ac:dyDescent="0.25">
      <c r="A254" s="32">
        <v>43434</v>
      </c>
      <c r="B254" s="32" t="s">
        <v>53</v>
      </c>
      <c r="C254" s="32" t="s">
        <v>52</v>
      </c>
      <c r="D254" s="31">
        <v>3128.19</v>
      </c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spans="1:26" ht="21" hidden="1" customHeight="1" x14ac:dyDescent="0.25">
      <c r="A255" s="32">
        <v>43434</v>
      </c>
      <c r="B255" s="32" t="s">
        <v>54</v>
      </c>
      <c r="C255" s="32" t="s">
        <v>52</v>
      </c>
      <c r="D255" s="31">
        <v>7074.39</v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spans="1:26" ht="21" hidden="1" customHeight="1" x14ac:dyDescent="0.25">
      <c r="A256" s="32">
        <v>43434</v>
      </c>
      <c r="B256" s="32" t="s">
        <v>55</v>
      </c>
      <c r="C256" s="32" t="s">
        <v>52</v>
      </c>
      <c r="D256" s="31">
        <v>0</v>
      </c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spans="1:26" ht="21" hidden="1" customHeight="1" x14ac:dyDescent="0.25">
      <c r="A257" s="32">
        <v>43434</v>
      </c>
      <c r="B257" s="32" t="s">
        <v>56</v>
      </c>
      <c r="C257" s="32" t="s">
        <v>52</v>
      </c>
      <c r="D257" s="31">
        <v>0</v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spans="1:26" ht="21" hidden="1" customHeight="1" x14ac:dyDescent="0.25">
      <c r="A258" s="32">
        <v>43434</v>
      </c>
      <c r="B258" s="32" t="s">
        <v>57</v>
      </c>
      <c r="C258" s="32" t="s">
        <v>52</v>
      </c>
      <c r="D258" s="31">
        <v>0</v>
      </c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spans="1:26" ht="21" hidden="1" customHeight="1" x14ac:dyDescent="0.25">
      <c r="A259" s="32">
        <v>43434</v>
      </c>
      <c r="B259" s="32" t="s">
        <v>58</v>
      </c>
      <c r="C259" s="32" t="s">
        <v>52</v>
      </c>
      <c r="D259" s="31">
        <v>4000</v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spans="1:26" ht="21" hidden="1" customHeight="1" x14ac:dyDescent="0.25">
      <c r="A260" s="32">
        <v>43434</v>
      </c>
      <c r="B260" s="32" t="s">
        <v>59</v>
      </c>
      <c r="C260" s="32" t="s">
        <v>52</v>
      </c>
      <c r="D260" s="31">
        <v>3541.07</v>
      </c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spans="1:26" ht="21" hidden="1" customHeight="1" x14ac:dyDescent="0.25">
      <c r="A261" s="32">
        <v>43434</v>
      </c>
      <c r="B261" s="32" t="s">
        <v>60</v>
      </c>
      <c r="C261" s="32" t="s">
        <v>52</v>
      </c>
      <c r="D261" s="31">
        <v>1990.12</v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spans="1:26" ht="21" hidden="1" customHeight="1" x14ac:dyDescent="0.25">
      <c r="A262" s="32">
        <v>43434</v>
      </c>
      <c r="B262" s="32" t="s">
        <v>63</v>
      </c>
      <c r="C262" s="32" t="s">
        <v>52</v>
      </c>
      <c r="D262" s="31">
        <v>500.47</v>
      </c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spans="1:26" ht="21" hidden="1" customHeight="1" x14ac:dyDescent="0.25">
      <c r="A263" s="32">
        <v>43434</v>
      </c>
      <c r="B263" s="32" t="s">
        <v>64</v>
      </c>
      <c r="C263" s="32" t="s">
        <v>52</v>
      </c>
      <c r="D263" s="31">
        <v>200.2</v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spans="1:26" ht="21" hidden="1" customHeight="1" x14ac:dyDescent="0.25">
      <c r="A264" s="32">
        <v>43434</v>
      </c>
      <c r="B264" s="32" t="s">
        <v>65</v>
      </c>
      <c r="C264" s="32" t="s">
        <v>52</v>
      </c>
      <c r="D264" s="31">
        <v>-595.89</v>
      </c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spans="1:26" ht="21" hidden="1" customHeight="1" x14ac:dyDescent="0.25">
      <c r="A265" s="32">
        <v>43434</v>
      </c>
      <c r="B265" s="32" t="s">
        <v>66</v>
      </c>
      <c r="C265" s="32" t="s">
        <v>52</v>
      </c>
      <c r="D265" s="31">
        <v>1253.92</v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spans="1:26" ht="21" hidden="1" customHeight="1" x14ac:dyDescent="0.25">
      <c r="A266" s="32">
        <v>43434</v>
      </c>
      <c r="B266" s="32" t="s">
        <v>67</v>
      </c>
      <c r="C266" s="32" t="s">
        <v>68</v>
      </c>
      <c r="D266" s="31">
        <v>6767.21</v>
      </c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spans="1:26" ht="21" hidden="1" customHeight="1" x14ac:dyDescent="0.25">
      <c r="A267" s="32">
        <v>43434</v>
      </c>
      <c r="B267" s="32" t="s">
        <v>69</v>
      </c>
      <c r="C267" s="32" t="s">
        <v>52</v>
      </c>
      <c r="D267" s="31">
        <v>71433.73</v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spans="1:26" ht="21" hidden="1" customHeight="1" x14ac:dyDescent="0.25">
      <c r="A268" s="32">
        <v>43434</v>
      </c>
      <c r="B268" s="32" t="s">
        <v>70</v>
      </c>
      <c r="C268" s="32" t="s">
        <v>52</v>
      </c>
      <c r="D268" s="31">
        <v>0</v>
      </c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spans="1:26" ht="21" hidden="1" customHeight="1" x14ac:dyDescent="0.25">
      <c r="A269" s="32">
        <v>43434</v>
      </c>
      <c r="B269" s="32" t="s">
        <v>71</v>
      </c>
      <c r="C269" s="32" t="s">
        <v>68</v>
      </c>
      <c r="D269" s="31">
        <v>1004.53</v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spans="1:26" ht="21" hidden="1" customHeight="1" x14ac:dyDescent="0.25">
      <c r="A270" s="32">
        <v>43434</v>
      </c>
      <c r="B270" s="32" t="s">
        <v>73</v>
      </c>
      <c r="C270" s="32" t="s">
        <v>52</v>
      </c>
      <c r="D270" s="31">
        <v>2880.95</v>
      </c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spans="1:26" ht="21" hidden="1" customHeight="1" x14ac:dyDescent="0.25">
      <c r="A271" s="32">
        <v>43404</v>
      </c>
      <c r="B271" s="32" t="s">
        <v>51</v>
      </c>
      <c r="C271" s="32" t="s">
        <v>52</v>
      </c>
      <c r="D271" s="31">
        <v>7670.01</v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spans="1:26" ht="21" hidden="1" customHeight="1" x14ac:dyDescent="0.25">
      <c r="A272" s="32">
        <v>43404</v>
      </c>
      <c r="B272" s="32" t="s">
        <v>53</v>
      </c>
      <c r="C272" s="32" t="s">
        <v>52</v>
      </c>
      <c r="D272" s="31">
        <v>3128.19</v>
      </c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spans="1:26" ht="21" hidden="1" customHeight="1" x14ac:dyDescent="0.25">
      <c r="A273" s="32">
        <v>43404</v>
      </c>
      <c r="B273" s="32" t="s">
        <v>54</v>
      </c>
      <c r="C273" s="32" t="s">
        <v>52</v>
      </c>
      <c r="D273" s="31">
        <v>7074.39</v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spans="1:26" ht="21" hidden="1" customHeight="1" x14ac:dyDescent="0.25">
      <c r="A274" s="32">
        <v>43404</v>
      </c>
      <c r="B274" s="32" t="s">
        <v>55</v>
      </c>
      <c r="C274" s="32" t="s">
        <v>52</v>
      </c>
      <c r="D274" s="31">
        <v>0</v>
      </c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spans="1:26" ht="21" hidden="1" customHeight="1" x14ac:dyDescent="0.25">
      <c r="A275" s="32">
        <v>43404</v>
      </c>
      <c r="B275" s="32" t="s">
        <v>56</v>
      </c>
      <c r="C275" s="32" t="s">
        <v>52</v>
      </c>
      <c r="D275" s="31">
        <v>0</v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spans="1:26" ht="21" hidden="1" customHeight="1" x14ac:dyDescent="0.25">
      <c r="A276" s="32">
        <v>43404</v>
      </c>
      <c r="B276" s="32" t="s">
        <v>57</v>
      </c>
      <c r="C276" s="32" t="s">
        <v>52</v>
      </c>
      <c r="D276" s="31">
        <v>0</v>
      </c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spans="1:26" ht="21" hidden="1" customHeight="1" x14ac:dyDescent="0.25">
      <c r="A277" s="32">
        <v>43404</v>
      </c>
      <c r="B277" s="32" t="s">
        <v>58</v>
      </c>
      <c r="C277" s="32" t="s">
        <v>52</v>
      </c>
      <c r="D277" s="31">
        <v>6000</v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spans="1:26" ht="21" hidden="1" customHeight="1" x14ac:dyDescent="0.25">
      <c r="A278" s="32">
        <v>43404</v>
      </c>
      <c r="B278" s="32" t="s">
        <v>59</v>
      </c>
      <c r="C278" s="32" t="s">
        <v>52</v>
      </c>
      <c r="D278" s="31">
        <v>3439.83</v>
      </c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spans="1:26" ht="21" hidden="1" customHeight="1" x14ac:dyDescent="0.25">
      <c r="A279" s="32">
        <v>43404</v>
      </c>
      <c r="B279" s="32" t="s">
        <v>60</v>
      </c>
      <c r="C279" s="32" t="s">
        <v>52</v>
      </c>
      <c r="D279" s="31">
        <v>0</v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spans="1:26" ht="21" hidden="1" customHeight="1" x14ac:dyDescent="0.25">
      <c r="A280" s="32">
        <v>43404</v>
      </c>
      <c r="B280" s="32" t="s">
        <v>63</v>
      </c>
      <c r="C280" s="32" t="s">
        <v>52</v>
      </c>
      <c r="D280" s="31">
        <v>2000.2</v>
      </c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spans="1:26" ht="21" hidden="1" customHeight="1" x14ac:dyDescent="0.25">
      <c r="A281" s="32">
        <v>43404</v>
      </c>
      <c r="B281" s="32" t="s">
        <v>64</v>
      </c>
      <c r="C281" s="32" t="s">
        <v>52</v>
      </c>
      <c r="D281" s="31">
        <v>600.11</v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spans="1:26" ht="21" hidden="1" customHeight="1" x14ac:dyDescent="0.25">
      <c r="A282" s="32">
        <v>43404</v>
      </c>
      <c r="B282" s="32" t="s">
        <v>65</v>
      </c>
      <c r="C282" s="32" t="s">
        <v>52</v>
      </c>
      <c r="D282" s="31">
        <v>-315.64</v>
      </c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spans="1:26" ht="21" hidden="1" customHeight="1" x14ac:dyDescent="0.25">
      <c r="A283" s="32">
        <v>43404</v>
      </c>
      <c r="B283" s="32" t="s">
        <v>66</v>
      </c>
      <c r="C283" s="32" t="s">
        <v>52</v>
      </c>
      <c r="D283" s="31">
        <v>626.96</v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spans="1:26" ht="21" hidden="1" customHeight="1" x14ac:dyDescent="0.25">
      <c r="A284" s="32">
        <v>43404</v>
      </c>
      <c r="B284" s="32" t="s">
        <v>67</v>
      </c>
      <c r="C284" s="32" t="s">
        <v>68</v>
      </c>
      <c r="D284" s="31">
        <v>6722.57</v>
      </c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spans="1:26" ht="21" hidden="1" customHeight="1" x14ac:dyDescent="0.25">
      <c r="A285" s="32">
        <v>43404</v>
      </c>
      <c r="B285" s="32" t="s">
        <v>69</v>
      </c>
      <c r="C285" s="32" t="s">
        <v>52</v>
      </c>
      <c r="D285" s="31">
        <v>62611.48</v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spans="1:26" ht="21" hidden="1" customHeight="1" x14ac:dyDescent="0.25">
      <c r="A286" s="32">
        <v>43404</v>
      </c>
      <c r="B286" s="32" t="s">
        <v>70</v>
      </c>
      <c r="C286" s="32" t="s">
        <v>52</v>
      </c>
      <c r="D286" s="31">
        <v>8.82</v>
      </c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spans="1:26" ht="21" hidden="1" customHeight="1" x14ac:dyDescent="0.25">
      <c r="A287" s="32">
        <v>43404</v>
      </c>
      <c r="B287" s="32" t="s">
        <v>71</v>
      </c>
      <c r="C287" s="32" t="s">
        <v>68</v>
      </c>
      <c r="D287" s="31">
        <v>1004.09</v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spans="1:26" ht="21" hidden="1" customHeight="1" x14ac:dyDescent="0.25">
      <c r="A288" s="32">
        <v>43404</v>
      </c>
      <c r="B288" s="32" t="s">
        <v>73</v>
      </c>
      <c r="C288" s="32" t="s">
        <v>52</v>
      </c>
      <c r="D288" s="31">
        <v>1368.28</v>
      </c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spans="1:26" ht="21" hidden="1" customHeight="1" x14ac:dyDescent="0.25">
      <c r="A289" s="32">
        <v>43373</v>
      </c>
      <c r="B289" s="32" t="s">
        <v>51</v>
      </c>
      <c r="C289" s="32" t="s">
        <v>52</v>
      </c>
      <c r="D289" s="31">
        <v>7670.01</v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spans="1:26" ht="21" hidden="1" customHeight="1" x14ac:dyDescent="0.25">
      <c r="A290" s="32">
        <v>43373</v>
      </c>
      <c r="B290" s="32" t="s">
        <v>53</v>
      </c>
      <c r="C290" s="32" t="s">
        <v>52</v>
      </c>
      <c r="D290" s="31">
        <v>3128.19</v>
      </c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spans="1:26" ht="21" hidden="1" customHeight="1" x14ac:dyDescent="0.25">
      <c r="A291" s="32">
        <v>43373</v>
      </c>
      <c r="B291" s="32" t="s">
        <v>54</v>
      </c>
      <c r="C291" s="32" t="s">
        <v>52</v>
      </c>
      <c r="D291" s="31">
        <v>7074.39</v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spans="1:26" ht="21" hidden="1" customHeight="1" x14ac:dyDescent="0.25">
      <c r="A292" s="32">
        <v>43373</v>
      </c>
      <c r="B292" s="32" t="s">
        <v>55</v>
      </c>
      <c r="C292" s="32" t="s">
        <v>52</v>
      </c>
      <c r="D292" s="31">
        <v>989.46</v>
      </c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spans="1:26" ht="21" hidden="1" customHeight="1" x14ac:dyDescent="0.25">
      <c r="A293" s="32">
        <v>43373</v>
      </c>
      <c r="B293" s="32" t="s">
        <v>56</v>
      </c>
      <c r="C293" s="32" t="s">
        <v>52</v>
      </c>
      <c r="D293" s="31">
        <v>0</v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spans="1:26" ht="21" hidden="1" customHeight="1" x14ac:dyDescent="0.25">
      <c r="A294" s="32">
        <v>43373</v>
      </c>
      <c r="B294" s="32" t="s">
        <v>57</v>
      </c>
      <c r="C294" s="32" t="s">
        <v>52</v>
      </c>
      <c r="D294" s="31">
        <v>0</v>
      </c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spans="1:26" ht="21" hidden="1" customHeight="1" x14ac:dyDescent="0.25">
      <c r="A295" s="32">
        <v>43373</v>
      </c>
      <c r="B295" s="32" t="s">
        <v>58</v>
      </c>
      <c r="C295" s="32" t="s">
        <v>52</v>
      </c>
      <c r="D295" s="31">
        <v>7000</v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spans="1:26" ht="21" hidden="1" customHeight="1" x14ac:dyDescent="0.25">
      <c r="A296" s="32">
        <v>43373</v>
      </c>
      <c r="B296" s="32" t="s">
        <v>59</v>
      </c>
      <c r="C296" s="32" t="s">
        <v>52</v>
      </c>
      <c r="D296" s="31">
        <v>6973.63</v>
      </c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spans="1:26" ht="21" hidden="1" customHeight="1" x14ac:dyDescent="0.25">
      <c r="A297" s="32">
        <v>43373</v>
      </c>
      <c r="B297" s="32" t="s">
        <v>60</v>
      </c>
      <c r="C297" s="32" t="s">
        <v>52</v>
      </c>
      <c r="D297" s="31">
        <v>0</v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spans="1:26" ht="21" hidden="1" customHeight="1" x14ac:dyDescent="0.25">
      <c r="A298" s="32">
        <v>43373</v>
      </c>
      <c r="B298" s="32" t="s">
        <v>63</v>
      </c>
      <c r="C298" s="32" t="s">
        <v>52</v>
      </c>
      <c r="D298" s="31">
        <v>754.22</v>
      </c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spans="1:26" ht="21" hidden="1" customHeight="1" x14ac:dyDescent="0.25">
      <c r="A299" s="32">
        <v>43373</v>
      </c>
      <c r="B299" s="32" t="s">
        <v>64</v>
      </c>
      <c r="C299" s="32" t="s">
        <v>52</v>
      </c>
      <c r="D299" s="31">
        <v>400.05</v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spans="1:26" ht="21" hidden="1" customHeight="1" x14ac:dyDescent="0.25">
      <c r="A300" s="32">
        <v>43373</v>
      </c>
      <c r="B300" s="32" t="s">
        <v>65</v>
      </c>
      <c r="C300" s="32" t="s">
        <v>52</v>
      </c>
      <c r="D300" s="31">
        <v>-1248.06</v>
      </c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spans="1:26" ht="21" hidden="1" customHeight="1" x14ac:dyDescent="0.25">
      <c r="A301" s="32">
        <v>43373</v>
      </c>
      <c r="B301" s="32" t="s">
        <v>66</v>
      </c>
      <c r="C301" s="32" t="s">
        <v>52</v>
      </c>
      <c r="D301" s="31">
        <v>2730.88</v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spans="1:26" ht="21" hidden="1" customHeight="1" x14ac:dyDescent="0.25">
      <c r="A302" s="32">
        <v>43373</v>
      </c>
      <c r="B302" s="32" t="s">
        <v>67</v>
      </c>
      <c r="C302" s="32" t="s">
        <v>68</v>
      </c>
      <c r="D302" s="31">
        <v>3789.84</v>
      </c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spans="1:26" ht="21" hidden="1" customHeight="1" x14ac:dyDescent="0.25">
      <c r="A303" s="32">
        <v>43373</v>
      </c>
      <c r="B303" s="32" t="s">
        <v>69</v>
      </c>
      <c r="C303" s="32" t="s">
        <v>52</v>
      </c>
      <c r="D303" s="31">
        <v>58725.47</v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spans="1:26" ht="21" hidden="1" customHeight="1" x14ac:dyDescent="0.25">
      <c r="A304" s="32">
        <v>43373</v>
      </c>
      <c r="B304" s="32" t="s">
        <v>70</v>
      </c>
      <c r="C304" s="32" t="s">
        <v>52</v>
      </c>
      <c r="D304" s="31">
        <v>39.32</v>
      </c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spans="1:26" ht="21" hidden="1" customHeight="1" x14ac:dyDescent="0.25">
      <c r="A305" s="32">
        <v>43373</v>
      </c>
      <c r="B305" s="32" t="s">
        <v>71</v>
      </c>
      <c r="C305" s="32" t="s">
        <v>68</v>
      </c>
      <c r="D305" s="31">
        <v>978.3</v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spans="1:26" ht="21" hidden="1" customHeight="1" x14ac:dyDescent="0.25">
      <c r="A306" s="32">
        <v>43373</v>
      </c>
      <c r="B306" s="32" t="s">
        <v>73</v>
      </c>
      <c r="C306" s="32" t="s">
        <v>52</v>
      </c>
      <c r="D306" s="31">
        <v>1356.98</v>
      </c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spans="1:26" ht="21" hidden="1" customHeight="1" x14ac:dyDescent="0.25">
      <c r="A307" s="32">
        <v>43343</v>
      </c>
      <c r="B307" s="32" t="s">
        <v>51</v>
      </c>
      <c r="C307" s="32" t="s">
        <v>52</v>
      </c>
      <c r="D307" s="31">
        <v>7670.01</v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spans="1:26" ht="21" hidden="1" customHeight="1" x14ac:dyDescent="0.25">
      <c r="A308" s="32">
        <v>43343</v>
      </c>
      <c r="B308" s="32" t="s">
        <v>53</v>
      </c>
      <c r="C308" s="32" t="s">
        <v>52</v>
      </c>
      <c r="D308" s="31">
        <v>3128.19</v>
      </c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spans="1:26" ht="21" hidden="1" customHeight="1" x14ac:dyDescent="0.25">
      <c r="A309" s="32">
        <v>43343</v>
      </c>
      <c r="B309" s="32" t="s">
        <v>54</v>
      </c>
      <c r="C309" s="32" t="s">
        <v>52</v>
      </c>
      <c r="D309" s="31">
        <v>7074.39</v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spans="1:26" ht="21" hidden="1" customHeight="1" x14ac:dyDescent="0.25">
      <c r="A310" s="32">
        <v>43343</v>
      </c>
      <c r="B310" s="32" t="s">
        <v>55</v>
      </c>
      <c r="C310" s="32" t="s">
        <v>52</v>
      </c>
      <c r="D310" s="31">
        <v>989.46</v>
      </c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spans="1:26" ht="21" hidden="1" customHeight="1" x14ac:dyDescent="0.25">
      <c r="A311" s="32">
        <v>43343</v>
      </c>
      <c r="B311" s="32" t="s">
        <v>56</v>
      </c>
      <c r="C311" s="32" t="s">
        <v>52</v>
      </c>
      <c r="D311" s="31">
        <v>0</v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spans="1:26" ht="21" hidden="1" customHeight="1" x14ac:dyDescent="0.25">
      <c r="A312" s="32">
        <v>43343</v>
      </c>
      <c r="B312" s="32" t="s">
        <v>57</v>
      </c>
      <c r="C312" s="32" t="s">
        <v>52</v>
      </c>
      <c r="D312" s="31">
        <v>0</v>
      </c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spans="1:26" ht="21" hidden="1" customHeight="1" x14ac:dyDescent="0.25">
      <c r="A313" s="32">
        <v>43343</v>
      </c>
      <c r="B313" s="32" t="s">
        <v>58</v>
      </c>
      <c r="C313" s="32" t="s">
        <v>52</v>
      </c>
      <c r="D313" s="31">
        <v>8773</v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spans="1:26" ht="21" hidden="1" customHeight="1" x14ac:dyDescent="0.25">
      <c r="A314" s="32">
        <v>43343</v>
      </c>
      <c r="B314" s="32" t="s">
        <v>59</v>
      </c>
      <c r="C314" s="32" t="s">
        <v>52</v>
      </c>
      <c r="D314" s="31">
        <v>2975.54</v>
      </c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spans="1:26" ht="21" hidden="1" customHeight="1" x14ac:dyDescent="0.25">
      <c r="A315" s="32">
        <v>43343</v>
      </c>
      <c r="B315" s="32" t="s">
        <v>60</v>
      </c>
      <c r="C315" s="32" t="s">
        <v>52</v>
      </c>
      <c r="D315" s="31">
        <v>0</v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spans="1:26" ht="21" hidden="1" customHeight="1" x14ac:dyDescent="0.25">
      <c r="A316" s="32">
        <v>43343</v>
      </c>
      <c r="B316" s="32" t="s">
        <v>63</v>
      </c>
      <c r="C316" s="32" t="s">
        <v>52</v>
      </c>
      <c r="D316" s="31">
        <v>754.12</v>
      </c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spans="1:26" ht="21" hidden="1" customHeight="1" x14ac:dyDescent="0.25">
      <c r="A317" s="32">
        <v>43343</v>
      </c>
      <c r="B317" s="32" t="s">
        <v>64</v>
      </c>
      <c r="C317" s="32" t="s">
        <v>52</v>
      </c>
      <c r="D317" s="31">
        <v>200.02</v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spans="1:26" ht="21" hidden="1" customHeight="1" x14ac:dyDescent="0.25">
      <c r="A318" s="32">
        <v>43343</v>
      </c>
      <c r="B318" s="32" t="s">
        <v>65</v>
      </c>
      <c r="C318" s="32" t="s">
        <v>52</v>
      </c>
      <c r="D318" s="31">
        <v>-292.39999999999998</v>
      </c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spans="1:26" ht="21" hidden="1" customHeight="1" x14ac:dyDescent="0.25">
      <c r="A319" s="32">
        <v>43343</v>
      </c>
      <c r="B319" s="32" t="s">
        <v>66</v>
      </c>
      <c r="C319" s="32" t="s">
        <v>52</v>
      </c>
      <c r="D319" s="31">
        <v>1223.92</v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spans="1:26" ht="21" hidden="1" customHeight="1" x14ac:dyDescent="0.25">
      <c r="A320" s="32">
        <v>43343</v>
      </c>
      <c r="B320" s="32" t="s">
        <v>67</v>
      </c>
      <c r="C320" s="32" t="s">
        <v>68</v>
      </c>
      <c r="D320" s="31">
        <v>3789.84</v>
      </c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spans="1:26" ht="21" hidden="1" customHeight="1" x14ac:dyDescent="0.25">
      <c r="A321" s="32">
        <v>43343</v>
      </c>
      <c r="B321" s="32" t="s">
        <v>69</v>
      </c>
      <c r="C321" s="32" t="s">
        <v>52</v>
      </c>
      <c r="D321" s="31">
        <v>55612.23</v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spans="1:26" ht="21" hidden="1" customHeight="1" x14ac:dyDescent="0.25">
      <c r="A322" s="32">
        <v>43343</v>
      </c>
      <c r="B322" s="32" t="s">
        <v>70</v>
      </c>
      <c r="C322" s="32" t="s">
        <v>52</v>
      </c>
      <c r="D322" s="31">
        <v>39.32</v>
      </c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spans="1:26" ht="21" hidden="1" customHeight="1" x14ac:dyDescent="0.25">
      <c r="A323" s="32">
        <v>43343</v>
      </c>
      <c r="B323" s="32" t="s">
        <v>71</v>
      </c>
      <c r="C323" s="32" t="s">
        <v>68</v>
      </c>
      <c r="D323" s="31">
        <v>892.24</v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spans="1:26" ht="21" hidden="1" customHeight="1" x14ac:dyDescent="0.25">
      <c r="A324" s="32">
        <v>43343</v>
      </c>
      <c r="B324" s="32" t="s">
        <v>73</v>
      </c>
      <c r="C324" s="32" t="s">
        <v>52</v>
      </c>
      <c r="D324" s="31">
        <v>1346.14</v>
      </c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spans="1:26" ht="21" hidden="1" customHeight="1" x14ac:dyDescent="0.25">
      <c r="A325" s="32">
        <v>43312</v>
      </c>
      <c r="B325" s="32" t="s">
        <v>51</v>
      </c>
      <c r="C325" s="32" t="s">
        <v>52</v>
      </c>
      <c r="D325" s="31">
        <v>7670.01</v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spans="1:26" ht="21" hidden="1" customHeight="1" x14ac:dyDescent="0.25">
      <c r="A326" s="32">
        <v>43312</v>
      </c>
      <c r="B326" s="32" t="s">
        <v>53</v>
      </c>
      <c r="C326" s="32" t="s">
        <v>52</v>
      </c>
      <c r="D326" s="31">
        <v>3128.19</v>
      </c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spans="1:26" ht="21" hidden="1" customHeight="1" x14ac:dyDescent="0.25">
      <c r="A327" s="32">
        <v>43312</v>
      </c>
      <c r="B327" s="32" t="s">
        <v>54</v>
      </c>
      <c r="C327" s="32" t="s">
        <v>52</v>
      </c>
      <c r="D327" s="31">
        <v>7074.39</v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spans="1:26" ht="21" hidden="1" customHeight="1" x14ac:dyDescent="0.25">
      <c r="A328" s="32">
        <v>43312</v>
      </c>
      <c r="B328" s="32" t="s">
        <v>55</v>
      </c>
      <c r="C328" s="32" t="s">
        <v>52</v>
      </c>
      <c r="D328" s="31">
        <v>989.46</v>
      </c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spans="1:26" ht="21" hidden="1" customHeight="1" x14ac:dyDescent="0.25">
      <c r="A329" s="32">
        <v>43312</v>
      </c>
      <c r="B329" s="32" t="s">
        <v>56</v>
      </c>
      <c r="C329" s="32" t="s">
        <v>52</v>
      </c>
      <c r="D329" s="31">
        <v>0</v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spans="1:26" ht="21" hidden="1" customHeight="1" x14ac:dyDescent="0.25">
      <c r="A330" s="32">
        <v>43312</v>
      </c>
      <c r="B330" s="32" t="s">
        <v>57</v>
      </c>
      <c r="C330" s="32" t="s">
        <v>52</v>
      </c>
      <c r="D330" s="31">
        <v>0</v>
      </c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spans="1:26" ht="21" hidden="1" customHeight="1" x14ac:dyDescent="0.25">
      <c r="A331" s="32">
        <v>43312</v>
      </c>
      <c r="B331" s="32" t="s">
        <v>58</v>
      </c>
      <c r="C331" s="32" t="s">
        <v>52</v>
      </c>
      <c r="D331" s="31">
        <v>8336.42</v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spans="1:26" ht="21" hidden="1" customHeight="1" x14ac:dyDescent="0.25">
      <c r="A332" s="32">
        <v>43312</v>
      </c>
      <c r="B332" s="32" t="s">
        <v>59</v>
      </c>
      <c r="C332" s="32" t="s">
        <v>52</v>
      </c>
      <c r="D332" s="31">
        <v>3000</v>
      </c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spans="1:26" ht="21" hidden="1" customHeight="1" x14ac:dyDescent="0.25">
      <c r="A333" s="32">
        <v>43312</v>
      </c>
      <c r="B333" s="32" t="s">
        <v>60</v>
      </c>
      <c r="C333" s="32" t="s">
        <v>52</v>
      </c>
      <c r="D333" s="31">
        <v>0</v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spans="1:26" ht="21" hidden="1" customHeight="1" x14ac:dyDescent="0.25">
      <c r="A334" s="32">
        <v>43312</v>
      </c>
      <c r="B334" s="32" t="s">
        <v>63</v>
      </c>
      <c r="C334" s="32" t="s">
        <v>52</v>
      </c>
      <c r="D334" s="31">
        <v>353.05</v>
      </c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spans="1:26" ht="21" hidden="1" customHeight="1" x14ac:dyDescent="0.25">
      <c r="A335" s="32">
        <v>43312</v>
      </c>
      <c r="B335" s="32" t="s">
        <v>64</v>
      </c>
      <c r="C335" s="32" t="s">
        <v>52</v>
      </c>
      <c r="D335" s="31">
        <v>200.01</v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spans="1:26" ht="21" hidden="1" customHeight="1" x14ac:dyDescent="0.25">
      <c r="A336" s="32">
        <v>43312</v>
      </c>
      <c r="B336" s="32" t="s">
        <v>65</v>
      </c>
      <c r="C336" s="32" t="s">
        <v>52</v>
      </c>
      <c r="D336" s="31">
        <v>-1429.47</v>
      </c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spans="1:26" ht="21" hidden="1" customHeight="1" x14ac:dyDescent="0.25">
      <c r="A337" s="32">
        <v>43312</v>
      </c>
      <c r="B337" s="32" t="s">
        <v>66</v>
      </c>
      <c r="C337" s="32" t="s">
        <v>52</v>
      </c>
      <c r="D337" s="31">
        <v>611.96</v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spans="1:26" ht="21" hidden="1" customHeight="1" x14ac:dyDescent="0.25">
      <c r="A338" s="32">
        <v>43312</v>
      </c>
      <c r="B338" s="32" t="s">
        <v>67</v>
      </c>
      <c r="C338" s="32" t="s">
        <v>68</v>
      </c>
      <c r="D338" s="31">
        <v>3805.89</v>
      </c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spans="1:26" ht="21" hidden="1" customHeight="1" x14ac:dyDescent="0.25">
      <c r="A339" s="32">
        <v>43312</v>
      </c>
      <c r="B339" s="32" t="s">
        <v>69</v>
      </c>
      <c r="C339" s="32" t="s">
        <v>52</v>
      </c>
      <c r="D339" s="31">
        <v>55612.23</v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spans="1:26" ht="21" hidden="1" customHeight="1" x14ac:dyDescent="0.25">
      <c r="A340" s="32">
        <v>43312</v>
      </c>
      <c r="B340" s="32" t="s">
        <v>70</v>
      </c>
      <c r="C340" s="32" t="s">
        <v>52</v>
      </c>
      <c r="D340" s="31">
        <v>39.32</v>
      </c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spans="1:26" ht="21" hidden="1" customHeight="1" x14ac:dyDescent="0.25">
      <c r="A341" s="32">
        <v>43312</v>
      </c>
      <c r="B341" s="32" t="s">
        <v>71</v>
      </c>
      <c r="C341" s="32" t="s">
        <v>68</v>
      </c>
      <c r="D341" s="31">
        <v>412.29</v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spans="1:26" ht="21" hidden="1" customHeight="1" x14ac:dyDescent="0.25">
      <c r="A342" s="32">
        <v>43312</v>
      </c>
      <c r="B342" s="32" t="s">
        <v>73</v>
      </c>
      <c r="C342" s="32" t="s">
        <v>52</v>
      </c>
      <c r="D342" s="31">
        <v>1334.87</v>
      </c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spans="1:26" ht="21" hidden="1" customHeight="1" x14ac:dyDescent="0.25">
      <c r="A343" s="32">
        <v>43281</v>
      </c>
      <c r="B343" s="32" t="s">
        <v>51</v>
      </c>
      <c r="C343" s="32" t="s">
        <v>52</v>
      </c>
      <c r="D343" s="31">
        <v>7670.01</v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spans="1:26" ht="21" hidden="1" customHeight="1" x14ac:dyDescent="0.25">
      <c r="A344" s="32">
        <v>43281</v>
      </c>
      <c r="B344" s="32" t="s">
        <v>53</v>
      </c>
      <c r="C344" s="32" t="s">
        <v>52</v>
      </c>
      <c r="D344" s="31">
        <v>3128.19</v>
      </c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spans="1:26" ht="21" hidden="1" customHeight="1" x14ac:dyDescent="0.25">
      <c r="A345" s="32">
        <v>43281</v>
      </c>
      <c r="B345" s="32" t="s">
        <v>54</v>
      </c>
      <c r="C345" s="32" t="s">
        <v>52</v>
      </c>
      <c r="D345" s="31">
        <v>7074.39</v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spans="1:26" ht="21" hidden="1" customHeight="1" x14ac:dyDescent="0.25">
      <c r="A346" s="32">
        <v>43281</v>
      </c>
      <c r="B346" s="32" t="s">
        <v>55</v>
      </c>
      <c r="C346" s="32" t="s">
        <v>52</v>
      </c>
      <c r="D346" s="31">
        <v>989.46</v>
      </c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spans="1:26" ht="21" hidden="1" customHeight="1" x14ac:dyDescent="0.25">
      <c r="A347" s="32">
        <v>43281</v>
      </c>
      <c r="B347" s="32" t="s">
        <v>56</v>
      </c>
      <c r="C347" s="32" t="s">
        <v>52</v>
      </c>
      <c r="D347" s="31">
        <v>0</v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spans="1:26" ht="21" hidden="1" customHeight="1" x14ac:dyDescent="0.25">
      <c r="A348" s="32">
        <v>43281</v>
      </c>
      <c r="B348" s="32" t="s">
        <v>57</v>
      </c>
      <c r="C348" s="32" t="s">
        <v>52</v>
      </c>
      <c r="D348" s="31">
        <v>0</v>
      </c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spans="1:26" ht="21" hidden="1" customHeight="1" x14ac:dyDescent="0.25">
      <c r="A349" s="32">
        <v>43281</v>
      </c>
      <c r="B349" s="32" t="s">
        <v>58</v>
      </c>
      <c r="C349" s="32" t="s">
        <v>52</v>
      </c>
      <c r="D349" s="31">
        <v>10000</v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spans="1:26" ht="21" hidden="1" customHeight="1" x14ac:dyDescent="0.25">
      <c r="A350" s="32">
        <v>43281</v>
      </c>
      <c r="B350" s="32" t="s">
        <v>59</v>
      </c>
      <c r="C350" s="32" t="s">
        <v>52</v>
      </c>
      <c r="D350" s="31">
        <v>1928.05</v>
      </c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spans="1:26" ht="21" hidden="1" customHeight="1" x14ac:dyDescent="0.25">
      <c r="A351" s="32">
        <v>43281</v>
      </c>
      <c r="B351" s="32" t="s">
        <v>60</v>
      </c>
      <c r="C351" s="32" t="s">
        <v>52</v>
      </c>
      <c r="D351" s="31">
        <v>0</v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spans="1:26" ht="21" hidden="1" customHeight="1" x14ac:dyDescent="0.25">
      <c r="A352" s="32">
        <v>43281</v>
      </c>
      <c r="B352" s="32" t="s">
        <v>63</v>
      </c>
      <c r="C352" s="32" t="s">
        <v>52</v>
      </c>
      <c r="D352" s="31">
        <v>0.22</v>
      </c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spans="1:26" ht="21" hidden="1" customHeight="1" x14ac:dyDescent="0.25">
      <c r="A353" s="32">
        <v>43281</v>
      </c>
      <c r="B353" s="32" t="s">
        <v>64</v>
      </c>
      <c r="C353" s="32" t="s">
        <v>52</v>
      </c>
      <c r="D353" s="31">
        <v>0</v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spans="1:26" ht="21" hidden="1" customHeight="1" x14ac:dyDescent="0.25">
      <c r="A354" s="32">
        <v>43281</v>
      </c>
      <c r="B354" s="32" t="s">
        <v>65</v>
      </c>
      <c r="C354" s="32" t="s">
        <v>52</v>
      </c>
      <c r="D354" s="31">
        <v>-5057.76</v>
      </c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spans="1:26" ht="21" hidden="1" customHeight="1" x14ac:dyDescent="0.25">
      <c r="A355" s="32">
        <v>43281</v>
      </c>
      <c r="B355" s="32" t="s">
        <v>66</v>
      </c>
      <c r="C355" s="32" t="s">
        <v>52</v>
      </c>
      <c r="D355" s="31">
        <v>0</v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spans="1:26" ht="21" hidden="1" customHeight="1" x14ac:dyDescent="0.25">
      <c r="A356" s="32">
        <v>43281</v>
      </c>
      <c r="B356" s="32" t="s">
        <v>67</v>
      </c>
      <c r="C356" s="32" t="s">
        <v>68</v>
      </c>
      <c r="D356" s="31">
        <v>3773.26</v>
      </c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spans="1:26" ht="21" hidden="1" customHeight="1" x14ac:dyDescent="0.25">
      <c r="A357" s="32">
        <v>43281</v>
      </c>
      <c r="B357" s="32" t="s">
        <v>69</v>
      </c>
      <c r="C357" s="32" t="s">
        <v>52</v>
      </c>
      <c r="D357" s="31">
        <v>55612.23</v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spans="1:26" ht="21" hidden="1" customHeight="1" x14ac:dyDescent="0.25">
      <c r="A358" s="32">
        <v>43281</v>
      </c>
      <c r="B358" s="32" t="s">
        <v>70</v>
      </c>
      <c r="C358" s="32" t="s">
        <v>52</v>
      </c>
      <c r="D358" s="31">
        <v>27.79</v>
      </c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spans="1:26" ht="21" hidden="1" customHeight="1" x14ac:dyDescent="0.25">
      <c r="A359" s="32">
        <v>43281</v>
      </c>
      <c r="B359" s="32" t="s">
        <v>71</v>
      </c>
      <c r="C359" s="32" t="s">
        <v>68</v>
      </c>
      <c r="D359" s="31">
        <v>408.8</v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spans="1:26" ht="21" hidden="1" customHeight="1" x14ac:dyDescent="0.25">
      <c r="A360" s="32">
        <v>43281</v>
      </c>
      <c r="B360" s="32" t="s">
        <v>73</v>
      </c>
      <c r="C360" s="32" t="s">
        <v>52</v>
      </c>
      <c r="D360" s="31">
        <v>1332.73</v>
      </c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spans="1:26" ht="21" hidden="1" customHeight="1" x14ac:dyDescent="0.25">
      <c r="A361" s="32">
        <v>43251</v>
      </c>
      <c r="B361" s="32" t="s">
        <v>51</v>
      </c>
      <c r="C361" s="32" t="s">
        <v>52</v>
      </c>
      <c r="D361" s="31">
        <v>7670.01</v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spans="1:26" ht="21" hidden="1" customHeight="1" x14ac:dyDescent="0.25">
      <c r="A362" s="32">
        <v>43251</v>
      </c>
      <c r="B362" s="32" t="s">
        <v>53</v>
      </c>
      <c r="C362" s="32" t="s">
        <v>52</v>
      </c>
      <c r="D362" s="31">
        <v>3128.19</v>
      </c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spans="1:26" ht="21" hidden="1" customHeight="1" x14ac:dyDescent="0.25">
      <c r="A363" s="32">
        <v>43251</v>
      </c>
      <c r="B363" s="32" t="s">
        <v>54</v>
      </c>
      <c r="C363" s="32" t="s">
        <v>52</v>
      </c>
      <c r="D363" s="31">
        <v>7074.39</v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spans="1:26" ht="21" hidden="1" customHeight="1" x14ac:dyDescent="0.25">
      <c r="A364" s="32">
        <v>43251</v>
      </c>
      <c r="B364" s="32" t="s">
        <v>55</v>
      </c>
      <c r="C364" s="32" t="s">
        <v>52</v>
      </c>
      <c r="D364" s="31">
        <v>989.46</v>
      </c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spans="1:26" ht="21" hidden="1" customHeight="1" x14ac:dyDescent="0.25">
      <c r="A365" s="32">
        <v>43251</v>
      </c>
      <c r="B365" s="32" t="s">
        <v>56</v>
      </c>
      <c r="C365" s="32" t="s">
        <v>52</v>
      </c>
      <c r="D365" s="31">
        <v>0</v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spans="1:26" ht="21" hidden="1" customHeight="1" x14ac:dyDescent="0.25">
      <c r="A366" s="32">
        <v>43251</v>
      </c>
      <c r="B366" s="32" t="s">
        <v>57</v>
      </c>
      <c r="C366" s="32" t="s">
        <v>52</v>
      </c>
      <c r="D366" s="31">
        <v>0</v>
      </c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spans="1:26" ht="21" hidden="1" customHeight="1" x14ac:dyDescent="0.25">
      <c r="A367" s="32">
        <v>43251</v>
      </c>
      <c r="B367" s="32" t="s">
        <v>58</v>
      </c>
      <c r="C367" s="32" t="s">
        <v>52</v>
      </c>
      <c r="D367" s="31">
        <v>16403</v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spans="1:26" ht="21" hidden="1" customHeight="1" x14ac:dyDescent="0.25">
      <c r="A368" s="32">
        <v>43251</v>
      </c>
      <c r="B368" s="32" t="s">
        <v>59</v>
      </c>
      <c r="C368" s="32" t="s">
        <v>52</v>
      </c>
      <c r="D368" s="31">
        <v>2194.31</v>
      </c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spans="1:26" ht="21" hidden="1" customHeight="1" x14ac:dyDescent="0.25">
      <c r="A369" s="32">
        <v>43251</v>
      </c>
      <c r="B369" s="32" t="s">
        <v>60</v>
      </c>
      <c r="C369" s="32" t="s">
        <v>52</v>
      </c>
      <c r="D369" s="31">
        <v>0</v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spans="1:26" ht="21" hidden="1" customHeight="1" x14ac:dyDescent="0.25">
      <c r="A370" s="32">
        <v>43251</v>
      </c>
      <c r="B370" s="32" t="s">
        <v>63</v>
      </c>
      <c r="C370" s="32" t="s">
        <v>52</v>
      </c>
      <c r="D370" s="31">
        <v>0.22</v>
      </c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spans="1:26" ht="21" hidden="1" customHeight="1" x14ac:dyDescent="0.25">
      <c r="A371" s="32">
        <v>43251</v>
      </c>
      <c r="B371" s="32" t="s">
        <v>64</v>
      </c>
      <c r="C371" s="32" t="s">
        <v>52</v>
      </c>
      <c r="D371" s="31">
        <v>291.75</v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spans="1:26" ht="21" hidden="1" customHeight="1" x14ac:dyDescent="0.25">
      <c r="A372" s="32">
        <v>43251</v>
      </c>
      <c r="B372" s="32" t="s">
        <v>65</v>
      </c>
      <c r="C372" s="32" t="s">
        <v>52</v>
      </c>
      <c r="D372" s="31">
        <v>-411.44</v>
      </c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spans="1:26" ht="21" hidden="1" customHeight="1" x14ac:dyDescent="0.25">
      <c r="A373" s="32">
        <v>43251</v>
      </c>
      <c r="B373" s="32" t="s">
        <v>66</v>
      </c>
      <c r="C373" s="32" t="s">
        <v>52</v>
      </c>
      <c r="D373" s="31">
        <v>1223.92</v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spans="1:26" ht="21" hidden="1" customHeight="1" x14ac:dyDescent="0.25">
      <c r="A374" s="32">
        <v>43251</v>
      </c>
      <c r="B374" s="32" t="s">
        <v>67</v>
      </c>
      <c r="C374" s="32" t="s">
        <v>68</v>
      </c>
      <c r="D374" s="31">
        <v>1950.6</v>
      </c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spans="1:26" ht="21" hidden="1" customHeight="1" x14ac:dyDescent="0.25">
      <c r="A375" s="32">
        <v>43251</v>
      </c>
      <c r="B375" s="32" t="s">
        <v>69</v>
      </c>
      <c r="C375" s="32" t="s">
        <v>52</v>
      </c>
      <c r="D375" s="31">
        <v>54615.23</v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spans="1:26" ht="21" hidden="1" customHeight="1" x14ac:dyDescent="0.25">
      <c r="A376" s="32">
        <v>43251</v>
      </c>
      <c r="B376" s="32" t="s">
        <v>70</v>
      </c>
      <c r="C376" s="32" t="s">
        <v>52</v>
      </c>
      <c r="D376" s="31">
        <v>27.79</v>
      </c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spans="1:26" ht="21" hidden="1" customHeight="1" x14ac:dyDescent="0.25">
      <c r="A377" s="32">
        <v>43251</v>
      </c>
      <c r="B377" s="32" t="s">
        <v>71</v>
      </c>
      <c r="C377" s="32" t="s">
        <v>68</v>
      </c>
      <c r="D377" s="31">
        <v>300</v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spans="1:26" ht="21" hidden="1" customHeight="1" x14ac:dyDescent="0.25">
      <c r="A378" s="32">
        <v>43251</v>
      </c>
      <c r="B378" s="32" t="s">
        <v>73</v>
      </c>
      <c r="C378" s="32" t="s">
        <v>52</v>
      </c>
      <c r="D378" s="31">
        <v>1307.33</v>
      </c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spans="1:26" ht="21" hidden="1" customHeight="1" x14ac:dyDescent="0.25">
      <c r="A379" s="32">
        <v>43220</v>
      </c>
      <c r="B379" s="32" t="s">
        <v>51</v>
      </c>
      <c r="C379" s="32" t="s">
        <v>52</v>
      </c>
      <c r="D379" s="31">
        <v>7670.01</v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spans="1:26" ht="21" hidden="1" customHeight="1" x14ac:dyDescent="0.25">
      <c r="A380" s="32">
        <v>43220</v>
      </c>
      <c r="B380" s="32" t="s">
        <v>53</v>
      </c>
      <c r="C380" s="32" t="s">
        <v>52</v>
      </c>
      <c r="D380" s="31">
        <v>3128.19</v>
      </c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spans="1:26" ht="21" hidden="1" customHeight="1" x14ac:dyDescent="0.25">
      <c r="A381" s="32">
        <v>43220</v>
      </c>
      <c r="B381" s="32" t="s">
        <v>54</v>
      </c>
      <c r="C381" s="32" t="s">
        <v>52</v>
      </c>
      <c r="D381" s="31">
        <v>6987.34</v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spans="1:26" ht="21" hidden="1" customHeight="1" x14ac:dyDescent="0.25">
      <c r="A382" s="32">
        <v>43220</v>
      </c>
      <c r="B382" s="32" t="s">
        <v>55</v>
      </c>
      <c r="C382" s="32" t="s">
        <v>52</v>
      </c>
      <c r="D382" s="31">
        <v>989.46</v>
      </c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spans="1:26" ht="21" hidden="1" customHeight="1" x14ac:dyDescent="0.25">
      <c r="A383" s="32">
        <v>43220</v>
      </c>
      <c r="B383" s="32" t="s">
        <v>56</v>
      </c>
      <c r="C383" s="32" t="s">
        <v>52</v>
      </c>
      <c r="D383" s="31">
        <v>0</v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spans="1:26" ht="21" hidden="1" customHeight="1" x14ac:dyDescent="0.25">
      <c r="A384" s="32">
        <v>43220</v>
      </c>
      <c r="B384" s="32" t="s">
        <v>57</v>
      </c>
      <c r="C384" s="32" t="s">
        <v>52</v>
      </c>
      <c r="D384" s="31">
        <v>0</v>
      </c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spans="1:26" ht="21" hidden="1" customHeight="1" x14ac:dyDescent="0.25">
      <c r="A385" s="32">
        <v>43220</v>
      </c>
      <c r="B385" s="32" t="s">
        <v>58</v>
      </c>
      <c r="C385" s="32" t="s">
        <v>52</v>
      </c>
      <c r="D385" s="31">
        <v>24680</v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spans="1:26" ht="21" hidden="1" customHeight="1" x14ac:dyDescent="0.25">
      <c r="A386" s="32">
        <v>43220</v>
      </c>
      <c r="B386" s="32" t="s">
        <v>59</v>
      </c>
      <c r="C386" s="32" t="s">
        <v>52</v>
      </c>
      <c r="D386" s="31">
        <v>2464.1799999999998</v>
      </c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spans="1:26" ht="21" hidden="1" customHeight="1" x14ac:dyDescent="0.25">
      <c r="A387" s="32">
        <v>43220</v>
      </c>
      <c r="B387" s="32" t="s">
        <v>60</v>
      </c>
      <c r="C387" s="32" t="s">
        <v>52</v>
      </c>
      <c r="D387" s="31">
        <v>0</v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spans="1:26" ht="21" hidden="1" customHeight="1" x14ac:dyDescent="0.25">
      <c r="A388" s="32">
        <v>43220</v>
      </c>
      <c r="B388" s="32" t="s">
        <v>63</v>
      </c>
      <c r="C388" s="32" t="s">
        <v>52</v>
      </c>
      <c r="D388" s="31">
        <v>0.22</v>
      </c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spans="1:26" ht="21" hidden="1" customHeight="1" x14ac:dyDescent="0.25">
      <c r="A389" s="32">
        <v>43220</v>
      </c>
      <c r="B389" s="32" t="s">
        <v>64</v>
      </c>
      <c r="C389" s="32" t="s">
        <v>52</v>
      </c>
      <c r="D389" s="31">
        <v>586.16</v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spans="1:26" ht="21" hidden="1" customHeight="1" x14ac:dyDescent="0.25">
      <c r="A390" s="32">
        <v>43220</v>
      </c>
      <c r="B390" s="32" t="s">
        <v>65</v>
      </c>
      <c r="C390" s="32" t="s">
        <v>52</v>
      </c>
      <c r="D390" s="31">
        <v>-585.19000000000005</v>
      </c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spans="1:26" ht="21" hidden="1" customHeight="1" x14ac:dyDescent="0.25">
      <c r="A391" s="32">
        <v>43220</v>
      </c>
      <c r="B391" s="32" t="s">
        <v>66</v>
      </c>
      <c r="C391" s="32" t="s">
        <v>52</v>
      </c>
      <c r="D391" s="31">
        <v>611.96</v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spans="1:26" ht="21" hidden="1" customHeight="1" x14ac:dyDescent="0.25">
      <c r="A392" s="32">
        <v>43220</v>
      </c>
      <c r="B392" s="32" t="s">
        <v>67</v>
      </c>
      <c r="C392" s="32" t="s">
        <v>68</v>
      </c>
      <c r="D392" s="31">
        <v>1835.88</v>
      </c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spans="1:26" ht="21" hidden="1" customHeight="1" x14ac:dyDescent="0.25">
      <c r="A393" s="32">
        <v>43220</v>
      </c>
      <c r="B393" s="32" t="s">
        <v>69</v>
      </c>
      <c r="C393" s="32" t="s">
        <v>52</v>
      </c>
      <c r="D393" s="31">
        <v>53618.23</v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spans="1:26" ht="21" hidden="1" customHeight="1" x14ac:dyDescent="0.25">
      <c r="A394" s="32">
        <v>43220</v>
      </c>
      <c r="B394" s="32" t="s">
        <v>70</v>
      </c>
      <c r="C394" s="32" t="s">
        <v>52</v>
      </c>
      <c r="D394" s="31">
        <v>27.79</v>
      </c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spans="1:26" ht="21" hidden="1" customHeight="1" x14ac:dyDescent="0.25">
      <c r="A395" s="32">
        <v>43220</v>
      </c>
      <c r="B395" s="32" t="s">
        <v>71</v>
      </c>
      <c r="C395" s="32" t="s">
        <v>68</v>
      </c>
      <c r="D395" s="31">
        <v>300</v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spans="1:26" ht="21" hidden="1" customHeight="1" x14ac:dyDescent="0.25">
      <c r="A396" s="32">
        <v>43220</v>
      </c>
      <c r="B396" s="32" t="s">
        <v>73</v>
      </c>
      <c r="C396" s="32" t="s">
        <v>52</v>
      </c>
      <c r="D396" s="31">
        <v>1294.78</v>
      </c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spans="1:26" ht="21" hidden="1" customHeight="1" x14ac:dyDescent="0.25">
      <c r="A397" s="32">
        <v>43190</v>
      </c>
      <c r="B397" s="32" t="s">
        <v>51</v>
      </c>
      <c r="C397" s="32" t="s">
        <v>52</v>
      </c>
      <c r="D397" s="31">
        <v>7670.01</v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spans="1:26" ht="21" hidden="1" customHeight="1" x14ac:dyDescent="0.25">
      <c r="A398" s="32">
        <v>43190</v>
      </c>
      <c r="B398" s="32" t="s">
        <v>53</v>
      </c>
      <c r="C398" s="32" t="s">
        <v>52</v>
      </c>
      <c r="D398" s="31">
        <v>3128.19</v>
      </c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spans="1:26" ht="21" hidden="1" customHeight="1" x14ac:dyDescent="0.25">
      <c r="A399" s="32">
        <v>43190</v>
      </c>
      <c r="B399" s="32" t="s">
        <v>54</v>
      </c>
      <c r="C399" s="32" t="s">
        <v>52</v>
      </c>
      <c r="D399" s="31">
        <v>6987.34</v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spans="1:26" ht="21" hidden="1" customHeight="1" x14ac:dyDescent="0.25">
      <c r="A400" s="32">
        <v>43190</v>
      </c>
      <c r="B400" s="32" t="s">
        <v>55</v>
      </c>
      <c r="C400" s="32" t="s">
        <v>52</v>
      </c>
      <c r="D400" s="31">
        <v>989.46</v>
      </c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spans="1:26" ht="21" hidden="1" customHeight="1" x14ac:dyDescent="0.25">
      <c r="A401" s="32">
        <v>43190</v>
      </c>
      <c r="B401" s="32" t="s">
        <v>56</v>
      </c>
      <c r="C401" s="32" t="s">
        <v>52</v>
      </c>
      <c r="D401" s="31">
        <v>0</v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spans="1:26" ht="21" hidden="1" customHeight="1" x14ac:dyDescent="0.25">
      <c r="A402" s="32">
        <v>43190</v>
      </c>
      <c r="B402" s="32" t="s">
        <v>57</v>
      </c>
      <c r="C402" s="32" t="s">
        <v>52</v>
      </c>
      <c r="D402" s="31">
        <v>0</v>
      </c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spans="1:26" ht="21" hidden="1" customHeight="1" x14ac:dyDescent="0.25">
      <c r="A403" s="32">
        <v>43190</v>
      </c>
      <c r="B403" s="32" t="s">
        <v>58</v>
      </c>
      <c r="C403" s="32" t="s">
        <v>52</v>
      </c>
      <c r="D403" s="31">
        <v>15509</v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spans="1:26" ht="21" hidden="1" customHeight="1" x14ac:dyDescent="0.25">
      <c r="A404" s="32">
        <v>43190</v>
      </c>
      <c r="B404" s="32" t="s">
        <v>59</v>
      </c>
      <c r="C404" s="32" t="s">
        <v>52</v>
      </c>
      <c r="D404" s="31">
        <v>1669.44</v>
      </c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spans="1:26" ht="21" hidden="1" customHeight="1" x14ac:dyDescent="0.25">
      <c r="A405" s="32">
        <v>43190</v>
      </c>
      <c r="B405" s="32" t="s">
        <v>60</v>
      </c>
      <c r="C405" s="32" t="s">
        <v>52</v>
      </c>
      <c r="D405" s="31">
        <v>0</v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spans="1:26" ht="21" hidden="1" customHeight="1" x14ac:dyDescent="0.25">
      <c r="A406" s="32">
        <v>43190</v>
      </c>
      <c r="B406" s="32" t="s">
        <v>63</v>
      </c>
      <c r="C406" s="32" t="s">
        <v>52</v>
      </c>
      <c r="D406" s="31">
        <v>0.22</v>
      </c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spans="1:26" ht="21" hidden="1" customHeight="1" x14ac:dyDescent="0.25">
      <c r="A407" s="32">
        <v>43190</v>
      </c>
      <c r="B407" s="32" t="s">
        <v>64</v>
      </c>
      <c r="C407" s="32" t="s">
        <v>52</v>
      </c>
      <c r="D407" s="31">
        <v>386.11</v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spans="1:26" ht="21" hidden="1" customHeight="1" x14ac:dyDescent="0.25">
      <c r="A408" s="32">
        <v>43190</v>
      </c>
      <c r="B408" s="32" t="s">
        <v>65</v>
      </c>
      <c r="C408" s="32" t="s">
        <v>52</v>
      </c>
      <c r="D408" s="31">
        <v>-588.59</v>
      </c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spans="1:26" ht="21" hidden="1" customHeight="1" x14ac:dyDescent="0.25">
      <c r="A409" s="32">
        <v>43190</v>
      </c>
      <c r="B409" s="32" t="s">
        <v>66</v>
      </c>
      <c r="C409" s="32" t="s">
        <v>52</v>
      </c>
      <c r="D409" s="31">
        <v>1835.88</v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spans="1:26" ht="21" hidden="1" customHeight="1" x14ac:dyDescent="0.25">
      <c r="A410" s="32">
        <v>43190</v>
      </c>
      <c r="B410" s="32" t="s">
        <v>67</v>
      </c>
      <c r="C410" s="32" t="s">
        <v>68</v>
      </c>
      <c r="D410" s="31">
        <v>0</v>
      </c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spans="1:26" ht="21" hidden="1" customHeight="1" x14ac:dyDescent="0.25">
      <c r="A411" s="32">
        <v>43190</v>
      </c>
      <c r="B411" s="32" t="s">
        <v>69</v>
      </c>
      <c r="C411" s="32" t="s">
        <v>52</v>
      </c>
      <c r="D411" s="31">
        <v>53530.96</v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spans="1:26" ht="21" hidden="1" customHeight="1" x14ac:dyDescent="0.25">
      <c r="A412" s="32">
        <v>43190</v>
      </c>
      <c r="B412" s="32" t="s">
        <v>70</v>
      </c>
      <c r="C412" s="32" t="s">
        <v>52</v>
      </c>
      <c r="D412" s="31">
        <v>27.79</v>
      </c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spans="1:26" ht="21" hidden="1" customHeight="1" x14ac:dyDescent="0.25">
      <c r="A413" s="32">
        <v>43190</v>
      </c>
      <c r="B413" s="32" t="s">
        <v>71</v>
      </c>
      <c r="C413" s="32" t="s">
        <v>68</v>
      </c>
      <c r="D413" s="31">
        <v>300</v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spans="1:26" ht="21" hidden="1" customHeight="1" x14ac:dyDescent="0.25">
      <c r="A414" s="32">
        <v>43190</v>
      </c>
      <c r="B414" s="32" t="s">
        <v>73</v>
      </c>
      <c r="C414" s="32" t="s">
        <v>52</v>
      </c>
      <c r="D414" s="31">
        <v>1283.24</v>
      </c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spans="1:26" ht="21" hidden="1" customHeight="1" x14ac:dyDescent="0.25">
      <c r="A415" s="32">
        <v>43159</v>
      </c>
      <c r="B415" s="32" t="s">
        <v>51</v>
      </c>
      <c r="C415" s="32" t="s">
        <v>52</v>
      </c>
      <c r="D415" s="31">
        <v>7670.01</v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spans="1:26" ht="21" hidden="1" customHeight="1" x14ac:dyDescent="0.25">
      <c r="A416" s="32">
        <v>43159</v>
      </c>
      <c r="B416" s="32" t="s">
        <v>53</v>
      </c>
      <c r="C416" s="32" t="s">
        <v>52</v>
      </c>
      <c r="D416" s="31">
        <v>3128.19</v>
      </c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spans="1:26" ht="21" hidden="1" customHeight="1" x14ac:dyDescent="0.25">
      <c r="A417" s="32">
        <v>43159</v>
      </c>
      <c r="B417" s="32" t="s">
        <v>54</v>
      </c>
      <c r="C417" s="32" t="s">
        <v>52</v>
      </c>
      <c r="D417" s="31">
        <v>6987.34</v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spans="1:26" ht="21" hidden="1" customHeight="1" x14ac:dyDescent="0.25">
      <c r="A418" s="32">
        <v>43159</v>
      </c>
      <c r="B418" s="32" t="s">
        <v>55</v>
      </c>
      <c r="C418" s="32" t="s">
        <v>52</v>
      </c>
      <c r="D418" s="31">
        <v>989.46</v>
      </c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spans="1:26" ht="21" hidden="1" customHeight="1" x14ac:dyDescent="0.25">
      <c r="A419" s="32">
        <v>43159</v>
      </c>
      <c r="B419" s="32" t="s">
        <v>56</v>
      </c>
      <c r="C419" s="32" t="s">
        <v>52</v>
      </c>
      <c r="D419" s="31">
        <v>0</v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spans="1:26" ht="21" hidden="1" customHeight="1" x14ac:dyDescent="0.25">
      <c r="A420" s="32">
        <v>43159</v>
      </c>
      <c r="B420" s="32" t="s">
        <v>57</v>
      </c>
      <c r="C420" s="32" t="s">
        <v>52</v>
      </c>
      <c r="D420" s="31">
        <v>0</v>
      </c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spans="1:26" ht="21" hidden="1" customHeight="1" x14ac:dyDescent="0.25">
      <c r="A421" s="32">
        <v>43159</v>
      </c>
      <c r="B421" s="32" t="s">
        <v>58</v>
      </c>
      <c r="C421" s="32" t="s">
        <v>52</v>
      </c>
      <c r="D421" s="31">
        <v>27506</v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spans="1:26" ht="21" hidden="1" customHeight="1" x14ac:dyDescent="0.25">
      <c r="A422" s="32">
        <v>43159</v>
      </c>
      <c r="B422" s="32" t="s">
        <v>59</v>
      </c>
      <c r="C422" s="32" t="s">
        <v>52</v>
      </c>
      <c r="D422" s="31">
        <v>681.27</v>
      </c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spans="1:26" ht="21" hidden="1" customHeight="1" x14ac:dyDescent="0.25">
      <c r="A423" s="32">
        <v>43159</v>
      </c>
      <c r="B423" s="32" t="s">
        <v>60</v>
      </c>
      <c r="C423" s="32" t="s">
        <v>52</v>
      </c>
      <c r="D423" s="31">
        <v>0</v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spans="1:26" ht="21" hidden="1" customHeight="1" x14ac:dyDescent="0.25">
      <c r="A424" s="32">
        <v>43159</v>
      </c>
      <c r="B424" s="32" t="s">
        <v>63</v>
      </c>
      <c r="C424" s="32" t="s">
        <v>52</v>
      </c>
      <c r="D424" s="31">
        <v>0.22</v>
      </c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spans="1:26" ht="21" hidden="1" customHeight="1" x14ac:dyDescent="0.25">
      <c r="A425" s="32">
        <v>43159</v>
      </c>
      <c r="B425" s="32" t="s">
        <v>64</v>
      </c>
      <c r="C425" s="32" t="s">
        <v>52</v>
      </c>
      <c r="D425" s="31">
        <v>1200.47</v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spans="1:26" ht="21" hidden="1" customHeight="1" x14ac:dyDescent="0.25">
      <c r="A426" s="32">
        <v>43159</v>
      </c>
      <c r="B426" s="32" t="s">
        <v>65</v>
      </c>
      <c r="C426" s="32" t="s">
        <v>52</v>
      </c>
      <c r="D426" s="31">
        <v>-341.7</v>
      </c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spans="1:26" ht="21" hidden="1" customHeight="1" x14ac:dyDescent="0.25">
      <c r="A427" s="32">
        <v>43159</v>
      </c>
      <c r="B427" s="32" t="s">
        <v>66</v>
      </c>
      <c r="C427" s="32" t="s">
        <v>52</v>
      </c>
      <c r="D427" s="31">
        <v>1223.92</v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spans="1:26" ht="21" hidden="1" customHeight="1" x14ac:dyDescent="0.25">
      <c r="A428" s="32">
        <v>43159</v>
      </c>
      <c r="B428" s="32" t="s">
        <v>67</v>
      </c>
      <c r="C428" s="32" t="s">
        <v>68</v>
      </c>
      <c r="D428" s="31">
        <v>0</v>
      </c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spans="1:26" ht="21" hidden="1" customHeight="1" x14ac:dyDescent="0.25">
      <c r="A429" s="32">
        <v>43159</v>
      </c>
      <c r="B429" s="32" t="s">
        <v>69</v>
      </c>
      <c r="C429" s="32" t="s">
        <v>52</v>
      </c>
      <c r="D429" s="31">
        <v>53530.96</v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spans="1:26" ht="21" hidden="1" customHeight="1" x14ac:dyDescent="0.25">
      <c r="A430" s="32">
        <v>43159</v>
      </c>
      <c r="B430" s="32" t="s">
        <v>70</v>
      </c>
      <c r="C430" s="32" t="s">
        <v>52</v>
      </c>
      <c r="D430" s="31">
        <v>27.79</v>
      </c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spans="1:26" ht="21" hidden="1" customHeight="1" x14ac:dyDescent="0.25">
      <c r="A431" s="32">
        <v>43159</v>
      </c>
      <c r="B431" s="32" t="s">
        <v>71</v>
      </c>
      <c r="C431" s="32" t="s">
        <v>68</v>
      </c>
      <c r="D431" s="31">
        <v>300</v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spans="1:26" ht="21" hidden="1" customHeight="1" x14ac:dyDescent="0.25">
      <c r="A432" s="32">
        <v>43159</v>
      </c>
      <c r="B432" s="32" t="s">
        <v>73</v>
      </c>
      <c r="C432" s="32" t="s">
        <v>52</v>
      </c>
      <c r="D432" s="31">
        <v>1270.74</v>
      </c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spans="1:26" ht="21" hidden="1" customHeight="1" x14ac:dyDescent="0.25">
      <c r="A433" s="32">
        <v>43131</v>
      </c>
      <c r="B433" s="32" t="s">
        <v>51</v>
      </c>
      <c r="C433" s="32" t="s">
        <v>52</v>
      </c>
      <c r="D433" s="31">
        <v>7670.01</v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spans="1:26" ht="21" hidden="1" customHeight="1" x14ac:dyDescent="0.25">
      <c r="A434" s="32">
        <v>43131</v>
      </c>
      <c r="B434" s="32" t="s">
        <v>53</v>
      </c>
      <c r="C434" s="32" t="s">
        <v>52</v>
      </c>
      <c r="D434" s="31">
        <v>3128.19</v>
      </c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spans="1:26" ht="21" hidden="1" customHeight="1" x14ac:dyDescent="0.25">
      <c r="A435" s="32">
        <v>43131</v>
      </c>
      <c r="B435" s="32" t="s">
        <v>54</v>
      </c>
      <c r="C435" s="32" t="s">
        <v>52</v>
      </c>
      <c r="D435" s="31">
        <v>6987.34</v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spans="1:26" ht="21" hidden="1" customHeight="1" x14ac:dyDescent="0.25">
      <c r="A436" s="32">
        <v>43131</v>
      </c>
      <c r="B436" s="32" t="s">
        <v>55</v>
      </c>
      <c r="C436" s="32" t="s">
        <v>52</v>
      </c>
      <c r="D436" s="31">
        <v>989.46</v>
      </c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spans="1:26" ht="21" hidden="1" customHeight="1" x14ac:dyDescent="0.25">
      <c r="A437" s="32">
        <v>43131</v>
      </c>
      <c r="B437" s="32" t="s">
        <v>56</v>
      </c>
      <c r="C437" s="32" t="s">
        <v>52</v>
      </c>
      <c r="D437" s="31">
        <v>0</v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spans="1:26" ht="21" hidden="1" customHeight="1" x14ac:dyDescent="0.25">
      <c r="A438" s="32">
        <v>43131</v>
      </c>
      <c r="B438" s="32" t="s">
        <v>57</v>
      </c>
      <c r="C438" s="32" t="s">
        <v>52</v>
      </c>
      <c r="D438" s="31">
        <v>0</v>
      </c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spans="1:26" ht="21" hidden="1" customHeight="1" x14ac:dyDescent="0.25">
      <c r="A439" s="32">
        <v>43131</v>
      </c>
      <c r="B439" s="32" t="s">
        <v>58</v>
      </c>
      <c r="C439" s="32" t="s">
        <v>52</v>
      </c>
      <c r="D439" s="31">
        <v>39577.78</v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spans="1:26" ht="21" hidden="1" customHeight="1" x14ac:dyDescent="0.25">
      <c r="A440" s="32">
        <v>43131</v>
      </c>
      <c r="B440" s="32" t="s">
        <v>59</v>
      </c>
      <c r="C440" s="32" t="s">
        <v>52</v>
      </c>
      <c r="D440" s="31">
        <v>654.6</v>
      </c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spans="1:26" ht="21" hidden="1" customHeight="1" x14ac:dyDescent="0.25">
      <c r="A441" s="32">
        <v>43131</v>
      </c>
      <c r="B441" s="32" t="s">
        <v>60</v>
      </c>
      <c r="C441" s="32" t="s">
        <v>52</v>
      </c>
      <c r="D441" s="31">
        <v>0</v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spans="1:26" ht="21" hidden="1" customHeight="1" x14ac:dyDescent="0.25">
      <c r="A442" s="32">
        <v>43131</v>
      </c>
      <c r="B442" s="32" t="s">
        <v>63</v>
      </c>
      <c r="C442" s="32" t="s">
        <v>52</v>
      </c>
      <c r="D442" s="31">
        <v>0.22</v>
      </c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spans="1:26" ht="21" hidden="1" customHeight="1" x14ac:dyDescent="0.25">
      <c r="A443" s="32">
        <v>43131</v>
      </c>
      <c r="B443" s="32" t="s">
        <v>64</v>
      </c>
      <c r="C443" s="32" t="s">
        <v>52</v>
      </c>
      <c r="D443" s="31">
        <v>1000.31</v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spans="1:26" ht="21" hidden="1" customHeight="1" x14ac:dyDescent="0.25">
      <c r="A444" s="32">
        <v>43131</v>
      </c>
      <c r="B444" s="32" t="s">
        <v>65</v>
      </c>
      <c r="C444" s="32" t="s">
        <v>52</v>
      </c>
      <c r="D444" s="31">
        <v>436.01</v>
      </c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spans="1:26" ht="21" hidden="1" customHeight="1" x14ac:dyDescent="0.25">
      <c r="A445" s="32">
        <v>43131</v>
      </c>
      <c r="B445" s="32" t="s">
        <v>66</v>
      </c>
      <c r="C445" s="32" t="s">
        <v>52</v>
      </c>
      <c r="D445" s="31">
        <v>611.96</v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spans="1:26" ht="21" hidden="1" customHeight="1" x14ac:dyDescent="0.25">
      <c r="A446" s="32">
        <v>43131</v>
      </c>
      <c r="B446" s="32" t="s">
        <v>67</v>
      </c>
      <c r="C446" s="32" t="s">
        <v>68</v>
      </c>
      <c r="D446" s="31">
        <v>0</v>
      </c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spans="1:26" ht="21" hidden="1" customHeight="1" x14ac:dyDescent="0.25">
      <c r="A447" s="32">
        <v>43131</v>
      </c>
      <c r="B447" s="32" t="s">
        <v>69</v>
      </c>
      <c r="C447" s="32" t="s">
        <v>52</v>
      </c>
      <c r="D447" s="31">
        <v>53530.96</v>
      </c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spans="1:26" ht="21" hidden="1" customHeight="1" x14ac:dyDescent="0.25">
      <c r="A448" s="32">
        <v>43131</v>
      </c>
      <c r="B448" s="32" t="s">
        <v>70</v>
      </c>
      <c r="C448" s="32" t="s">
        <v>52</v>
      </c>
      <c r="D448" s="31">
        <v>27.79</v>
      </c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spans="1:26" ht="21" hidden="1" customHeight="1" x14ac:dyDescent="0.25">
      <c r="A449" s="32">
        <v>43131</v>
      </c>
      <c r="B449" s="32" t="s">
        <v>71</v>
      </c>
      <c r="C449" s="32" t="s">
        <v>68</v>
      </c>
      <c r="D449" s="31">
        <v>0</v>
      </c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spans="1:26" ht="21" hidden="1" customHeight="1" x14ac:dyDescent="0.25">
      <c r="A450" s="32">
        <v>43131</v>
      </c>
      <c r="B450" s="32" t="s">
        <v>73</v>
      </c>
      <c r="C450" s="32" t="s">
        <v>52</v>
      </c>
      <c r="D450" s="31">
        <v>1256.53</v>
      </c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spans="1:26" ht="21" hidden="1" customHeight="1" x14ac:dyDescent="0.25">
      <c r="A451" s="32">
        <v>43100</v>
      </c>
      <c r="B451" s="32" t="s">
        <v>51</v>
      </c>
      <c r="C451" s="32" t="s">
        <v>52</v>
      </c>
      <c r="D451" s="31">
        <v>7679.21</v>
      </c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spans="1:26" ht="21" hidden="1" customHeight="1" x14ac:dyDescent="0.25">
      <c r="A452" s="32">
        <v>43100</v>
      </c>
      <c r="B452" s="32" t="s">
        <v>53</v>
      </c>
      <c r="C452" s="32" t="s">
        <v>52</v>
      </c>
      <c r="D452" s="31">
        <v>3137.39</v>
      </c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spans="1:26" ht="21" hidden="1" customHeight="1" x14ac:dyDescent="0.25">
      <c r="A453" s="32">
        <v>43100</v>
      </c>
      <c r="B453" s="32" t="s">
        <v>54</v>
      </c>
      <c r="C453" s="32" t="s">
        <v>52</v>
      </c>
      <c r="D453" s="31">
        <v>7002.54</v>
      </c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spans="1:26" ht="21" hidden="1" customHeight="1" x14ac:dyDescent="0.25">
      <c r="A454" s="32">
        <v>43100</v>
      </c>
      <c r="B454" s="32" t="s">
        <v>55</v>
      </c>
      <c r="C454" s="32" t="s">
        <v>52</v>
      </c>
      <c r="D454" s="31">
        <v>989.46</v>
      </c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spans="1:26" ht="21" hidden="1" customHeight="1" x14ac:dyDescent="0.25">
      <c r="A455" s="32">
        <v>43100</v>
      </c>
      <c r="B455" s="32" t="s">
        <v>56</v>
      </c>
      <c r="C455" s="32" t="s">
        <v>52</v>
      </c>
      <c r="D455" s="31">
        <v>0</v>
      </c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spans="1:26" ht="21" hidden="1" customHeight="1" x14ac:dyDescent="0.25">
      <c r="A456" s="32">
        <v>43100</v>
      </c>
      <c r="B456" s="32" t="s">
        <v>57</v>
      </c>
      <c r="C456" s="32" t="s">
        <v>52</v>
      </c>
      <c r="D456" s="31">
        <v>0</v>
      </c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spans="1:26" ht="21" hidden="1" customHeight="1" x14ac:dyDescent="0.25">
      <c r="A457" s="32">
        <v>43100</v>
      </c>
      <c r="B457" s="32" t="s">
        <v>58</v>
      </c>
      <c r="C457" s="32" t="s">
        <v>52</v>
      </c>
      <c r="D457" s="31">
        <v>38800</v>
      </c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spans="1:26" ht="21" hidden="1" customHeight="1" x14ac:dyDescent="0.25">
      <c r="A458" s="32">
        <v>43100</v>
      </c>
      <c r="B458" s="32" t="s">
        <v>59</v>
      </c>
      <c r="C458" s="32" t="s">
        <v>52</v>
      </c>
      <c r="D458" s="31">
        <v>1680.68</v>
      </c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spans="1:26" ht="21" hidden="1" customHeight="1" x14ac:dyDescent="0.25">
      <c r="A459" s="32">
        <v>43100</v>
      </c>
      <c r="B459" s="32" t="s">
        <v>60</v>
      </c>
      <c r="C459" s="32" t="s">
        <v>52</v>
      </c>
      <c r="D459" s="31">
        <v>0</v>
      </c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spans="1:26" ht="21" hidden="1" customHeight="1" x14ac:dyDescent="0.25">
      <c r="A460" s="32">
        <v>43100</v>
      </c>
      <c r="B460" s="32" t="s">
        <v>63</v>
      </c>
      <c r="C460" s="32" t="s">
        <v>52</v>
      </c>
      <c r="D460" s="31">
        <v>0.22</v>
      </c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spans="1:26" ht="21" hidden="1" customHeight="1" x14ac:dyDescent="0.25">
      <c r="A461" s="32">
        <v>43100</v>
      </c>
      <c r="B461" s="32" t="s">
        <v>64</v>
      </c>
      <c r="C461" s="32" t="s">
        <v>52</v>
      </c>
      <c r="D461" s="31">
        <v>800.18</v>
      </c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spans="1:26" ht="21" hidden="1" customHeight="1" x14ac:dyDescent="0.25">
      <c r="A462" s="32">
        <v>43100</v>
      </c>
      <c r="B462" s="32" t="s">
        <v>65</v>
      </c>
      <c r="C462" s="32" t="s">
        <v>52</v>
      </c>
      <c r="D462" s="31">
        <v>-493.15</v>
      </c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spans="1:26" ht="21" hidden="1" customHeight="1" x14ac:dyDescent="0.25">
      <c r="A463" s="32">
        <v>43100</v>
      </c>
      <c r="B463" s="32" t="s">
        <v>66</v>
      </c>
      <c r="C463" s="32" t="s">
        <v>52</v>
      </c>
      <c r="D463" s="31">
        <v>1835.88</v>
      </c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spans="1:26" ht="21" hidden="1" customHeight="1" x14ac:dyDescent="0.25">
      <c r="A464" s="32">
        <v>43100</v>
      </c>
      <c r="B464" s="32" t="s">
        <v>67</v>
      </c>
      <c r="C464" s="32" t="s">
        <v>68</v>
      </c>
      <c r="D464" s="31">
        <v>2530.4899999999998</v>
      </c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spans="1:26" ht="21" hidden="1" customHeight="1" x14ac:dyDescent="0.25">
      <c r="A465" s="32">
        <v>43100</v>
      </c>
      <c r="B465" s="32" t="s">
        <v>69</v>
      </c>
      <c r="C465" s="32" t="s">
        <v>52</v>
      </c>
      <c r="D465" s="31">
        <v>50602.91</v>
      </c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spans="1:26" ht="21" hidden="1" customHeight="1" x14ac:dyDescent="0.25">
      <c r="A466" s="32">
        <v>43100</v>
      </c>
      <c r="B466" s="32" t="s">
        <v>70</v>
      </c>
      <c r="C466" s="32" t="s">
        <v>52</v>
      </c>
      <c r="D466" s="31">
        <v>27.79</v>
      </c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spans="1:26" ht="21" hidden="1" customHeight="1" x14ac:dyDescent="0.25">
      <c r="A467" s="32">
        <v>43100</v>
      </c>
      <c r="B467" s="32" t="s">
        <v>71</v>
      </c>
      <c r="C467" s="32" t="s">
        <v>68</v>
      </c>
      <c r="D467" s="31">
        <v>0</v>
      </c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spans="1:26" ht="21" hidden="1" customHeight="1" x14ac:dyDescent="0.25">
      <c r="A468" s="32">
        <v>43100</v>
      </c>
      <c r="B468" s="32" t="s">
        <v>73</v>
      </c>
      <c r="C468" s="32" t="s">
        <v>52</v>
      </c>
      <c r="D468" s="31">
        <v>1244.26</v>
      </c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spans="1:26" ht="21" hidden="1" customHeight="1" x14ac:dyDescent="0.25">
      <c r="A469" s="32">
        <v>43069</v>
      </c>
      <c r="B469" s="32" t="s">
        <v>51</v>
      </c>
      <c r="C469" s="32" t="s">
        <v>52</v>
      </c>
      <c r="D469" s="31">
        <v>7491.91</v>
      </c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spans="1:26" ht="21" hidden="1" customHeight="1" x14ac:dyDescent="0.25">
      <c r="A470" s="32">
        <v>43069</v>
      </c>
      <c r="B470" s="32" t="s">
        <v>53</v>
      </c>
      <c r="C470" s="32" t="s">
        <v>52</v>
      </c>
      <c r="D470" s="31">
        <v>3122.93</v>
      </c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spans="1:26" ht="21" hidden="1" customHeight="1" x14ac:dyDescent="0.25">
      <c r="A471" s="32">
        <v>43069</v>
      </c>
      <c r="B471" s="32" t="s">
        <v>54</v>
      </c>
      <c r="C471" s="32" t="s">
        <v>52</v>
      </c>
      <c r="D471" s="31">
        <v>6970.19</v>
      </c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spans="1:26" ht="21" hidden="1" customHeight="1" x14ac:dyDescent="0.25">
      <c r="A472" s="32">
        <v>43069</v>
      </c>
      <c r="B472" s="32" t="s">
        <v>55</v>
      </c>
      <c r="C472" s="32" t="s">
        <v>52</v>
      </c>
      <c r="D472" s="31">
        <v>989.46</v>
      </c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spans="1:26" ht="21" hidden="1" customHeight="1" x14ac:dyDescent="0.25">
      <c r="A473" s="32">
        <v>43069</v>
      </c>
      <c r="B473" s="32" t="s">
        <v>56</v>
      </c>
      <c r="C473" s="32" t="s">
        <v>52</v>
      </c>
      <c r="D473" s="31">
        <v>0</v>
      </c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spans="1:26" ht="21" hidden="1" customHeight="1" x14ac:dyDescent="0.25">
      <c r="A474" s="32">
        <v>43069</v>
      </c>
      <c r="B474" s="32" t="s">
        <v>57</v>
      </c>
      <c r="C474" s="32" t="s">
        <v>52</v>
      </c>
      <c r="D474" s="31">
        <v>0</v>
      </c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spans="1:26" ht="21" hidden="1" customHeight="1" x14ac:dyDescent="0.25">
      <c r="A475" s="32">
        <v>43069</v>
      </c>
      <c r="B475" s="32" t="s">
        <v>58</v>
      </c>
      <c r="C475" s="32" t="s">
        <v>52</v>
      </c>
      <c r="D475" s="31">
        <v>405.14</v>
      </c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spans="1:26" ht="21" hidden="1" customHeight="1" x14ac:dyDescent="0.25">
      <c r="A476" s="32">
        <v>43069</v>
      </c>
      <c r="B476" s="32" t="s">
        <v>59</v>
      </c>
      <c r="C476" s="32" t="s">
        <v>52</v>
      </c>
      <c r="D476" s="31">
        <v>1558.01</v>
      </c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spans="1:26" ht="21" hidden="1" customHeight="1" x14ac:dyDescent="0.25">
      <c r="A477" s="32">
        <v>43069</v>
      </c>
      <c r="B477" s="32" t="s">
        <v>60</v>
      </c>
      <c r="C477" s="32" t="s">
        <v>52</v>
      </c>
      <c r="D477" s="31">
        <v>0</v>
      </c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spans="1:26" ht="21" hidden="1" customHeight="1" x14ac:dyDescent="0.25">
      <c r="A478" s="32">
        <v>43069</v>
      </c>
      <c r="B478" s="32" t="s">
        <v>63</v>
      </c>
      <c r="C478" s="32" t="s">
        <v>52</v>
      </c>
      <c r="D478" s="31">
        <v>0.22</v>
      </c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spans="1:26" ht="21" hidden="1" customHeight="1" x14ac:dyDescent="0.25">
      <c r="A479" s="32">
        <v>43069</v>
      </c>
      <c r="B479" s="32" t="s">
        <v>64</v>
      </c>
      <c r="C479" s="32" t="s">
        <v>52</v>
      </c>
      <c r="D479" s="31">
        <v>600.09</v>
      </c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spans="1:26" ht="21" hidden="1" customHeight="1" x14ac:dyDescent="0.25">
      <c r="A480" s="32">
        <v>43069</v>
      </c>
      <c r="B480" s="32" t="s">
        <v>65</v>
      </c>
      <c r="C480" s="32" t="s">
        <v>52</v>
      </c>
      <c r="D480" s="31">
        <v>-564.59</v>
      </c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spans="1:26" ht="21" hidden="1" customHeight="1" x14ac:dyDescent="0.25">
      <c r="A481" s="32">
        <v>43069</v>
      </c>
      <c r="B481" s="32" t="s">
        <v>66</v>
      </c>
      <c r="C481" s="32" t="s">
        <v>52</v>
      </c>
      <c r="D481" s="31">
        <v>1223.92</v>
      </c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spans="1:26" ht="21" hidden="1" customHeight="1" x14ac:dyDescent="0.25">
      <c r="A482" s="32">
        <v>43069</v>
      </c>
      <c r="B482" s="32" t="s">
        <v>67</v>
      </c>
      <c r="C482" s="32" t="s">
        <v>68</v>
      </c>
      <c r="D482" s="31">
        <v>2547.58</v>
      </c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spans="1:26" ht="21" hidden="1" customHeight="1" x14ac:dyDescent="0.25">
      <c r="A483" s="32">
        <v>43069</v>
      </c>
      <c r="B483" s="32" t="s">
        <v>69</v>
      </c>
      <c r="C483" s="32" t="s">
        <v>52</v>
      </c>
      <c r="D483" s="31">
        <v>50602.91</v>
      </c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spans="1:26" ht="21" hidden="1" customHeight="1" x14ac:dyDescent="0.25">
      <c r="A484" s="32">
        <v>43069</v>
      </c>
      <c r="B484" s="32" t="s">
        <v>70</v>
      </c>
      <c r="C484" s="32" t="s">
        <v>52</v>
      </c>
      <c r="D484" s="31">
        <v>27.9</v>
      </c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1:26" ht="21" hidden="1" customHeight="1" x14ac:dyDescent="0.25">
      <c r="A485" s="32">
        <v>43069</v>
      </c>
      <c r="B485" s="32" t="s">
        <v>71</v>
      </c>
      <c r="C485" s="32" t="s">
        <v>68</v>
      </c>
      <c r="D485" s="31">
        <v>860.84</v>
      </c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1:26" ht="21" hidden="1" customHeight="1" x14ac:dyDescent="0.25">
      <c r="A486" s="32">
        <v>43069</v>
      </c>
      <c r="B486" s="32" t="s">
        <v>73</v>
      </c>
      <c r="C486" s="32" t="s">
        <v>52</v>
      </c>
      <c r="D486" s="31">
        <v>1232.04</v>
      </c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1:26" ht="21" hidden="1" customHeight="1" x14ac:dyDescent="0.25">
      <c r="A487" s="32">
        <v>43039</v>
      </c>
      <c r="B487" s="32" t="s">
        <v>51</v>
      </c>
      <c r="C487" s="32" t="s">
        <v>52</v>
      </c>
      <c r="D487" s="31">
        <v>7491.91</v>
      </c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1:26" ht="21" hidden="1" customHeight="1" x14ac:dyDescent="0.25">
      <c r="A488" s="32">
        <v>43039</v>
      </c>
      <c r="B488" s="32" t="s">
        <v>53</v>
      </c>
      <c r="C488" s="32" t="s">
        <v>52</v>
      </c>
      <c r="D488" s="31">
        <v>3072.93</v>
      </c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1:26" ht="21" hidden="1" customHeight="1" x14ac:dyDescent="0.25">
      <c r="A489" s="32">
        <v>43039</v>
      </c>
      <c r="B489" s="32" t="s">
        <v>54</v>
      </c>
      <c r="C489" s="32" t="s">
        <v>52</v>
      </c>
      <c r="D489" s="31">
        <v>6870.19</v>
      </c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1:26" ht="21" hidden="1" customHeight="1" x14ac:dyDescent="0.25">
      <c r="A490" s="32">
        <v>43039</v>
      </c>
      <c r="B490" s="32" t="s">
        <v>55</v>
      </c>
      <c r="C490" s="32" t="s">
        <v>52</v>
      </c>
      <c r="D490" s="31">
        <v>989.46</v>
      </c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1:26" ht="21" hidden="1" customHeight="1" x14ac:dyDescent="0.25">
      <c r="A491" s="32">
        <v>43039</v>
      </c>
      <c r="B491" s="32" t="s">
        <v>56</v>
      </c>
      <c r="C491" s="32" t="s">
        <v>52</v>
      </c>
      <c r="D491" s="31">
        <v>0</v>
      </c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1:26" ht="21" hidden="1" customHeight="1" x14ac:dyDescent="0.25">
      <c r="A492" s="32">
        <v>43039</v>
      </c>
      <c r="B492" s="32" t="s">
        <v>57</v>
      </c>
      <c r="C492" s="32" t="s">
        <v>52</v>
      </c>
      <c r="D492" s="31">
        <v>0</v>
      </c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1:26" ht="21" hidden="1" customHeight="1" x14ac:dyDescent="0.25">
      <c r="A493" s="32">
        <v>43039</v>
      </c>
      <c r="B493" s="32" t="s">
        <v>58</v>
      </c>
      <c r="C493" s="32" t="s">
        <v>52</v>
      </c>
      <c r="D493" s="31">
        <v>405.14</v>
      </c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1:26" ht="21" hidden="1" customHeight="1" x14ac:dyDescent="0.25">
      <c r="A494" s="32">
        <v>43039</v>
      </c>
      <c r="B494" s="32" t="s">
        <v>59</v>
      </c>
      <c r="C494" s="32" t="s">
        <v>52</v>
      </c>
      <c r="D494" s="31">
        <v>1739.3</v>
      </c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1:26" ht="21" hidden="1" customHeight="1" x14ac:dyDescent="0.25">
      <c r="A495" s="32">
        <v>43039</v>
      </c>
      <c r="B495" s="32" t="s">
        <v>60</v>
      </c>
      <c r="C495" s="32" t="s">
        <v>52</v>
      </c>
      <c r="D495" s="31">
        <v>0</v>
      </c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1:26" ht="21" hidden="1" customHeight="1" x14ac:dyDescent="0.25">
      <c r="A496" s="32">
        <v>43039</v>
      </c>
      <c r="B496" s="32" t="s">
        <v>63</v>
      </c>
      <c r="C496" s="32" t="s">
        <v>52</v>
      </c>
      <c r="D496" s="31">
        <v>1307.44</v>
      </c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1:26" ht="21" hidden="1" customHeight="1" x14ac:dyDescent="0.25">
      <c r="A497" s="32">
        <v>43039</v>
      </c>
      <c r="B497" s="32" t="s">
        <v>64</v>
      </c>
      <c r="C497" s="32" t="s">
        <v>52</v>
      </c>
      <c r="D497" s="31">
        <v>400.03</v>
      </c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1:26" ht="21" hidden="1" customHeight="1" x14ac:dyDescent="0.25">
      <c r="A498" s="32">
        <v>43039</v>
      </c>
      <c r="B498" s="32" t="s">
        <v>65</v>
      </c>
      <c r="C498" s="32" t="s">
        <v>52</v>
      </c>
      <c r="D498" s="31">
        <v>-397.24</v>
      </c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1:26" ht="21" hidden="1" customHeight="1" x14ac:dyDescent="0.25">
      <c r="A499" s="32">
        <v>43039</v>
      </c>
      <c r="B499" s="32" t="s">
        <v>66</v>
      </c>
      <c r="C499" s="32" t="s">
        <v>52</v>
      </c>
      <c r="D499" s="31">
        <v>611.96</v>
      </c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1:26" ht="21" hidden="1" customHeight="1" x14ac:dyDescent="0.25">
      <c r="A500" s="32">
        <v>43039</v>
      </c>
      <c r="B500" s="32" t="s">
        <v>67</v>
      </c>
      <c r="C500" s="32" t="s">
        <v>68</v>
      </c>
      <c r="D500" s="31">
        <v>2603.6</v>
      </c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1:26" ht="21" hidden="1" customHeight="1" x14ac:dyDescent="0.25">
      <c r="A501" s="32">
        <v>43039</v>
      </c>
      <c r="B501" s="32" t="s">
        <v>69</v>
      </c>
      <c r="C501" s="32" t="s">
        <v>52</v>
      </c>
      <c r="D501" s="31">
        <v>49604.71</v>
      </c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1:26" ht="21" hidden="1" customHeight="1" x14ac:dyDescent="0.25">
      <c r="A502" s="32">
        <v>43039</v>
      </c>
      <c r="B502" s="32" t="s">
        <v>70</v>
      </c>
      <c r="C502" s="32" t="s">
        <v>52</v>
      </c>
      <c r="D502" s="31">
        <v>27.89</v>
      </c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1:26" ht="21" hidden="1" customHeight="1" x14ac:dyDescent="0.25">
      <c r="A503" s="32">
        <v>43039</v>
      </c>
      <c r="B503" s="32" t="s">
        <v>71</v>
      </c>
      <c r="C503" s="32" t="s">
        <v>68</v>
      </c>
      <c r="D503" s="31">
        <v>879.84</v>
      </c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1:26" ht="21" hidden="1" customHeight="1" x14ac:dyDescent="0.25">
      <c r="A504" s="32">
        <v>43039</v>
      </c>
      <c r="B504" s="32" t="s">
        <v>73</v>
      </c>
      <c r="C504" s="32" t="s">
        <v>52</v>
      </c>
      <c r="D504" s="31">
        <v>1020.02</v>
      </c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1:26" ht="21" hidden="1" customHeight="1" x14ac:dyDescent="0.25">
      <c r="A505" s="32">
        <v>43008</v>
      </c>
      <c r="B505" s="32" t="s">
        <v>51</v>
      </c>
      <c r="C505" s="32" t="s">
        <v>52</v>
      </c>
      <c r="D505" s="31">
        <v>7491.91</v>
      </c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1:26" ht="21" hidden="1" customHeight="1" x14ac:dyDescent="0.25">
      <c r="A506" s="32">
        <v>43008</v>
      </c>
      <c r="B506" s="32" t="s">
        <v>53</v>
      </c>
      <c r="C506" s="32" t="s">
        <v>52</v>
      </c>
      <c r="D506" s="31">
        <v>3022.93</v>
      </c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1:26" ht="21" hidden="1" customHeight="1" x14ac:dyDescent="0.25">
      <c r="A507" s="32">
        <v>43008</v>
      </c>
      <c r="B507" s="32" t="s">
        <v>54</v>
      </c>
      <c r="C507" s="32" t="s">
        <v>52</v>
      </c>
      <c r="D507" s="31">
        <v>6770.19</v>
      </c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1:26" ht="21" hidden="1" customHeight="1" x14ac:dyDescent="0.25">
      <c r="A508" s="32">
        <v>43008</v>
      </c>
      <c r="B508" s="32" t="s">
        <v>55</v>
      </c>
      <c r="C508" s="32" t="s">
        <v>52</v>
      </c>
      <c r="D508" s="31">
        <v>989.46</v>
      </c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1:26" ht="21" hidden="1" customHeight="1" x14ac:dyDescent="0.25">
      <c r="A509" s="32">
        <v>43008</v>
      </c>
      <c r="B509" s="32" t="s">
        <v>56</v>
      </c>
      <c r="C509" s="32" t="s">
        <v>52</v>
      </c>
      <c r="D509" s="31">
        <v>0</v>
      </c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1:26" ht="21" hidden="1" customHeight="1" x14ac:dyDescent="0.25">
      <c r="A510" s="32">
        <v>43008</v>
      </c>
      <c r="B510" s="32" t="s">
        <v>57</v>
      </c>
      <c r="C510" s="32" t="s">
        <v>52</v>
      </c>
      <c r="D510" s="31">
        <v>0</v>
      </c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1:26" ht="21" hidden="1" customHeight="1" x14ac:dyDescent="0.25">
      <c r="A511" s="32">
        <v>43008</v>
      </c>
      <c r="B511" s="32" t="s">
        <v>58</v>
      </c>
      <c r="C511" s="32" t="s">
        <v>52</v>
      </c>
      <c r="D511" s="31">
        <v>204.99</v>
      </c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1:26" ht="21" hidden="1" customHeight="1" x14ac:dyDescent="0.25">
      <c r="A512" s="32">
        <v>43008</v>
      </c>
      <c r="B512" s="32" t="s">
        <v>59</v>
      </c>
      <c r="C512" s="32" t="s">
        <v>52</v>
      </c>
      <c r="D512" s="31">
        <v>7307.19</v>
      </c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1:26" ht="21" hidden="1" customHeight="1" x14ac:dyDescent="0.25">
      <c r="A513" s="32">
        <v>43008</v>
      </c>
      <c r="B513" s="32" t="s">
        <v>60</v>
      </c>
      <c r="C513" s="32" t="s">
        <v>52</v>
      </c>
      <c r="D513" s="31">
        <v>0</v>
      </c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1:26" ht="21" hidden="1" customHeight="1" x14ac:dyDescent="0.25">
      <c r="A514" s="32">
        <v>43008</v>
      </c>
      <c r="B514" s="32" t="s">
        <v>63</v>
      </c>
      <c r="C514" s="32" t="s">
        <v>52</v>
      </c>
      <c r="D514" s="31">
        <v>0.01</v>
      </c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1:26" ht="21" hidden="1" customHeight="1" x14ac:dyDescent="0.25">
      <c r="A515" s="32">
        <v>43008</v>
      </c>
      <c r="B515" s="32" t="s">
        <v>64</v>
      </c>
      <c r="C515" s="32" t="s">
        <v>52</v>
      </c>
      <c r="D515" s="31">
        <v>200</v>
      </c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1:26" ht="21" hidden="1" customHeight="1" x14ac:dyDescent="0.25">
      <c r="A516" s="32">
        <v>43008</v>
      </c>
      <c r="B516" s="32" t="s">
        <v>65</v>
      </c>
      <c r="C516" s="32" t="s">
        <v>52</v>
      </c>
      <c r="D516" s="31">
        <v>-873.28</v>
      </c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1:26" ht="21" hidden="1" customHeight="1" x14ac:dyDescent="0.25">
      <c r="A517" s="32">
        <v>43008</v>
      </c>
      <c r="B517" s="32" t="s">
        <v>66</v>
      </c>
      <c r="C517" s="32" t="s">
        <v>52</v>
      </c>
      <c r="D517" s="31">
        <v>2586.96</v>
      </c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1:26" ht="21" hidden="1" customHeight="1" x14ac:dyDescent="0.25">
      <c r="A518" s="32">
        <v>43008</v>
      </c>
      <c r="B518" s="32" t="s">
        <v>67</v>
      </c>
      <c r="C518" s="32" t="s">
        <v>68</v>
      </c>
      <c r="D518" s="31">
        <v>0</v>
      </c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1:26" ht="21" hidden="1" customHeight="1" x14ac:dyDescent="0.25">
      <c r="A519" s="32">
        <v>43008</v>
      </c>
      <c r="B519" s="32" t="s">
        <v>69</v>
      </c>
      <c r="C519" s="32" t="s">
        <v>52</v>
      </c>
      <c r="D519" s="31">
        <v>45887.59</v>
      </c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1:26" ht="21" hidden="1" customHeight="1" x14ac:dyDescent="0.25">
      <c r="A520" s="32">
        <v>43008</v>
      </c>
      <c r="B520" s="32" t="s">
        <v>70</v>
      </c>
      <c r="C520" s="32" t="s">
        <v>52</v>
      </c>
      <c r="D520" s="31">
        <v>13.25</v>
      </c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1:26" ht="21" hidden="1" customHeight="1" x14ac:dyDescent="0.25">
      <c r="A521" s="32">
        <v>43008</v>
      </c>
      <c r="B521" s="32" t="s">
        <v>71</v>
      </c>
      <c r="C521" s="32" t="s">
        <v>68</v>
      </c>
      <c r="D521" s="31">
        <v>868.13</v>
      </c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1:26" ht="21" hidden="1" customHeight="1" x14ac:dyDescent="0.25">
      <c r="A522" s="32">
        <v>43008</v>
      </c>
      <c r="B522" s="32" t="s">
        <v>73</v>
      </c>
      <c r="C522" s="32" t="s">
        <v>52</v>
      </c>
      <c r="D522" s="31">
        <v>1002.79</v>
      </c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1:26" ht="21" hidden="1" customHeight="1" x14ac:dyDescent="0.25">
      <c r="A523" s="32">
        <v>42978</v>
      </c>
      <c r="B523" s="32" t="s">
        <v>51</v>
      </c>
      <c r="C523" s="32" t="s">
        <v>52</v>
      </c>
      <c r="D523" s="31">
        <v>7491.91</v>
      </c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1:26" ht="21" hidden="1" customHeight="1" x14ac:dyDescent="0.25">
      <c r="A524" s="32">
        <v>42978</v>
      </c>
      <c r="B524" s="32" t="s">
        <v>53</v>
      </c>
      <c r="C524" s="32" t="s">
        <v>52</v>
      </c>
      <c r="D524" s="31">
        <v>2972.93</v>
      </c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1:26" ht="21" hidden="1" customHeight="1" x14ac:dyDescent="0.25">
      <c r="A525" s="32">
        <v>42978</v>
      </c>
      <c r="B525" s="32" t="s">
        <v>54</v>
      </c>
      <c r="C525" s="32" t="s">
        <v>52</v>
      </c>
      <c r="D525" s="31">
        <v>6670.19</v>
      </c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1:26" ht="21" hidden="1" customHeight="1" x14ac:dyDescent="0.25">
      <c r="A526" s="32">
        <v>42978</v>
      </c>
      <c r="B526" s="32" t="s">
        <v>55</v>
      </c>
      <c r="C526" s="32" t="s">
        <v>52</v>
      </c>
      <c r="D526" s="31">
        <v>989.46</v>
      </c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1:26" ht="21" hidden="1" customHeight="1" x14ac:dyDescent="0.25">
      <c r="A527" s="32">
        <v>42978</v>
      </c>
      <c r="B527" s="32" t="s">
        <v>56</v>
      </c>
      <c r="C527" s="32" t="s">
        <v>52</v>
      </c>
      <c r="D527" s="31">
        <v>0</v>
      </c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1:26" ht="21" hidden="1" customHeight="1" x14ac:dyDescent="0.25">
      <c r="A528" s="32">
        <v>42978</v>
      </c>
      <c r="B528" s="32" t="s">
        <v>57</v>
      </c>
      <c r="C528" s="32" t="s">
        <v>52</v>
      </c>
      <c r="D528" s="31">
        <v>0</v>
      </c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1:26" ht="21" hidden="1" customHeight="1" x14ac:dyDescent="0.25">
      <c r="A529" s="32">
        <v>42978</v>
      </c>
      <c r="B529" s="32" t="s">
        <v>58</v>
      </c>
      <c r="C529" s="32" t="s">
        <v>52</v>
      </c>
      <c r="D529" s="31">
        <v>204.99</v>
      </c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1:26" ht="21" hidden="1" customHeight="1" x14ac:dyDescent="0.25">
      <c r="A530" s="32">
        <v>42978</v>
      </c>
      <c r="B530" s="32" t="s">
        <v>59</v>
      </c>
      <c r="C530" s="32" t="s">
        <v>52</v>
      </c>
      <c r="D530" s="31">
        <v>3191.93</v>
      </c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1:26" ht="21" hidden="1" customHeight="1" x14ac:dyDescent="0.25">
      <c r="A531" s="32">
        <v>42978</v>
      </c>
      <c r="B531" s="32" t="s">
        <v>60</v>
      </c>
      <c r="C531" s="32" t="s">
        <v>52</v>
      </c>
      <c r="D531" s="31">
        <v>0</v>
      </c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1:26" ht="21" hidden="1" customHeight="1" x14ac:dyDescent="0.25">
      <c r="A532" s="32">
        <v>42978</v>
      </c>
      <c r="B532" s="32" t="s">
        <v>63</v>
      </c>
      <c r="C532" s="32" t="s">
        <v>52</v>
      </c>
      <c r="D532" s="31">
        <v>1000</v>
      </c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1:26" ht="21" hidden="1" customHeight="1" x14ac:dyDescent="0.25">
      <c r="A533" s="32">
        <v>42978</v>
      </c>
      <c r="B533" s="32" t="s">
        <v>64</v>
      </c>
      <c r="C533" s="32" t="s">
        <v>52</v>
      </c>
      <c r="D533" s="31">
        <v>0</v>
      </c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1:26" ht="21" hidden="1" customHeight="1" x14ac:dyDescent="0.25">
      <c r="A534" s="32">
        <v>42978</v>
      </c>
      <c r="B534" s="32" t="s">
        <v>65</v>
      </c>
      <c r="C534" s="32" t="s">
        <v>52</v>
      </c>
      <c r="D534" s="31">
        <v>0</v>
      </c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1:26" ht="21" hidden="1" customHeight="1" x14ac:dyDescent="0.25">
      <c r="A535" s="32">
        <v>42978</v>
      </c>
      <c r="B535" s="32" t="s">
        <v>66</v>
      </c>
      <c r="C535" s="32" t="s">
        <v>52</v>
      </c>
      <c r="D535" s="31">
        <v>1145</v>
      </c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1:26" ht="21" hidden="1" customHeight="1" x14ac:dyDescent="0.25">
      <c r="A536" s="32">
        <v>42978</v>
      </c>
      <c r="B536" s="32" t="s">
        <v>67</v>
      </c>
      <c r="C536" s="32" t="s">
        <v>68</v>
      </c>
      <c r="D536" s="31">
        <v>0</v>
      </c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1:26" ht="21" hidden="1" customHeight="1" x14ac:dyDescent="0.25">
      <c r="A537" s="32">
        <v>42978</v>
      </c>
      <c r="B537" s="32" t="s">
        <v>69</v>
      </c>
      <c r="C537" s="32" t="s">
        <v>52</v>
      </c>
      <c r="D537" s="31">
        <v>43890.29</v>
      </c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1:26" ht="21" hidden="1" customHeight="1" x14ac:dyDescent="0.25">
      <c r="A538" s="32">
        <v>42978</v>
      </c>
      <c r="B538" s="32" t="s">
        <v>70</v>
      </c>
      <c r="C538" s="32" t="s">
        <v>52</v>
      </c>
      <c r="D538" s="31">
        <v>13.36</v>
      </c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1:26" ht="21" hidden="1" customHeight="1" x14ac:dyDescent="0.25">
      <c r="A539" s="32">
        <v>42978</v>
      </c>
      <c r="B539" s="32" t="s">
        <v>71</v>
      </c>
      <c r="C539" s="32" t="s">
        <v>68</v>
      </c>
      <c r="D539" s="31">
        <v>150.16</v>
      </c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1:26" ht="21" hidden="1" customHeight="1" x14ac:dyDescent="0.25">
      <c r="A540" s="32">
        <v>42978</v>
      </c>
      <c r="B540" s="32" t="s">
        <v>73</v>
      </c>
      <c r="C540" s="32" t="s">
        <v>52</v>
      </c>
      <c r="D540" s="31">
        <v>0</v>
      </c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1:26" ht="21" hidden="1" customHeight="1" x14ac:dyDescent="0.25">
      <c r="A541" s="32">
        <v>42947</v>
      </c>
      <c r="B541" s="32" t="s">
        <v>51</v>
      </c>
      <c r="C541" s="32" t="s">
        <v>52</v>
      </c>
      <c r="D541" s="31">
        <v>7491.91</v>
      </c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1:26" ht="21" hidden="1" customHeight="1" x14ac:dyDescent="0.25">
      <c r="A542" s="32">
        <v>42947</v>
      </c>
      <c r="B542" s="32" t="s">
        <v>53</v>
      </c>
      <c r="C542" s="32" t="s">
        <v>52</v>
      </c>
      <c r="D542" s="31">
        <v>2922.93</v>
      </c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1:26" ht="21" hidden="1" customHeight="1" x14ac:dyDescent="0.25">
      <c r="A543" s="32">
        <v>42947</v>
      </c>
      <c r="B543" s="32" t="s">
        <v>54</v>
      </c>
      <c r="C543" s="32" t="s">
        <v>52</v>
      </c>
      <c r="D543" s="31">
        <v>6570.19</v>
      </c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1:26" ht="21" hidden="1" customHeight="1" x14ac:dyDescent="0.25">
      <c r="A544" s="32">
        <v>42947</v>
      </c>
      <c r="B544" s="32" t="s">
        <v>55</v>
      </c>
      <c r="C544" s="32" t="s">
        <v>52</v>
      </c>
      <c r="D544" s="31">
        <v>989.46</v>
      </c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1:26" ht="21" hidden="1" customHeight="1" x14ac:dyDescent="0.25">
      <c r="A545" s="32">
        <v>42947</v>
      </c>
      <c r="B545" s="32" t="s">
        <v>56</v>
      </c>
      <c r="C545" s="32" t="s">
        <v>52</v>
      </c>
      <c r="D545" s="31">
        <v>0</v>
      </c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1:26" ht="21" hidden="1" customHeight="1" x14ac:dyDescent="0.25">
      <c r="A546" s="32">
        <v>42947</v>
      </c>
      <c r="B546" s="32" t="s">
        <v>57</v>
      </c>
      <c r="C546" s="32" t="s">
        <v>52</v>
      </c>
      <c r="D546" s="31">
        <v>0</v>
      </c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1:26" ht="21" hidden="1" customHeight="1" x14ac:dyDescent="0.25">
      <c r="A547" s="32">
        <v>42947</v>
      </c>
      <c r="B547" s="32" t="s">
        <v>58</v>
      </c>
      <c r="C547" s="32" t="s">
        <v>52</v>
      </c>
      <c r="D547" s="31">
        <v>204.99</v>
      </c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1:26" ht="21" hidden="1" customHeight="1" x14ac:dyDescent="0.25">
      <c r="A548" s="32">
        <v>42947</v>
      </c>
      <c r="B548" s="32" t="s">
        <v>59</v>
      </c>
      <c r="C548" s="32" t="s">
        <v>52</v>
      </c>
      <c r="D548" s="31">
        <v>4713.45</v>
      </c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1:26" ht="21" hidden="1" customHeight="1" x14ac:dyDescent="0.25">
      <c r="A549" s="32">
        <v>42947</v>
      </c>
      <c r="B549" s="32" t="s">
        <v>60</v>
      </c>
      <c r="C549" s="32" t="s">
        <v>52</v>
      </c>
      <c r="D549" s="31">
        <v>0</v>
      </c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1:26" ht="21" hidden="1" customHeight="1" x14ac:dyDescent="0.25">
      <c r="A550" s="32">
        <v>42947</v>
      </c>
      <c r="B550" s="32" t="s">
        <v>63</v>
      </c>
      <c r="C550" s="32" t="s">
        <v>52</v>
      </c>
      <c r="D550" s="31">
        <v>0</v>
      </c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1:26" ht="21" hidden="1" customHeight="1" x14ac:dyDescent="0.25">
      <c r="A551" s="32">
        <v>42947</v>
      </c>
      <c r="B551" s="32" t="s">
        <v>64</v>
      </c>
      <c r="C551" s="32" t="s">
        <v>52</v>
      </c>
      <c r="D551" s="31">
        <v>0</v>
      </c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1:26" ht="21" hidden="1" customHeight="1" x14ac:dyDescent="0.25">
      <c r="A552" s="32">
        <v>42947</v>
      </c>
      <c r="B552" s="32" t="s">
        <v>65</v>
      </c>
      <c r="C552" s="32" t="s">
        <v>52</v>
      </c>
      <c r="D552" s="31">
        <v>-104.92</v>
      </c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1:26" ht="21" hidden="1" customHeight="1" x14ac:dyDescent="0.25">
      <c r="A553" s="32">
        <v>42947</v>
      </c>
      <c r="B553" s="32" t="s">
        <v>66</v>
      </c>
      <c r="C553" s="32" t="s">
        <v>52</v>
      </c>
      <c r="D553" s="31">
        <v>572.5</v>
      </c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1:26" ht="21" hidden="1" customHeight="1" x14ac:dyDescent="0.25">
      <c r="A554" s="32">
        <v>42947</v>
      </c>
      <c r="B554" s="32" t="s">
        <v>67</v>
      </c>
      <c r="C554" s="32" t="s">
        <v>68</v>
      </c>
      <c r="D554" s="31">
        <v>0</v>
      </c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1:26" ht="21" hidden="1" customHeight="1" x14ac:dyDescent="0.25">
      <c r="A555" s="32">
        <v>42947</v>
      </c>
      <c r="B555" s="32" t="s">
        <v>69</v>
      </c>
      <c r="C555" s="32" t="s">
        <v>52</v>
      </c>
      <c r="D555" s="31">
        <v>43409</v>
      </c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1:26" ht="21" hidden="1" customHeight="1" x14ac:dyDescent="0.25">
      <c r="A556" s="32">
        <v>42947</v>
      </c>
      <c r="B556" s="32" t="s">
        <v>70</v>
      </c>
      <c r="C556" s="32" t="s">
        <v>52</v>
      </c>
      <c r="D556" s="31">
        <v>0.55000000000000004</v>
      </c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1:26" ht="21" hidden="1" customHeight="1" x14ac:dyDescent="0.25">
      <c r="A557" s="32">
        <v>42947</v>
      </c>
      <c r="B557" s="32" t="s">
        <v>71</v>
      </c>
      <c r="C557" s="32" t="s">
        <v>68</v>
      </c>
      <c r="D557" s="31">
        <v>110.03</v>
      </c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1:26" ht="21" hidden="1" customHeight="1" x14ac:dyDescent="0.25">
      <c r="A558" s="32">
        <v>42947</v>
      </c>
      <c r="B558" s="32" t="s">
        <v>73</v>
      </c>
      <c r="C558" s="32" t="s">
        <v>52</v>
      </c>
      <c r="D558" s="31">
        <v>0</v>
      </c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1:26" ht="21" hidden="1" customHeight="1" x14ac:dyDescent="0.25">
      <c r="A559" s="32">
        <v>42916</v>
      </c>
      <c r="B559" s="32" t="s">
        <v>51</v>
      </c>
      <c r="C559" s="32" t="s">
        <v>52</v>
      </c>
      <c r="D559" s="31">
        <v>7491.91</v>
      </c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1:26" ht="21" hidden="1" customHeight="1" x14ac:dyDescent="0.25">
      <c r="A560" s="32">
        <v>42916</v>
      </c>
      <c r="B560" s="32" t="s">
        <v>53</v>
      </c>
      <c r="C560" s="32" t="s">
        <v>52</v>
      </c>
      <c r="D560" s="31">
        <v>2872.93</v>
      </c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1:26" ht="21" hidden="1" customHeight="1" x14ac:dyDescent="0.25">
      <c r="A561" s="32">
        <v>42916</v>
      </c>
      <c r="B561" s="32" t="s">
        <v>54</v>
      </c>
      <c r="C561" s="32" t="s">
        <v>52</v>
      </c>
      <c r="D561" s="31">
        <v>6470.19</v>
      </c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1:26" ht="21" hidden="1" customHeight="1" x14ac:dyDescent="0.25">
      <c r="A562" s="32">
        <v>42916</v>
      </c>
      <c r="B562" s="32" t="s">
        <v>55</v>
      </c>
      <c r="C562" s="32" t="s">
        <v>52</v>
      </c>
      <c r="D562" s="31">
        <v>989.46</v>
      </c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1:26" ht="21" hidden="1" customHeight="1" x14ac:dyDescent="0.25">
      <c r="A563" s="32">
        <v>42916</v>
      </c>
      <c r="B563" s="32" t="s">
        <v>56</v>
      </c>
      <c r="C563" s="32" t="s">
        <v>52</v>
      </c>
      <c r="D563" s="31">
        <v>0</v>
      </c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1:26" ht="21" hidden="1" customHeight="1" x14ac:dyDescent="0.25">
      <c r="A564" s="32">
        <v>42916</v>
      </c>
      <c r="B564" s="32" t="s">
        <v>57</v>
      </c>
      <c r="C564" s="32" t="s">
        <v>52</v>
      </c>
      <c r="D564" s="31">
        <v>0</v>
      </c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1:26" ht="21" hidden="1" customHeight="1" x14ac:dyDescent="0.25">
      <c r="A565" s="32">
        <v>42916</v>
      </c>
      <c r="B565" s="32" t="s">
        <v>58</v>
      </c>
      <c r="C565" s="32" t="s">
        <v>52</v>
      </c>
      <c r="D565" s="31">
        <v>204.99</v>
      </c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1:26" ht="21" hidden="1" customHeight="1" x14ac:dyDescent="0.25">
      <c r="A566" s="32">
        <v>42916</v>
      </c>
      <c r="B566" s="32" t="s">
        <v>59</v>
      </c>
      <c r="C566" s="32" t="s">
        <v>52</v>
      </c>
      <c r="D566" s="31">
        <v>522.41</v>
      </c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1:26" ht="21" hidden="1" customHeight="1" x14ac:dyDescent="0.25">
      <c r="A567" s="32">
        <v>42916</v>
      </c>
      <c r="B567" s="32" t="s">
        <v>60</v>
      </c>
      <c r="C567" s="32" t="s">
        <v>52</v>
      </c>
      <c r="D567" s="31">
        <v>0</v>
      </c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1:26" ht="21" hidden="1" customHeight="1" x14ac:dyDescent="0.25">
      <c r="A568" s="32">
        <v>42916</v>
      </c>
      <c r="B568" s="32" t="s">
        <v>63</v>
      </c>
      <c r="C568" s="32" t="s">
        <v>52</v>
      </c>
      <c r="D568" s="31">
        <v>0</v>
      </c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1:26" ht="21" hidden="1" customHeight="1" x14ac:dyDescent="0.25">
      <c r="A569" s="32">
        <v>42916</v>
      </c>
      <c r="B569" s="32" t="s">
        <v>64</v>
      </c>
      <c r="C569" s="32" t="s">
        <v>52</v>
      </c>
      <c r="D569" s="31">
        <v>0</v>
      </c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1:26" ht="21" hidden="1" customHeight="1" x14ac:dyDescent="0.25">
      <c r="A570" s="32">
        <v>42916</v>
      </c>
      <c r="B570" s="32" t="s">
        <v>65</v>
      </c>
      <c r="C570" s="32" t="s">
        <v>52</v>
      </c>
      <c r="D570" s="31">
        <v>-865.94</v>
      </c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1:26" ht="21" hidden="1" customHeight="1" x14ac:dyDescent="0.25">
      <c r="A571" s="32">
        <v>42916</v>
      </c>
      <c r="B571" s="32" t="s">
        <v>66</v>
      </c>
      <c r="C571" s="32" t="s">
        <v>52</v>
      </c>
      <c r="D571" s="31">
        <v>2576.25</v>
      </c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1:26" ht="21" hidden="1" customHeight="1" x14ac:dyDescent="0.25">
      <c r="A572" s="32">
        <v>42916</v>
      </c>
      <c r="B572" s="32" t="s">
        <v>67</v>
      </c>
      <c r="C572" s="32" t="s">
        <v>68</v>
      </c>
      <c r="D572" s="31">
        <v>13.8</v>
      </c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1:26" ht="21" hidden="1" customHeight="1" x14ac:dyDescent="0.25">
      <c r="A573" s="32">
        <v>42916</v>
      </c>
      <c r="B573" s="32" t="s">
        <v>69</v>
      </c>
      <c r="C573" s="32" t="s">
        <v>52</v>
      </c>
      <c r="D573" s="31">
        <v>42409.9</v>
      </c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1:26" ht="21" hidden="1" customHeight="1" x14ac:dyDescent="0.25">
      <c r="A574" s="32">
        <v>42916</v>
      </c>
      <c r="B574" s="32" t="s">
        <v>70</v>
      </c>
      <c r="C574" s="32" t="s">
        <v>52</v>
      </c>
      <c r="D574" s="31">
        <v>1000.54</v>
      </c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1:26" ht="21" hidden="1" customHeight="1" x14ac:dyDescent="0.25">
      <c r="A575" s="32">
        <v>42916</v>
      </c>
      <c r="B575" s="32" t="s">
        <v>71</v>
      </c>
      <c r="C575" s="32" t="s">
        <v>68</v>
      </c>
      <c r="D575" s="31">
        <v>120</v>
      </c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1:26" ht="21" hidden="1" customHeight="1" x14ac:dyDescent="0.25">
      <c r="A576" s="32">
        <v>42916</v>
      </c>
      <c r="B576" s="32" t="s">
        <v>73</v>
      </c>
      <c r="C576" s="32" t="s">
        <v>52</v>
      </c>
      <c r="D576" s="31">
        <v>0</v>
      </c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1:26" ht="21" hidden="1" customHeight="1" x14ac:dyDescent="0.25">
      <c r="A577" s="32">
        <v>42886</v>
      </c>
      <c r="B577" s="32" t="s">
        <v>51</v>
      </c>
      <c r="C577" s="32" t="s">
        <v>52</v>
      </c>
      <c r="D577" s="31">
        <v>7491.91</v>
      </c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1:26" ht="21" hidden="1" customHeight="1" x14ac:dyDescent="0.25">
      <c r="A578" s="32">
        <v>42886</v>
      </c>
      <c r="B578" s="32" t="s">
        <v>53</v>
      </c>
      <c r="C578" s="32" t="s">
        <v>52</v>
      </c>
      <c r="D578" s="31">
        <v>2822.93</v>
      </c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1:26" ht="21" hidden="1" customHeight="1" x14ac:dyDescent="0.25">
      <c r="A579" s="32">
        <v>42886</v>
      </c>
      <c r="B579" s="32" t="s">
        <v>54</v>
      </c>
      <c r="C579" s="32" t="s">
        <v>52</v>
      </c>
      <c r="D579" s="31">
        <v>6370.19</v>
      </c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1:26" ht="21" hidden="1" customHeight="1" x14ac:dyDescent="0.25">
      <c r="A580" s="32">
        <v>42886</v>
      </c>
      <c r="B580" s="32" t="s">
        <v>55</v>
      </c>
      <c r="C580" s="32" t="s">
        <v>52</v>
      </c>
      <c r="D580" s="31">
        <v>0</v>
      </c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1:26" ht="21" hidden="1" customHeight="1" x14ac:dyDescent="0.25">
      <c r="A581" s="32">
        <v>42886</v>
      </c>
      <c r="B581" s="32" t="s">
        <v>56</v>
      </c>
      <c r="C581" s="32" t="s">
        <v>52</v>
      </c>
      <c r="D581" s="31">
        <v>0</v>
      </c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1:26" ht="21" hidden="1" customHeight="1" x14ac:dyDescent="0.25">
      <c r="A582" s="32">
        <v>42886</v>
      </c>
      <c r="B582" s="32" t="s">
        <v>57</v>
      </c>
      <c r="C582" s="32" t="s">
        <v>52</v>
      </c>
      <c r="D582" s="31">
        <v>0</v>
      </c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1:26" ht="21" hidden="1" customHeight="1" x14ac:dyDescent="0.25">
      <c r="A583" s="32">
        <v>42886</v>
      </c>
      <c r="B583" s="32" t="s">
        <v>58</v>
      </c>
      <c r="C583" s="32" t="s">
        <v>52</v>
      </c>
      <c r="D583" s="31">
        <v>0</v>
      </c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1:26" ht="21" hidden="1" customHeight="1" x14ac:dyDescent="0.25">
      <c r="A584" s="32">
        <v>42886</v>
      </c>
      <c r="B584" s="32" t="s">
        <v>59</v>
      </c>
      <c r="C584" s="32" t="s">
        <v>52</v>
      </c>
      <c r="D584" s="31">
        <v>2537.2399999999998</v>
      </c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1:26" ht="21" hidden="1" customHeight="1" x14ac:dyDescent="0.25">
      <c r="A585" s="32">
        <v>42886</v>
      </c>
      <c r="B585" s="32" t="s">
        <v>60</v>
      </c>
      <c r="C585" s="32" t="s">
        <v>52</v>
      </c>
      <c r="D585" s="31">
        <v>0</v>
      </c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1:26" ht="21" hidden="1" customHeight="1" x14ac:dyDescent="0.25">
      <c r="A586" s="32">
        <v>42886</v>
      </c>
      <c r="B586" s="32" t="s">
        <v>63</v>
      </c>
      <c r="C586" s="32" t="s">
        <v>52</v>
      </c>
      <c r="D586" s="31">
        <v>0</v>
      </c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1:26" ht="21" hidden="1" customHeight="1" x14ac:dyDescent="0.25">
      <c r="A587" s="32">
        <v>42886</v>
      </c>
      <c r="B587" s="32" t="s">
        <v>64</v>
      </c>
      <c r="C587" s="32" t="s">
        <v>52</v>
      </c>
      <c r="D587" s="31">
        <v>0</v>
      </c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1:26" ht="21" hidden="1" customHeight="1" x14ac:dyDescent="0.25">
      <c r="A588" s="32">
        <v>42886</v>
      </c>
      <c r="B588" s="32" t="s">
        <v>65</v>
      </c>
      <c r="C588" s="32" t="s">
        <v>52</v>
      </c>
      <c r="D588" s="31">
        <v>-280.74</v>
      </c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1:26" ht="21" hidden="1" customHeight="1" x14ac:dyDescent="0.25">
      <c r="A589" s="32">
        <v>42886</v>
      </c>
      <c r="B589" s="32" t="s">
        <v>66</v>
      </c>
      <c r="C589" s="32" t="s">
        <v>52</v>
      </c>
      <c r="D589" s="31">
        <v>1717.5</v>
      </c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1:26" ht="21" hidden="1" customHeight="1" x14ac:dyDescent="0.25">
      <c r="A590" s="32">
        <v>42886</v>
      </c>
      <c r="B590" s="32" t="s">
        <v>67</v>
      </c>
      <c r="C590" s="32" t="s">
        <v>68</v>
      </c>
      <c r="D590" s="31">
        <v>0</v>
      </c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1:26" ht="21" hidden="1" customHeight="1" x14ac:dyDescent="0.25">
      <c r="A591" s="32">
        <v>42886</v>
      </c>
      <c r="B591" s="32" t="s">
        <v>69</v>
      </c>
      <c r="C591" s="32" t="s">
        <v>52</v>
      </c>
      <c r="D591" s="31">
        <v>40583.81</v>
      </c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1:26" ht="21" hidden="1" customHeight="1" x14ac:dyDescent="0.25">
      <c r="A592" s="32">
        <v>42886</v>
      </c>
      <c r="B592" s="32" t="s">
        <v>70</v>
      </c>
      <c r="C592" s="32" t="s">
        <v>52</v>
      </c>
      <c r="D592" s="31">
        <v>3.33</v>
      </c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1:26" ht="21" hidden="1" customHeight="1" x14ac:dyDescent="0.25">
      <c r="A593" s="32">
        <v>42886</v>
      </c>
      <c r="B593" s="32" t="s">
        <v>71</v>
      </c>
      <c r="C593" s="32" t="s">
        <v>68</v>
      </c>
      <c r="D593" s="31">
        <v>114.18</v>
      </c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1:26" ht="21" hidden="1" customHeight="1" x14ac:dyDescent="0.25">
      <c r="A594" s="32">
        <v>42886</v>
      </c>
      <c r="B594" s="32" t="s">
        <v>73</v>
      </c>
      <c r="C594" s="32" t="s">
        <v>52</v>
      </c>
      <c r="D594" s="31">
        <v>0</v>
      </c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1:26" ht="21" hidden="1" customHeight="1" x14ac:dyDescent="0.25">
      <c r="A595" s="32">
        <v>42855</v>
      </c>
      <c r="B595" s="32" t="s">
        <v>51</v>
      </c>
      <c r="C595" s="32" t="s">
        <v>52</v>
      </c>
      <c r="D595" s="31">
        <v>7491.91</v>
      </c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1:26" ht="21" hidden="1" customHeight="1" x14ac:dyDescent="0.25">
      <c r="A596" s="32">
        <v>42855</v>
      </c>
      <c r="B596" s="32" t="s">
        <v>53</v>
      </c>
      <c r="C596" s="32" t="s">
        <v>52</v>
      </c>
      <c r="D596" s="31">
        <v>2772.93</v>
      </c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1:26" ht="21" hidden="1" customHeight="1" x14ac:dyDescent="0.25">
      <c r="A597" s="32">
        <v>42855</v>
      </c>
      <c r="B597" s="32" t="s">
        <v>54</v>
      </c>
      <c r="C597" s="32" t="s">
        <v>52</v>
      </c>
      <c r="D597" s="31">
        <v>6175.23</v>
      </c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1:26" ht="21" hidden="1" customHeight="1" x14ac:dyDescent="0.25">
      <c r="A598" s="32">
        <v>42855</v>
      </c>
      <c r="B598" s="32" t="s">
        <v>55</v>
      </c>
      <c r="C598" s="32" t="s">
        <v>52</v>
      </c>
      <c r="D598" s="31">
        <v>0</v>
      </c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1:26" ht="21" hidden="1" customHeight="1" x14ac:dyDescent="0.25">
      <c r="A599" s="32">
        <v>42855</v>
      </c>
      <c r="B599" s="32" t="s">
        <v>56</v>
      </c>
      <c r="C599" s="32" t="s">
        <v>52</v>
      </c>
      <c r="D599" s="31">
        <v>0</v>
      </c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1:26" ht="21" hidden="1" customHeight="1" x14ac:dyDescent="0.25">
      <c r="A600" s="32">
        <v>42855</v>
      </c>
      <c r="B600" s="32" t="s">
        <v>57</v>
      </c>
      <c r="C600" s="32" t="s">
        <v>52</v>
      </c>
      <c r="D600" s="31">
        <v>0</v>
      </c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1:26" ht="21" hidden="1" customHeight="1" x14ac:dyDescent="0.25">
      <c r="A601" s="32">
        <v>42855</v>
      </c>
      <c r="B601" s="32" t="s">
        <v>58</v>
      </c>
      <c r="C601" s="32" t="s">
        <v>52</v>
      </c>
      <c r="D601" s="31">
        <v>0</v>
      </c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1:26" ht="21" hidden="1" customHeight="1" x14ac:dyDescent="0.25">
      <c r="A602" s="32">
        <v>42855</v>
      </c>
      <c r="B602" s="32" t="s">
        <v>59</v>
      </c>
      <c r="C602" s="32" t="s">
        <v>52</v>
      </c>
      <c r="D602" s="31">
        <v>-1389.39</v>
      </c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1:26" ht="21" hidden="1" customHeight="1" x14ac:dyDescent="0.25">
      <c r="A603" s="32">
        <v>42855</v>
      </c>
      <c r="B603" s="32" t="s">
        <v>60</v>
      </c>
      <c r="C603" s="32" t="s">
        <v>52</v>
      </c>
      <c r="D603" s="31">
        <v>0</v>
      </c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1:26" ht="21" hidden="1" customHeight="1" x14ac:dyDescent="0.25">
      <c r="A604" s="32">
        <v>42855</v>
      </c>
      <c r="B604" s="32" t="s">
        <v>63</v>
      </c>
      <c r="C604" s="32" t="s">
        <v>52</v>
      </c>
      <c r="D604" s="31">
        <v>0</v>
      </c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1:26" ht="21" hidden="1" customHeight="1" x14ac:dyDescent="0.25">
      <c r="A605" s="32">
        <v>42855</v>
      </c>
      <c r="B605" s="32" t="s">
        <v>64</v>
      </c>
      <c r="C605" s="32" t="s">
        <v>52</v>
      </c>
      <c r="D605" s="31">
        <v>0</v>
      </c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1:26" ht="21" hidden="1" customHeight="1" x14ac:dyDescent="0.25">
      <c r="A606" s="32">
        <v>42855</v>
      </c>
      <c r="B606" s="32" t="s">
        <v>65</v>
      </c>
      <c r="C606" s="32" t="s">
        <v>52</v>
      </c>
      <c r="D606" s="31">
        <v>-6.56</v>
      </c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1:26" ht="21" hidden="1" customHeight="1" x14ac:dyDescent="0.25">
      <c r="A607" s="32">
        <v>42855</v>
      </c>
      <c r="B607" s="32" t="s">
        <v>66</v>
      </c>
      <c r="C607" s="32" t="s">
        <v>52</v>
      </c>
      <c r="D607" s="31">
        <v>858.75</v>
      </c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1:26" ht="21" hidden="1" customHeight="1" x14ac:dyDescent="0.25">
      <c r="A608" s="32">
        <v>42855</v>
      </c>
      <c r="B608" s="32" t="s">
        <v>67</v>
      </c>
      <c r="C608" s="32" t="s">
        <v>68</v>
      </c>
      <c r="D608" s="31">
        <v>2588.84</v>
      </c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1:26" ht="21" hidden="1" customHeight="1" x14ac:dyDescent="0.25">
      <c r="A609" s="32">
        <v>42855</v>
      </c>
      <c r="B609" s="32" t="s">
        <v>69</v>
      </c>
      <c r="C609" s="32" t="s">
        <v>52</v>
      </c>
      <c r="D609" s="31">
        <v>39473.81</v>
      </c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1:26" ht="21" hidden="1" customHeight="1" x14ac:dyDescent="0.25">
      <c r="A610" s="32">
        <v>42855</v>
      </c>
      <c r="B610" s="32" t="s">
        <v>70</v>
      </c>
      <c r="C610" s="32" t="s">
        <v>52</v>
      </c>
      <c r="D610" s="31">
        <v>1117.42</v>
      </c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1:26" ht="21" hidden="1" customHeight="1" x14ac:dyDescent="0.25">
      <c r="A611" s="32">
        <v>42855</v>
      </c>
      <c r="B611" s="32" t="s">
        <v>71</v>
      </c>
      <c r="C611" s="32" t="s">
        <v>68</v>
      </c>
      <c r="D611" s="31">
        <v>117.9</v>
      </c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1:26" ht="21" hidden="1" customHeight="1" x14ac:dyDescent="0.25">
      <c r="A612" s="32">
        <v>42855</v>
      </c>
      <c r="B612" s="32" t="s">
        <v>73</v>
      </c>
      <c r="C612" s="32" t="s">
        <v>52</v>
      </c>
      <c r="D612" s="31">
        <v>0</v>
      </c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1:26" ht="21" hidden="1" customHeight="1" x14ac:dyDescent="0.25">
      <c r="A613" s="32">
        <v>42825</v>
      </c>
      <c r="B613" s="32" t="s">
        <v>51</v>
      </c>
      <c r="C613" s="32" t="s">
        <v>52</v>
      </c>
      <c r="D613" s="31">
        <v>7491.91</v>
      </c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1:26" ht="21" hidden="1" customHeight="1" x14ac:dyDescent="0.25">
      <c r="A614" s="32">
        <v>42825</v>
      </c>
      <c r="B614" s="32" t="s">
        <v>53</v>
      </c>
      <c r="C614" s="32" t="s">
        <v>52</v>
      </c>
      <c r="D614" s="31">
        <v>2722.93</v>
      </c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1:26" ht="21" hidden="1" customHeight="1" x14ac:dyDescent="0.25">
      <c r="A615" s="32">
        <v>42825</v>
      </c>
      <c r="B615" s="32" t="s">
        <v>54</v>
      </c>
      <c r="C615" s="32" t="s">
        <v>52</v>
      </c>
      <c r="D615" s="31">
        <v>6075.23</v>
      </c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1:26" ht="21" hidden="1" customHeight="1" x14ac:dyDescent="0.25">
      <c r="A616" s="32">
        <v>42825</v>
      </c>
      <c r="B616" s="32" t="s">
        <v>55</v>
      </c>
      <c r="C616" s="32" t="s">
        <v>52</v>
      </c>
      <c r="D616" s="31">
        <v>0</v>
      </c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1:26" ht="21" hidden="1" customHeight="1" x14ac:dyDescent="0.25">
      <c r="A617" s="32">
        <v>42825</v>
      </c>
      <c r="B617" s="32" t="s">
        <v>56</v>
      </c>
      <c r="C617" s="32" t="s">
        <v>52</v>
      </c>
      <c r="D617" s="31">
        <v>0</v>
      </c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1:26" ht="21" hidden="1" customHeight="1" x14ac:dyDescent="0.25">
      <c r="A618" s="32">
        <v>42825</v>
      </c>
      <c r="B618" s="32" t="s">
        <v>57</v>
      </c>
      <c r="C618" s="32" t="s">
        <v>52</v>
      </c>
      <c r="D618" s="31">
        <v>0</v>
      </c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1:26" ht="21" hidden="1" customHeight="1" x14ac:dyDescent="0.25">
      <c r="A619" s="32">
        <v>42825</v>
      </c>
      <c r="B619" s="32" t="s">
        <v>58</v>
      </c>
      <c r="C619" s="32" t="s">
        <v>52</v>
      </c>
      <c r="D619" s="31">
        <v>0</v>
      </c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1:26" ht="21" hidden="1" customHeight="1" x14ac:dyDescent="0.25">
      <c r="A620" s="32">
        <v>42825</v>
      </c>
      <c r="B620" s="32" t="s">
        <v>59</v>
      </c>
      <c r="C620" s="32" t="s">
        <v>52</v>
      </c>
      <c r="D620" s="31">
        <v>-97.62</v>
      </c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1:26" ht="21" hidden="1" customHeight="1" x14ac:dyDescent="0.25">
      <c r="A621" s="32">
        <v>42825</v>
      </c>
      <c r="B621" s="32" t="s">
        <v>60</v>
      </c>
      <c r="C621" s="32" t="s">
        <v>52</v>
      </c>
      <c r="D621" s="31">
        <v>0</v>
      </c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1:26" ht="21" hidden="1" customHeight="1" x14ac:dyDescent="0.25">
      <c r="A622" s="32">
        <v>42825</v>
      </c>
      <c r="B622" s="32" t="s">
        <v>63</v>
      </c>
      <c r="C622" s="32" t="s">
        <v>52</v>
      </c>
      <c r="D622" s="31">
        <v>0</v>
      </c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1:26" ht="21" hidden="1" customHeight="1" x14ac:dyDescent="0.25">
      <c r="A623" s="32">
        <v>42825</v>
      </c>
      <c r="B623" s="32" t="s">
        <v>64</v>
      </c>
      <c r="C623" s="32" t="s">
        <v>52</v>
      </c>
      <c r="D623" s="31">
        <v>0</v>
      </c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1:26" ht="21" hidden="1" customHeight="1" x14ac:dyDescent="0.25">
      <c r="A624" s="32">
        <v>42825</v>
      </c>
      <c r="B624" s="32" t="s">
        <v>65</v>
      </c>
      <c r="C624" s="32" t="s">
        <v>52</v>
      </c>
      <c r="D624" s="31">
        <v>-220.24</v>
      </c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1:26" ht="21" hidden="1" customHeight="1" x14ac:dyDescent="0.25">
      <c r="A625" s="32">
        <v>42825</v>
      </c>
      <c r="B625" s="32" t="s">
        <v>66</v>
      </c>
      <c r="C625" s="32" t="s">
        <v>52</v>
      </c>
      <c r="D625" s="31">
        <v>0</v>
      </c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1:26" ht="21" hidden="1" customHeight="1" x14ac:dyDescent="0.25">
      <c r="A626" s="32">
        <v>42825</v>
      </c>
      <c r="B626" s="32" t="s">
        <v>67</v>
      </c>
      <c r="C626" s="32" t="s">
        <v>68</v>
      </c>
      <c r="D626" s="31">
        <v>2588.84</v>
      </c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1:26" ht="21" hidden="1" customHeight="1" x14ac:dyDescent="0.25">
      <c r="A627" s="32">
        <v>42825</v>
      </c>
      <c r="B627" s="32" t="s">
        <v>69</v>
      </c>
      <c r="C627" s="32" t="s">
        <v>52</v>
      </c>
      <c r="D627" s="31">
        <v>39473.81</v>
      </c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1:26" ht="21" hidden="1" customHeight="1" x14ac:dyDescent="0.25">
      <c r="A628" s="32">
        <v>42825</v>
      </c>
      <c r="B628" s="32" t="s">
        <v>70</v>
      </c>
      <c r="C628" s="32" t="s">
        <v>52</v>
      </c>
      <c r="D628" s="31">
        <v>-235.84</v>
      </c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1:26" ht="21" hidden="1" customHeight="1" x14ac:dyDescent="0.25">
      <c r="A629" s="32">
        <v>42825</v>
      </c>
      <c r="B629" s="32" t="s">
        <v>71</v>
      </c>
      <c r="C629" s="32" t="s">
        <v>68</v>
      </c>
      <c r="D629" s="31">
        <v>123.67</v>
      </c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1:26" ht="21" hidden="1" customHeight="1" x14ac:dyDescent="0.25">
      <c r="A630" s="32">
        <v>42825</v>
      </c>
      <c r="B630" s="32" t="s">
        <v>73</v>
      </c>
      <c r="C630" s="32" t="s">
        <v>52</v>
      </c>
      <c r="D630" s="31">
        <v>0</v>
      </c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1:26" ht="21" hidden="1" customHeight="1" x14ac:dyDescent="0.25">
      <c r="A631" s="32">
        <v>42794</v>
      </c>
      <c r="B631" s="32" t="s">
        <v>51</v>
      </c>
      <c r="C631" s="32" t="s">
        <v>52</v>
      </c>
      <c r="D631" s="31">
        <v>7491.91</v>
      </c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1:26" ht="21" hidden="1" customHeight="1" x14ac:dyDescent="0.25">
      <c r="A632" s="32">
        <v>42794</v>
      </c>
      <c r="B632" s="32" t="s">
        <v>53</v>
      </c>
      <c r="C632" s="32" t="s">
        <v>52</v>
      </c>
      <c r="D632" s="31">
        <v>2672.93</v>
      </c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1:26" ht="21" hidden="1" customHeight="1" x14ac:dyDescent="0.25">
      <c r="A633" s="32">
        <v>42794</v>
      </c>
      <c r="B633" s="32" t="s">
        <v>54</v>
      </c>
      <c r="C633" s="32" t="s">
        <v>52</v>
      </c>
      <c r="D633" s="31">
        <v>5975.23</v>
      </c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1:26" ht="21" hidden="1" customHeight="1" x14ac:dyDescent="0.25">
      <c r="A634" s="32">
        <v>42794</v>
      </c>
      <c r="B634" s="32" t="s">
        <v>55</v>
      </c>
      <c r="C634" s="32" t="s">
        <v>52</v>
      </c>
      <c r="D634" s="31">
        <v>0</v>
      </c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1:26" ht="21" hidden="1" customHeight="1" x14ac:dyDescent="0.25">
      <c r="A635" s="32">
        <v>42794</v>
      </c>
      <c r="B635" s="32" t="s">
        <v>56</v>
      </c>
      <c r="C635" s="32" t="s">
        <v>52</v>
      </c>
      <c r="D635" s="31">
        <v>0</v>
      </c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1:26" ht="21" hidden="1" customHeight="1" x14ac:dyDescent="0.25">
      <c r="A636" s="32">
        <v>42794</v>
      </c>
      <c r="B636" s="32" t="s">
        <v>57</v>
      </c>
      <c r="C636" s="32" t="s">
        <v>52</v>
      </c>
      <c r="D636" s="31">
        <v>0</v>
      </c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1:26" ht="21" hidden="1" customHeight="1" x14ac:dyDescent="0.25">
      <c r="A637" s="32">
        <v>42794</v>
      </c>
      <c r="B637" s="32" t="s">
        <v>58</v>
      </c>
      <c r="C637" s="32" t="s">
        <v>52</v>
      </c>
      <c r="D637" s="31">
        <v>0</v>
      </c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1:26" ht="21" hidden="1" customHeight="1" x14ac:dyDescent="0.25">
      <c r="A638" s="32">
        <v>42794</v>
      </c>
      <c r="B638" s="32" t="s">
        <v>59</v>
      </c>
      <c r="C638" s="32" t="s">
        <v>52</v>
      </c>
      <c r="D638" s="31">
        <v>1038.08</v>
      </c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1:26" ht="21" hidden="1" customHeight="1" x14ac:dyDescent="0.25">
      <c r="A639" s="32">
        <v>42794</v>
      </c>
      <c r="B639" s="32" t="s">
        <v>60</v>
      </c>
      <c r="C639" s="32" t="s">
        <v>52</v>
      </c>
      <c r="D639" s="31">
        <v>0</v>
      </c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1:26" ht="21" hidden="1" customHeight="1" x14ac:dyDescent="0.25">
      <c r="A640" s="32">
        <v>42794</v>
      </c>
      <c r="B640" s="32" t="s">
        <v>63</v>
      </c>
      <c r="C640" s="32" t="s">
        <v>52</v>
      </c>
      <c r="D640" s="31">
        <v>0</v>
      </c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1:26" ht="21" hidden="1" customHeight="1" x14ac:dyDescent="0.25">
      <c r="A641" s="32">
        <v>42794</v>
      </c>
      <c r="B641" s="32" t="s">
        <v>64</v>
      </c>
      <c r="C641" s="32" t="s">
        <v>52</v>
      </c>
      <c r="D641" s="31">
        <v>0</v>
      </c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1:26" ht="21" hidden="1" customHeight="1" x14ac:dyDescent="0.25">
      <c r="A642" s="32">
        <v>42794</v>
      </c>
      <c r="B642" s="32" t="s">
        <v>65</v>
      </c>
      <c r="C642" s="32" t="s">
        <v>52</v>
      </c>
      <c r="D642" s="31">
        <v>-346.82</v>
      </c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1:26" ht="21" hidden="1" customHeight="1" x14ac:dyDescent="0.25">
      <c r="A643" s="32">
        <v>42794</v>
      </c>
      <c r="B643" s="32" t="s">
        <v>66</v>
      </c>
      <c r="C643" s="32" t="s">
        <v>52</v>
      </c>
      <c r="D643" s="31">
        <v>1717.5</v>
      </c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1:26" ht="21" hidden="1" customHeight="1" x14ac:dyDescent="0.25">
      <c r="A644" s="32">
        <v>42794</v>
      </c>
      <c r="B644" s="32" t="s">
        <v>67</v>
      </c>
      <c r="C644" s="32" t="s">
        <v>68</v>
      </c>
      <c r="D644" s="31">
        <v>0</v>
      </c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1:26" ht="21" hidden="1" customHeight="1" x14ac:dyDescent="0.25">
      <c r="A645" s="32">
        <v>42794</v>
      </c>
      <c r="B645" s="32" t="s">
        <v>69</v>
      </c>
      <c r="C645" s="32" t="s">
        <v>52</v>
      </c>
      <c r="D645" s="31">
        <v>36343.620000000003</v>
      </c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1:26" ht="21" hidden="1" customHeight="1" x14ac:dyDescent="0.25">
      <c r="A646" s="32">
        <v>42794</v>
      </c>
      <c r="B646" s="32" t="s">
        <v>70</v>
      </c>
      <c r="C646" s="32" t="s">
        <v>52</v>
      </c>
      <c r="D646" s="31">
        <v>5.88</v>
      </c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1:26" ht="21" hidden="1" customHeight="1" x14ac:dyDescent="0.25">
      <c r="A647" s="32">
        <v>42794</v>
      </c>
      <c r="B647" s="32" t="s">
        <v>71</v>
      </c>
      <c r="C647" s="32" t="s">
        <v>68</v>
      </c>
      <c r="D647" s="31">
        <v>121.31</v>
      </c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1:26" ht="21" hidden="1" customHeight="1" x14ac:dyDescent="0.25">
      <c r="A648" s="32">
        <v>42794</v>
      </c>
      <c r="B648" s="32" t="s">
        <v>73</v>
      </c>
      <c r="C648" s="32" t="s">
        <v>52</v>
      </c>
      <c r="D648" s="31">
        <v>0</v>
      </c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1:26" ht="21" hidden="1" customHeight="1" x14ac:dyDescent="0.25">
      <c r="A649" s="32">
        <v>42766</v>
      </c>
      <c r="B649" s="32" t="s">
        <v>51</v>
      </c>
      <c r="C649" s="32" t="s">
        <v>52</v>
      </c>
      <c r="D649" s="31">
        <v>7491.91</v>
      </c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1:26" ht="21" hidden="1" customHeight="1" x14ac:dyDescent="0.25">
      <c r="A650" s="32">
        <v>42766</v>
      </c>
      <c r="B650" s="32" t="s">
        <v>53</v>
      </c>
      <c r="C650" s="32" t="s">
        <v>52</v>
      </c>
      <c r="D650" s="31">
        <v>2622.93</v>
      </c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1:26" ht="21" hidden="1" customHeight="1" x14ac:dyDescent="0.25">
      <c r="A651" s="32">
        <v>42766</v>
      </c>
      <c r="B651" s="32" t="s">
        <v>54</v>
      </c>
      <c r="C651" s="32" t="s">
        <v>52</v>
      </c>
      <c r="D651" s="31">
        <v>5875.23</v>
      </c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1:26" ht="21" hidden="1" customHeight="1" x14ac:dyDescent="0.25">
      <c r="A652" s="32">
        <v>42766</v>
      </c>
      <c r="B652" s="32" t="s">
        <v>55</v>
      </c>
      <c r="C652" s="32" t="s">
        <v>52</v>
      </c>
      <c r="D652" s="31">
        <v>0</v>
      </c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1:26" ht="21" hidden="1" customHeight="1" x14ac:dyDescent="0.25">
      <c r="A653" s="32">
        <v>42766</v>
      </c>
      <c r="B653" s="32" t="s">
        <v>56</v>
      </c>
      <c r="C653" s="32" t="s">
        <v>52</v>
      </c>
      <c r="D653" s="31">
        <v>0</v>
      </c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1:26" ht="21" hidden="1" customHeight="1" x14ac:dyDescent="0.25">
      <c r="A654" s="32">
        <v>42766</v>
      </c>
      <c r="B654" s="32" t="s">
        <v>57</v>
      </c>
      <c r="C654" s="32" t="s">
        <v>52</v>
      </c>
      <c r="D654" s="31">
        <v>0</v>
      </c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1:26" ht="21" hidden="1" customHeight="1" x14ac:dyDescent="0.25">
      <c r="A655" s="32">
        <v>42766</v>
      </c>
      <c r="B655" s="32" t="s">
        <v>58</v>
      </c>
      <c r="C655" s="32" t="s">
        <v>52</v>
      </c>
      <c r="D655" s="31">
        <v>0</v>
      </c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1:26" ht="21" hidden="1" customHeight="1" x14ac:dyDescent="0.25">
      <c r="A656" s="32">
        <v>42766</v>
      </c>
      <c r="B656" s="32" t="s">
        <v>59</v>
      </c>
      <c r="C656" s="32" t="s">
        <v>52</v>
      </c>
      <c r="D656" s="31">
        <v>3018.66</v>
      </c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1:26" ht="21" hidden="1" customHeight="1" x14ac:dyDescent="0.25">
      <c r="A657" s="32">
        <v>42766</v>
      </c>
      <c r="B657" s="32" t="s">
        <v>60</v>
      </c>
      <c r="C657" s="32" t="s">
        <v>52</v>
      </c>
      <c r="D657" s="31">
        <v>0</v>
      </c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1:26" ht="21" hidden="1" customHeight="1" x14ac:dyDescent="0.25">
      <c r="A658" s="32">
        <v>42766</v>
      </c>
      <c r="B658" s="32" t="s">
        <v>63</v>
      </c>
      <c r="C658" s="32" t="s">
        <v>52</v>
      </c>
      <c r="D658" s="31">
        <v>0</v>
      </c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1:26" ht="21" hidden="1" customHeight="1" x14ac:dyDescent="0.25">
      <c r="A659" s="32">
        <v>42766</v>
      </c>
      <c r="B659" s="32" t="s">
        <v>64</v>
      </c>
      <c r="C659" s="32" t="s">
        <v>52</v>
      </c>
      <c r="D659" s="31">
        <v>0</v>
      </c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1:26" ht="21" hidden="1" customHeight="1" x14ac:dyDescent="0.25">
      <c r="A660" s="32">
        <v>42766</v>
      </c>
      <c r="B660" s="32" t="s">
        <v>65</v>
      </c>
      <c r="C660" s="32" t="s">
        <v>52</v>
      </c>
      <c r="D660" s="31">
        <v>424.91</v>
      </c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1:26" ht="21" hidden="1" customHeight="1" x14ac:dyDescent="0.25">
      <c r="A661" s="32">
        <v>42766</v>
      </c>
      <c r="B661" s="32" t="s">
        <v>66</v>
      </c>
      <c r="C661" s="32" t="s">
        <v>52</v>
      </c>
      <c r="D661" s="31">
        <v>858.75</v>
      </c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1:26" ht="21" hidden="1" customHeight="1" x14ac:dyDescent="0.25">
      <c r="A662" s="32">
        <v>42766</v>
      </c>
      <c r="B662" s="32" t="s">
        <v>67</v>
      </c>
      <c r="C662" s="32" t="s">
        <v>68</v>
      </c>
      <c r="D662" s="31">
        <v>0</v>
      </c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1:26" ht="21" hidden="1" customHeight="1" x14ac:dyDescent="0.25">
      <c r="A663" s="32">
        <v>42766</v>
      </c>
      <c r="B663" s="32" t="s">
        <v>69</v>
      </c>
      <c r="C663" s="32" t="s">
        <v>52</v>
      </c>
      <c r="D663" s="31">
        <v>33885.49</v>
      </c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1:26" ht="21" hidden="1" customHeight="1" x14ac:dyDescent="0.25">
      <c r="A664" s="32">
        <v>42766</v>
      </c>
      <c r="B664" s="32" t="s">
        <v>70</v>
      </c>
      <c r="C664" s="32" t="s">
        <v>52</v>
      </c>
      <c r="D664" s="31">
        <v>117.77</v>
      </c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1:26" ht="21" hidden="1" customHeight="1" x14ac:dyDescent="0.25">
      <c r="A665" s="32">
        <v>42766</v>
      </c>
      <c r="B665" s="32" t="s">
        <v>71</v>
      </c>
      <c r="C665" s="32" t="s">
        <v>68</v>
      </c>
      <c r="D665" s="31">
        <v>0</v>
      </c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1:26" ht="21" hidden="1" customHeight="1" x14ac:dyDescent="0.25">
      <c r="A666" s="32">
        <v>42766</v>
      </c>
      <c r="B666" s="32" t="s">
        <v>73</v>
      </c>
      <c r="C666" s="32" t="s">
        <v>52</v>
      </c>
      <c r="D666" s="31">
        <v>0</v>
      </c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1:26" ht="21" hidden="1" customHeight="1" x14ac:dyDescent="0.25">
      <c r="A667" s="32">
        <v>42735</v>
      </c>
      <c r="B667" s="32" t="s">
        <v>51</v>
      </c>
      <c r="C667" s="32" t="s">
        <v>52</v>
      </c>
      <c r="D667" s="31">
        <v>7501.11</v>
      </c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1:26" ht="21" hidden="1" customHeight="1" x14ac:dyDescent="0.25">
      <c r="A668" s="32">
        <v>42735</v>
      </c>
      <c r="B668" s="32" t="s">
        <v>53</v>
      </c>
      <c r="C668" s="32" t="s">
        <v>52</v>
      </c>
      <c r="D668" s="31">
        <v>2582.13</v>
      </c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1:26" ht="21" hidden="1" customHeight="1" x14ac:dyDescent="0.25">
      <c r="A669" s="32">
        <v>42735</v>
      </c>
      <c r="B669" s="32" t="s">
        <v>54</v>
      </c>
      <c r="C669" s="32" t="s">
        <v>52</v>
      </c>
      <c r="D669" s="31">
        <v>5789.23</v>
      </c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1:26" ht="21" hidden="1" customHeight="1" x14ac:dyDescent="0.25">
      <c r="A670" s="32">
        <v>42735</v>
      </c>
      <c r="B670" s="32" t="s">
        <v>55</v>
      </c>
      <c r="C670" s="32" t="s">
        <v>52</v>
      </c>
      <c r="D670" s="31">
        <v>0</v>
      </c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1:26" ht="21" hidden="1" customHeight="1" x14ac:dyDescent="0.25">
      <c r="A671" s="32">
        <v>42735</v>
      </c>
      <c r="B671" s="32" t="s">
        <v>56</v>
      </c>
      <c r="C671" s="32" t="s">
        <v>52</v>
      </c>
      <c r="D671" s="31">
        <v>0</v>
      </c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1:26" ht="21" hidden="1" customHeight="1" x14ac:dyDescent="0.25">
      <c r="A672" s="32">
        <v>42735</v>
      </c>
      <c r="B672" s="32" t="s">
        <v>57</v>
      </c>
      <c r="C672" s="32" t="s">
        <v>52</v>
      </c>
      <c r="D672" s="31">
        <v>0</v>
      </c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1:26" ht="21" hidden="1" customHeight="1" x14ac:dyDescent="0.25">
      <c r="A673" s="32">
        <v>42735</v>
      </c>
      <c r="B673" s="32" t="s">
        <v>58</v>
      </c>
      <c r="C673" s="32" t="s">
        <v>52</v>
      </c>
      <c r="D673" s="31">
        <v>0</v>
      </c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1:26" ht="21" hidden="1" customHeight="1" x14ac:dyDescent="0.25">
      <c r="A674" s="32">
        <v>42735</v>
      </c>
      <c r="B674" s="32" t="s">
        <v>59</v>
      </c>
      <c r="C674" s="32" t="s">
        <v>52</v>
      </c>
      <c r="D674" s="31">
        <v>1999.46</v>
      </c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1:26" ht="21" hidden="1" customHeight="1" x14ac:dyDescent="0.25">
      <c r="A675" s="32">
        <v>42735</v>
      </c>
      <c r="B675" s="32" t="s">
        <v>60</v>
      </c>
      <c r="C675" s="32" t="s">
        <v>52</v>
      </c>
      <c r="D675" s="31">
        <v>0</v>
      </c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1:26" ht="21" hidden="1" customHeight="1" x14ac:dyDescent="0.25">
      <c r="A676" s="32">
        <v>42735</v>
      </c>
      <c r="B676" s="32" t="s">
        <v>63</v>
      </c>
      <c r="C676" s="32" t="s">
        <v>52</v>
      </c>
      <c r="D676" s="31">
        <v>0</v>
      </c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1:26" ht="21" hidden="1" customHeight="1" x14ac:dyDescent="0.25">
      <c r="A677" s="32">
        <v>42735</v>
      </c>
      <c r="B677" s="32" t="s">
        <v>64</v>
      </c>
      <c r="C677" s="32" t="s">
        <v>52</v>
      </c>
      <c r="D677" s="31">
        <v>0</v>
      </c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1:26" ht="21" hidden="1" customHeight="1" x14ac:dyDescent="0.25">
      <c r="A678" s="32">
        <v>42735</v>
      </c>
      <c r="B678" s="32" t="s">
        <v>65</v>
      </c>
      <c r="C678" s="32" t="s">
        <v>52</v>
      </c>
      <c r="D678" s="31">
        <v>445.28</v>
      </c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1:26" ht="21" hidden="1" customHeight="1" x14ac:dyDescent="0.25">
      <c r="A679" s="32">
        <v>42735</v>
      </c>
      <c r="B679" s="32" t="s">
        <v>66</v>
      </c>
      <c r="C679" s="32" t="s">
        <v>52</v>
      </c>
      <c r="D679" s="31">
        <v>0</v>
      </c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1:26" ht="21" hidden="1" customHeight="1" x14ac:dyDescent="0.25">
      <c r="A680" s="32">
        <v>42735</v>
      </c>
      <c r="B680" s="32" t="s">
        <v>67</v>
      </c>
      <c r="C680" s="32" t="s">
        <v>68</v>
      </c>
      <c r="D680" s="31">
        <v>0</v>
      </c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1:26" ht="21" hidden="1" customHeight="1" x14ac:dyDescent="0.25">
      <c r="A681" s="32">
        <v>42735</v>
      </c>
      <c r="B681" s="32" t="s">
        <v>69</v>
      </c>
      <c r="C681" s="32" t="s">
        <v>52</v>
      </c>
      <c r="D681" s="31">
        <v>33420.47</v>
      </c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1:26" ht="21" hidden="1" customHeight="1" x14ac:dyDescent="0.25">
      <c r="A682" s="32">
        <v>42735</v>
      </c>
      <c r="B682" s="32" t="s">
        <v>70</v>
      </c>
      <c r="C682" s="32" t="s">
        <v>52</v>
      </c>
      <c r="D682" s="31">
        <v>1567.73</v>
      </c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1:26" ht="21" hidden="1" customHeight="1" x14ac:dyDescent="0.25">
      <c r="A683" s="32">
        <v>42735</v>
      </c>
      <c r="B683" s="32" t="s">
        <v>71</v>
      </c>
      <c r="C683" s="32" t="s">
        <v>68</v>
      </c>
      <c r="D683" s="31">
        <v>0</v>
      </c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1:26" ht="21" hidden="1" customHeight="1" x14ac:dyDescent="0.25">
      <c r="A684" s="32">
        <v>42735</v>
      </c>
      <c r="B684" s="32" t="s">
        <v>73</v>
      </c>
      <c r="C684" s="32" t="s">
        <v>52</v>
      </c>
      <c r="D684" s="31">
        <v>0</v>
      </c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1:26" ht="21" hidden="1" customHeight="1" x14ac:dyDescent="0.25">
      <c r="A685" s="32">
        <v>42704</v>
      </c>
      <c r="B685" s="32" t="s">
        <v>51</v>
      </c>
      <c r="C685" s="32" t="s">
        <v>52</v>
      </c>
      <c r="D685" s="31">
        <v>7318.16</v>
      </c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1:26" ht="21" hidden="1" customHeight="1" x14ac:dyDescent="0.25">
      <c r="A686" s="32">
        <v>42704</v>
      </c>
      <c r="B686" s="32" t="s">
        <v>53</v>
      </c>
      <c r="C686" s="32" t="s">
        <v>52</v>
      </c>
      <c r="D686" s="31">
        <v>2520.67</v>
      </c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1:26" ht="21" hidden="1" customHeight="1" x14ac:dyDescent="0.25">
      <c r="A687" s="32">
        <v>42704</v>
      </c>
      <c r="B687" s="32" t="s">
        <v>54</v>
      </c>
      <c r="C687" s="32" t="s">
        <v>52</v>
      </c>
      <c r="D687" s="31">
        <v>5663.24</v>
      </c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1:26" ht="21" hidden="1" customHeight="1" x14ac:dyDescent="0.25">
      <c r="A688" s="32">
        <v>42704</v>
      </c>
      <c r="B688" s="32" t="s">
        <v>55</v>
      </c>
      <c r="C688" s="32" t="s">
        <v>52</v>
      </c>
      <c r="D688" s="31">
        <v>0</v>
      </c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1:26" ht="21" hidden="1" customHeight="1" x14ac:dyDescent="0.25">
      <c r="A689" s="32">
        <v>42704</v>
      </c>
      <c r="B689" s="32" t="s">
        <v>56</v>
      </c>
      <c r="C689" s="32" t="s">
        <v>52</v>
      </c>
      <c r="D689" s="31">
        <v>0</v>
      </c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1:26" ht="21" hidden="1" customHeight="1" x14ac:dyDescent="0.25">
      <c r="A690" s="32">
        <v>42704</v>
      </c>
      <c r="B690" s="32" t="s">
        <v>57</v>
      </c>
      <c r="C690" s="32" t="s">
        <v>52</v>
      </c>
      <c r="D690" s="31">
        <v>0</v>
      </c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1:26" ht="21" hidden="1" customHeight="1" x14ac:dyDescent="0.25">
      <c r="A691" s="32">
        <v>42704</v>
      </c>
      <c r="B691" s="32" t="s">
        <v>58</v>
      </c>
      <c r="C691" s="32" t="s">
        <v>52</v>
      </c>
      <c r="D691" s="31">
        <v>0</v>
      </c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1:26" ht="21" hidden="1" customHeight="1" x14ac:dyDescent="0.25">
      <c r="A692" s="32">
        <v>42704</v>
      </c>
      <c r="B692" s="32" t="s">
        <v>59</v>
      </c>
      <c r="C692" s="32" t="s">
        <v>52</v>
      </c>
      <c r="D692" s="31">
        <v>1886.84</v>
      </c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1:26" ht="21" hidden="1" customHeight="1" x14ac:dyDescent="0.25">
      <c r="A693" s="32">
        <v>42704</v>
      </c>
      <c r="B693" s="32" t="s">
        <v>60</v>
      </c>
      <c r="C693" s="32" t="s">
        <v>52</v>
      </c>
      <c r="D693" s="31">
        <v>0</v>
      </c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1:26" ht="21" hidden="1" customHeight="1" x14ac:dyDescent="0.25">
      <c r="A694" s="32">
        <v>42704</v>
      </c>
      <c r="B694" s="32" t="s">
        <v>63</v>
      </c>
      <c r="C694" s="32" t="s">
        <v>52</v>
      </c>
      <c r="D694" s="31">
        <v>0</v>
      </c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1:26" ht="21" hidden="1" customHeight="1" x14ac:dyDescent="0.25">
      <c r="A695" s="32">
        <v>42704</v>
      </c>
      <c r="B695" s="32" t="s">
        <v>64</v>
      </c>
      <c r="C695" s="32" t="s">
        <v>52</v>
      </c>
      <c r="D695" s="31">
        <v>0</v>
      </c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1:26" ht="21" hidden="1" customHeight="1" x14ac:dyDescent="0.25">
      <c r="A696" s="32">
        <v>42704</v>
      </c>
      <c r="B696" s="32" t="s">
        <v>65</v>
      </c>
      <c r="C696" s="32" t="s">
        <v>52</v>
      </c>
      <c r="D696" s="31">
        <v>1891.49</v>
      </c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1:26" ht="21" hidden="1" customHeight="1" x14ac:dyDescent="0.25">
      <c r="A697" s="32">
        <v>42704</v>
      </c>
      <c r="B697" s="32" t="s">
        <v>66</v>
      </c>
      <c r="C697" s="32" t="s">
        <v>52</v>
      </c>
      <c r="D697" s="31">
        <v>0</v>
      </c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1:26" ht="21" hidden="1" customHeight="1" x14ac:dyDescent="0.25">
      <c r="A698" s="32">
        <v>42704</v>
      </c>
      <c r="B698" s="32" t="s">
        <v>67</v>
      </c>
      <c r="C698" s="32" t="s">
        <v>68</v>
      </c>
      <c r="D698" s="31">
        <v>0</v>
      </c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1:26" ht="21" hidden="1" customHeight="1" x14ac:dyDescent="0.25">
      <c r="A699" s="32">
        <v>42704</v>
      </c>
      <c r="B699" s="32" t="s">
        <v>69</v>
      </c>
      <c r="C699" s="32" t="s">
        <v>52</v>
      </c>
      <c r="D699" s="31">
        <v>33442.25</v>
      </c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1:26" ht="21" hidden="1" customHeight="1" x14ac:dyDescent="0.25">
      <c r="A700" s="32">
        <v>42704</v>
      </c>
      <c r="B700" s="32" t="s">
        <v>70</v>
      </c>
      <c r="C700" s="32" t="s">
        <v>52</v>
      </c>
      <c r="D700" s="31">
        <v>45.95</v>
      </c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1:26" ht="21" hidden="1" customHeight="1" x14ac:dyDescent="0.25">
      <c r="A701" s="32">
        <v>42704</v>
      </c>
      <c r="B701" s="32" t="s">
        <v>71</v>
      </c>
      <c r="C701" s="32" t="s">
        <v>68</v>
      </c>
      <c r="D701" s="31">
        <v>565.57000000000005</v>
      </c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1:26" ht="21" hidden="1" customHeight="1" x14ac:dyDescent="0.25">
      <c r="A702" s="32">
        <v>42704</v>
      </c>
      <c r="B702" s="32" t="s">
        <v>73</v>
      </c>
      <c r="C702" s="32" t="s">
        <v>52</v>
      </c>
      <c r="D702" s="31">
        <v>0</v>
      </c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1:26" ht="21" hidden="1" customHeight="1" x14ac:dyDescent="0.25">
      <c r="A703" s="32">
        <v>42674</v>
      </c>
      <c r="B703" s="32" t="s">
        <v>51</v>
      </c>
      <c r="C703" s="32" t="s">
        <v>52</v>
      </c>
      <c r="D703" s="31">
        <v>7318.16</v>
      </c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1:26" ht="21" hidden="1" customHeight="1" x14ac:dyDescent="0.25">
      <c r="A704" s="32">
        <v>42674</v>
      </c>
      <c r="B704" s="32" t="s">
        <v>53</v>
      </c>
      <c r="C704" s="32" t="s">
        <v>52</v>
      </c>
      <c r="D704" s="31">
        <v>2470.67</v>
      </c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1:26" ht="21" hidden="1" customHeight="1" x14ac:dyDescent="0.25">
      <c r="A705" s="32">
        <v>42674</v>
      </c>
      <c r="B705" s="32" t="s">
        <v>54</v>
      </c>
      <c r="C705" s="32" t="s">
        <v>52</v>
      </c>
      <c r="D705" s="31">
        <v>5563.24</v>
      </c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1:26" ht="21" hidden="1" customHeight="1" x14ac:dyDescent="0.25">
      <c r="A706" s="32">
        <v>42674</v>
      </c>
      <c r="B706" s="32" t="s">
        <v>55</v>
      </c>
      <c r="C706" s="32" t="s">
        <v>52</v>
      </c>
      <c r="D706" s="31">
        <v>0</v>
      </c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1:26" ht="21" hidden="1" customHeight="1" x14ac:dyDescent="0.25">
      <c r="A707" s="32">
        <v>42674</v>
      </c>
      <c r="B707" s="32" t="s">
        <v>56</v>
      </c>
      <c r="C707" s="32" t="s">
        <v>52</v>
      </c>
      <c r="D707" s="31">
        <v>0</v>
      </c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1:26" ht="21" hidden="1" customHeight="1" x14ac:dyDescent="0.25">
      <c r="A708" s="32">
        <v>42674</v>
      </c>
      <c r="B708" s="32" t="s">
        <v>57</v>
      </c>
      <c r="C708" s="32" t="s">
        <v>52</v>
      </c>
      <c r="D708" s="31">
        <v>0</v>
      </c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1:26" ht="21" hidden="1" customHeight="1" x14ac:dyDescent="0.25">
      <c r="A709" s="32">
        <v>42674</v>
      </c>
      <c r="B709" s="32" t="s">
        <v>58</v>
      </c>
      <c r="C709" s="32" t="s">
        <v>52</v>
      </c>
      <c r="D709" s="31">
        <v>0</v>
      </c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1:26" ht="21" hidden="1" customHeight="1" x14ac:dyDescent="0.25">
      <c r="A710" s="32">
        <v>42674</v>
      </c>
      <c r="B710" s="32" t="s">
        <v>59</v>
      </c>
      <c r="C710" s="32" t="s">
        <v>52</v>
      </c>
      <c r="D710" s="31">
        <v>3500</v>
      </c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1:26" ht="21" hidden="1" customHeight="1" x14ac:dyDescent="0.25">
      <c r="A711" s="32">
        <v>42674</v>
      </c>
      <c r="B711" s="32" t="s">
        <v>60</v>
      </c>
      <c r="C711" s="32" t="s">
        <v>52</v>
      </c>
      <c r="D711" s="31">
        <v>0</v>
      </c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1:26" ht="21" hidden="1" customHeight="1" x14ac:dyDescent="0.25">
      <c r="A712" s="32">
        <v>42674</v>
      </c>
      <c r="B712" s="32" t="s">
        <v>63</v>
      </c>
      <c r="C712" s="32" t="s">
        <v>52</v>
      </c>
      <c r="D712" s="31">
        <v>0</v>
      </c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1:26" ht="21" hidden="1" customHeight="1" x14ac:dyDescent="0.25">
      <c r="A713" s="32">
        <v>42674</v>
      </c>
      <c r="B713" s="32" t="s">
        <v>64</v>
      </c>
      <c r="C713" s="32" t="s">
        <v>52</v>
      </c>
      <c r="D713" s="31">
        <v>0</v>
      </c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1:26" ht="21" hidden="1" customHeight="1" x14ac:dyDescent="0.25">
      <c r="A714" s="32">
        <v>42674</v>
      </c>
      <c r="B714" s="32" t="s">
        <v>65</v>
      </c>
      <c r="C714" s="32" t="s">
        <v>52</v>
      </c>
      <c r="D714" s="31">
        <v>2347.14</v>
      </c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1:26" ht="21" hidden="1" customHeight="1" x14ac:dyDescent="0.25">
      <c r="A715" s="32">
        <v>42674</v>
      </c>
      <c r="B715" s="32" t="s">
        <v>66</v>
      </c>
      <c r="C715" s="32" t="s">
        <v>52</v>
      </c>
      <c r="D715" s="31">
        <v>0</v>
      </c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1:26" ht="21" hidden="1" customHeight="1" x14ac:dyDescent="0.25">
      <c r="A716" s="32">
        <v>42674</v>
      </c>
      <c r="B716" s="32" t="s">
        <v>67</v>
      </c>
      <c r="C716" s="32" t="s">
        <v>68</v>
      </c>
      <c r="D716" s="31">
        <v>0</v>
      </c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1:26" ht="21" hidden="1" customHeight="1" x14ac:dyDescent="0.25">
      <c r="A717" s="32">
        <v>42674</v>
      </c>
      <c r="B717" s="32" t="s">
        <v>69</v>
      </c>
      <c r="C717" s="32" t="s">
        <v>52</v>
      </c>
      <c r="D717" s="31">
        <v>31969.17</v>
      </c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1:26" ht="21" hidden="1" customHeight="1" x14ac:dyDescent="0.25">
      <c r="A718" s="32">
        <v>42674</v>
      </c>
      <c r="B718" s="32" t="s">
        <v>70</v>
      </c>
      <c r="C718" s="32" t="s">
        <v>52</v>
      </c>
      <c r="D718" s="31">
        <v>19.03</v>
      </c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1:26" ht="21" hidden="1" customHeight="1" x14ac:dyDescent="0.25">
      <c r="A719" s="32">
        <v>42674</v>
      </c>
      <c r="B719" s="32" t="s">
        <v>71</v>
      </c>
      <c r="C719" s="32" t="s">
        <v>68</v>
      </c>
      <c r="D719" s="31">
        <v>551.41</v>
      </c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1:26" ht="21" hidden="1" customHeight="1" x14ac:dyDescent="0.25">
      <c r="A720" s="32">
        <v>42674</v>
      </c>
      <c r="B720" s="32" t="s">
        <v>73</v>
      </c>
      <c r="C720" s="32" t="s">
        <v>52</v>
      </c>
      <c r="D720" s="31">
        <v>0</v>
      </c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1:26" ht="21" hidden="1" customHeight="1" x14ac:dyDescent="0.25">
      <c r="A721" s="32">
        <v>42643</v>
      </c>
      <c r="B721" s="32" t="s">
        <v>51</v>
      </c>
      <c r="C721" s="32" t="s">
        <v>52</v>
      </c>
      <c r="D721" s="31">
        <v>7318.16</v>
      </c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1:26" ht="21" hidden="1" customHeight="1" x14ac:dyDescent="0.25">
      <c r="A722" s="32">
        <v>42643</v>
      </c>
      <c r="B722" s="32" t="s">
        <v>53</v>
      </c>
      <c r="C722" s="32" t="s">
        <v>52</v>
      </c>
      <c r="D722" s="31">
        <v>2420.67</v>
      </c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1:26" ht="21" hidden="1" customHeight="1" x14ac:dyDescent="0.25">
      <c r="A723" s="32">
        <v>42643</v>
      </c>
      <c r="B723" s="32" t="s">
        <v>54</v>
      </c>
      <c r="C723" s="32" t="s">
        <v>52</v>
      </c>
      <c r="D723" s="31">
        <v>5463.24</v>
      </c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1:26" ht="21" hidden="1" customHeight="1" x14ac:dyDescent="0.25">
      <c r="A724" s="32">
        <v>42643</v>
      </c>
      <c r="B724" s="32" t="s">
        <v>55</v>
      </c>
      <c r="C724" s="32" t="s">
        <v>52</v>
      </c>
      <c r="D724" s="31">
        <v>0</v>
      </c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1:26" ht="21" hidden="1" customHeight="1" x14ac:dyDescent="0.25">
      <c r="A725" s="32">
        <v>42643</v>
      </c>
      <c r="B725" s="32" t="s">
        <v>56</v>
      </c>
      <c r="C725" s="32" t="s">
        <v>52</v>
      </c>
      <c r="D725" s="31">
        <v>0</v>
      </c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1:26" ht="21" hidden="1" customHeight="1" x14ac:dyDescent="0.25">
      <c r="A726" s="32">
        <v>42643</v>
      </c>
      <c r="B726" s="32" t="s">
        <v>57</v>
      </c>
      <c r="C726" s="32" t="s">
        <v>52</v>
      </c>
      <c r="D726" s="31">
        <v>0</v>
      </c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1:26" ht="21" hidden="1" customHeight="1" x14ac:dyDescent="0.25">
      <c r="A727" s="32">
        <v>42643</v>
      </c>
      <c r="B727" s="32" t="s">
        <v>58</v>
      </c>
      <c r="C727" s="32" t="s">
        <v>52</v>
      </c>
      <c r="D727" s="31">
        <v>0</v>
      </c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1:26" ht="21" hidden="1" customHeight="1" x14ac:dyDescent="0.25">
      <c r="A728" s="32">
        <v>42643</v>
      </c>
      <c r="B728" s="32" t="s">
        <v>59</v>
      </c>
      <c r="C728" s="32" t="s">
        <v>52</v>
      </c>
      <c r="D728" s="31">
        <v>3500</v>
      </c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1:26" ht="21" hidden="1" customHeight="1" x14ac:dyDescent="0.25">
      <c r="A729" s="32">
        <v>42643</v>
      </c>
      <c r="B729" s="32" t="s">
        <v>60</v>
      </c>
      <c r="C729" s="32" t="s">
        <v>52</v>
      </c>
      <c r="D729" s="31">
        <v>0</v>
      </c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1:26" ht="21" hidden="1" customHeight="1" x14ac:dyDescent="0.25">
      <c r="A730" s="32">
        <v>42643</v>
      </c>
      <c r="B730" s="32" t="s">
        <v>63</v>
      </c>
      <c r="C730" s="32" t="s">
        <v>52</v>
      </c>
      <c r="D730" s="31">
        <v>0</v>
      </c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1:26" ht="21" hidden="1" customHeight="1" x14ac:dyDescent="0.25">
      <c r="A731" s="32">
        <v>42643</v>
      </c>
      <c r="B731" s="32" t="s">
        <v>64</v>
      </c>
      <c r="C731" s="32" t="s">
        <v>52</v>
      </c>
      <c r="D731" s="31">
        <v>0</v>
      </c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1:26" ht="21" hidden="1" customHeight="1" x14ac:dyDescent="0.25">
      <c r="A732" s="32">
        <v>42643</v>
      </c>
      <c r="B732" s="32" t="s">
        <v>65</v>
      </c>
      <c r="C732" s="32" t="s">
        <v>52</v>
      </c>
      <c r="D732" s="31">
        <v>3250</v>
      </c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1:26" ht="21" hidden="1" customHeight="1" x14ac:dyDescent="0.25">
      <c r="A733" s="32">
        <v>42643</v>
      </c>
      <c r="B733" s="32" t="s">
        <v>66</v>
      </c>
      <c r="C733" s="32" t="s">
        <v>52</v>
      </c>
      <c r="D733" s="31">
        <v>0</v>
      </c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1:26" ht="21" hidden="1" customHeight="1" x14ac:dyDescent="0.25">
      <c r="A734" s="32">
        <v>42643</v>
      </c>
      <c r="B734" s="32" t="s">
        <v>67</v>
      </c>
      <c r="C734" s="32" t="s">
        <v>68</v>
      </c>
      <c r="D734" s="31">
        <v>0</v>
      </c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1:26" ht="21" hidden="1" customHeight="1" x14ac:dyDescent="0.25">
      <c r="A735" s="32">
        <v>42643</v>
      </c>
      <c r="B735" s="32" t="s">
        <v>69</v>
      </c>
      <c r="C735" s="32" t="s">
        <v>52</v>
      </c>
      <c r="D735" s="31">
        <v>29851.97</v>
      </c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1:26" ht="21" hidden="1" customHeight="1" x14ac:dyDescent="0.25">
      <c r="A736" s="32">
        <v>42643</v>
      </c>
      <c r="B736" s="32" t="s">
        <v>70</v>
      </c>
      <c r="C736" s="32" t="s">
        <v>52</v>
      </c>
      <c r="D736" s="31">
        <v>136.22999999999999</v>
      </c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1:26" ht="21" hidden="1" customHeight="1" x14ac:dyDescent="0.25">
      <c r="A737" s="32">
        <v>42643</v>
      </c>
      <c r="B737" s="32" t="s">
        <v>71</v>
      </c>
      <c r="C737" s="32" t="s">
        <v>68</v>
      </c>
      <c r="D737" s="31">
        <v>0</v>
      </c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1:26" ht="21" hidden="1" customHeight="1" x14ac:dyDescent="0.25">
      <c r="A738" s="32">
        <v>42643</v>
      </c>
      <c r="B738" s="32" t="s">
        <v>73</v>
      </c>
      <c r="C738" s="32" t="s">
        <v>52</v>
      </c>
      <c r="D738" s="31">
        <v>0</v>
      </c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1:26" ht="21" hidden="1" customHeight="1" x14ac:dyDescent="0.25">
      <c r="A739" s="32">
        <v>42613</v>
      </c>
      <c r="B739" s="32" t="s">
        <v>51</v>
      </c>
      <c r="C739" s="32" t="s">
        <v>52</v>
      </c>
      <c r="D739" s="31">
        <v>7318.16</v>
      </c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1:26" ht="21" hidden="1" customHeight="1" x14ac:dyDescent="0.25">
      <c r="A740" s="32">
        <v>42613</v>
      </c>
      <c r="B740" s="32" t="s">
        <v>53</v>
      </c>
      <c r="C740" s="32" t="s">
        <v>52</v>
      </c>
      <c r="D740" s="31">
        <v>2370.67</v>
      </c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1:26" ht="21" hidden="1" customHeight="1" x14ac:dyDescent="0.25">
      <c r="A741" s="32">
        <v>42613</v>
      </c>
      <c r="B741" s="32" t="s">
        <v>54</v>
      </c>
      <c r="C741" s="32" t="s">
        <v>52</v>
      </c>
      <c r="D741" s="31">
        <v>5363.24</v>
      </c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1:26" ht="21" hidden="1" customHeight="1" x14ac:dyDescent="0.25">
      <c r="A742" s="32">
        <v>42613</v>
      </c>
      <c r="B742" s="32" t="s">
        <v>55</v>
      </c>
      <c r="C742" s="32" t="s">
        <v>52</v>
      </c>
      <c r="D742" s="31">
        <v>0</v>
      </c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1:26" ht="21" hidden="1" customHeight="1" x14ac:dyDescent="0.25">
      <c r="A743" s="32">
        <v>42613</v>
      </c>
      <c r="B743" s="32" t="s">
        <v>56</v>
      </c>
      <c r="C743" s="32" t="s">
        <v>52</v>
      </c>
      <c r="D743" s="31">
        <v>-0.44</v>
      </c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1:26" ht="21" hidden="1" customHeight="1" x14ac:dyDescent="0.25">
      <c r="A744" s="32">
        <v>42613</v>
      </c>
      <c r="B744" s="32" t="s">
        <v>57</v>
      </c>
      <c r="C744" s="32" t="s">
        <v>52</v>
      </c>
      <c r="D744" s="31">
        <v>3.34</v>
      </c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1:26" ht="21" hidden="1" customHeight="1" x14ac:dyDescent="0.25">
      <c r="A745" s="32">
        <v>42613</v>
      </c>
      <c r="B745" s="32" t="s">
        <v>58</v>
      </c>
      <c r="C745" s="32" t="s">
        <v>52</v>
      </c>
      <c r="D745" s="31">
        <v>0</v>
      </c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1:26" ht="21" hidden="1" customHeight="1" x14ac:dyDescent="0.25">
      <c r="A746" s="32">
        <v>42613</v>
      </c>
      <c r="B746" s="32" t="s">
        <v>59</v>
      </c>
      <c r="C746" s="32" t="s">
        <v>52</v>
      </c>
      <c r="D746" s="31">
        <v>2000</v>
      </c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1:26" ht="21" hidden="1" customHeight="1" x14ac:dyDescent="0.25">
      <c r="A747" s="32">
        <v>42613</v>
      </c>
      <c r="B747" s="32" t="s">
        <v>60</v>
      </c>
      <c r="C747" s="32" t="s">
        <v>52</v>
      </c>
      <c r="D747" s="31">
        <v>0</v>
      </c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1:26" ht="21" hidden="1" customHeight="1" x14ac:dyDescent="0.25">
      <c r="A748" s="32">
        <v>42613</v>
      </c>
      <c r="B748" s="32" t="s">
        <v>63</v>
      </c>
      <c r="C748" s="32" t="s">
        <v>52</v>
      </c>
      <c r="D748" s="31">
        <v>0</v>
      </c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1:26" ht="21" hidden="1" customHeight="1" x14ac:dyDescent="0.25">
      <c r="A749" s="32">
        <v>42613</v>
      </c>
      <c r="B749" s="32" t="s">
        <v>64</v>
      </c>
      <c r="C749" s="32" t="s">
        <v>52</v>
      </c>
      <c r="D749" s="31">
        <v>0</v>
      </c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1:26" ht="21" hidden="1" customHeight="1" x14ac:dyDescent="0.25">
      <c r="A750" s="32">
        <v>42613</v>
      </c>
      <c r="B750" s="32" t="s">
        <v>65</v>
      </c>
      <c r="C750" s="32" t="s">
        <v>52</v>
      </c>
      <c r="D750" s="31">
        <v>29790.29</v>
      </c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1:26" ht="21" hidden="1" customHeight="1" x14ac:dyDescent="0.25">
      <c r="A751" s="32">
        <v>42613</v>
      </c>
      <c r="B751" s="32" t="s">
        <v>66</v>
      </c>
      <c r="C751" s="32" t="s">
        <v>52</v>
      </c>
      <c r="D751" s="31">
        <v>0</v>
      </c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1:26" ht="21" hidden="1" customHeight="1" x14ac:dyDescent="0.25">
      <c r="A752" s="32">
        <v>42613</v>
      </c>
      <c r="B752" s="32" t="s">
        <v>67</v>
      </c>
      <c r="C752" s="32" t="s">
        <v>68</v>
      </c>
      <c r="D752" s="31">
        <v>0</v>
      </c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1:26" ht="21" hidden="1" customHeight="1" x14ac:dyDescent="0.25">
      <c r="A753" s="32">
        <v>42613</v>
      </c>
      <c r="B753" s="32" t="s">
        <v>69</v>
      </c>
      <c r="C753" s="32" t="s">
        <v>52</v>
      </c>
      <c r="D753" s="31">
        <v>0</v>
      </c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1:26" ht="21" hidden="1" customHeight="1" x14ac:dyDescent="0.25">
      <c r="A754" s="32">
        <v>42613</v>
      </c>
      <c r="B754" s="32" t="s">
        <v>70</v>
      </c>
      <c r="C754" s="32" t="s">
        <v>52</v>
      </c>
      <c r="D754" s="31">
        <v>0</v>
      </c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1:26" ht="21" hidden="1" customHeight="1" x14ac:dyDescent="0.25">
      <c r="A755" s="32">
        <v>42613</v>
      </c>
      <c r="B755" s="32" t="s">
        <v>71</v>
      </c>
      <c r="C755" s="32" t="s">
        <v>68</v>
      </c>
      <c r="D755" s="31">
        <v>0</v>
      </c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1:26" ht="21" hidden="1" customHeight="1" x14ac:dyDescent="0.25">
      <c r="A756" s="32">
        <v>42613</v>
      </c>
      <c r="B756" s="32" t="s">
        <v>73</v>
      </c>
      <c r="C756" s="32" t="s">
        <v>52</v>
      </c>
      <c r="D756" s="31">
        <v>0</v>
      </c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1:26" ht="21" hidden="1" customHeight="1" x14ac:dyDescent="0.25">
      <c r="A757" s="32">
        <v>42582</v>
      </c>
      <c r="B757" s="32" t="s">
        <v>51</v>
      </c>
      <c r="C757" s="32" t="s">
        <v>52</v>
      </c>
      <c r="D757" s="31">
        <v>7318.16</v>
      </c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1:26" ht="21" hidden="1" customHeight="1" x14ac:dyDescent="0.25">
      <c r="A758" s="32">
        <v>42582</v>
      </c>
      <c r="B758" s="32" t="s">
        <v>53</v>
      </c>
      <c r="C758" s="32" t="s">
        <v>52</v>
      </c>
      <c r="D758" s="31">
        <v>2320.67</v>
      </c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1:26" ht="21" hidden="1" customHeight="1" x14ac:dyDescent="0.25">
      <c r="A759" s="32">
        <v>42582</v>
      </c>
      <c r="B759" s="32" t="s">
        <v>54</v>
      </c>
      <c r="C759" s="32" t="s">
        <v>52</v>
      </c>
      <c r="D759" s="31">
        <v>5263.24</v>
      </c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1:26" ht="21" hidden="1" customHeight="1" x14ac:dyDescent="0.25">
      <c r="A760" s="32">
        <v>42582</v>
      </c>
      <c r="B760" s="32" t="s">
        <v>55</v>
      </c>
      <c r="C760" s="32" t="s">
        <v>52</v>
      </c>
      <c r="D760" s="31">
        <v>0</v>
      </c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1:26" ht="21" hidden="1" customHeight="1" x14ac:dyDescent="0.25">
      <c r="A761" s="32">
        <v>42582</v>
      </c>
      <c r="B761" s="32" t="s">
        <v>56</v>
      </c>
      <c r="C761" s="32" t="s">
        <v>52</v>
      </c>
      <c r="D761" s="31">
        <v>-0.44</v>
      </c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1:26" ht="21" hidden="1" customHeight="1" x14ac:dyDescent="0.25">
      <c r="A762" s="32">
        <v>42582</v>
      </c>
      <c r="B762" s="32" t="s">
        <v>57</v>
      </c>
      <c r="C762" s="32" t="s">
        <v>52</v>
      </c>
      <c r="D762" s="31">
        <v>3.34</v>
      </c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1:26" ht="21" hidden="1" customHeight="1" x14ac:dyDescent="0.25">
      <c r="A763" s="32">
        <v>42582</v>
      </c>
      <c r="B763" s="32" t="s">
        <v>58</v>
      </c>
      <c r="C763" s="32" t="s">
        <v>52</v>
      </c>
      <c r="D763" s="31">
        <v>0</v>
      </c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1:26" ht="21" hidden="1" customHeight="1" x14ac:dyDescent="0.25">
      <c r="A764" s="32">
        <v>42582</v>
      </c>
      <c r="B764" s="32" t="s">
        <v>59</v>
      </c>
      <c r="C764" s="32" t="s">
        <v>52</v>
      </c>
      <c r="D764" s="31">
        <v>2778.38</v>
      </c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1:26" ht="21" hidden="1" customHeight="1" x14ac:dyDescent="0.25">
      <c r="A765" s="32">
        <v>42582</v>
      </c>
      <c r="B765" s="32" t="s">
        <v>60</v>
      </c>
      <c r="C765" s="32" t="s">
        <v>52</v>
      </c>
      <c r="D765" s="31">
        <v>0</v>
      </c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1:26" ht="21" hidden="1" customHeight="1" x14ac:dyDescent="0.25">
      <c r="A766" s="32">
        <v>42582</v>
      </c>
      <c r="B766" s="32" t="s">
        <v>63</v>
      </c>
      <c r="C766" s="32" t="s">
        <v>52</v>
      </c>
      <c r="D766" s="31">
        <v>0</v>
      </c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1:26" ht="21" hidden="1" customHeight="1" x14ac:dyDescent="0.25">
      <c r="A767" s="32">
        <v>42582</v>
      </c>
      <c r="B767" s="32" t="s">
        <v>64</v>
      </c>
      <c r="C767" s="32" t="s">
        <v>52</v>
      </c>
      <c r="D767" s="31">
        <v>0</v>
      </c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1:26" ht="21" hidden="1" customHeight="1" x14ac:dyDescent="0.25">
      <c r="A768" s="32">
        <v>42582</v>
      </c>
      <c r="B768" s="32" t="s">
        <v>65</v>
      </c>
      <c r="C768" s="32" t="s">
        <v>52</v>
      </c>
      <c r="D768" s="31">
        <v>26519.06</v>
      </c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1:26" ht="21" hidden="1" customHeight="1" x14ac:dyDescent="0.25">
      <c r="A769" s="32">
        <v>42582</v>
      </c>
      <c r="B769" s="32" t="s">
        <v>66</v>
      </c>
      <c r="C769" s="32" t="s">
        <v>52</v>
      </c>
      <c r="D769" s="31">
        <v>0</v>
      </c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1:26" ht="21" hidden="1" customHeight="1" x14ac:dyDescent="0.25">
      <c r="A770" s="32">
        <v>42582</v>
      </c>
      <c r="B770" s="32" t="s">
        <v>67</v>
      </c>
      <c r="C770" s="32" t="s">
        <v>68</v>
      </c>
      <c r="D770" s="31">
        <v>0</v>
      </c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1:26" ht="21" hidden="1" customHeight="1" x14ac:dyDescent="0.25">
      <c r="A771" s="32">
        <v>42582</v>
      </c>
      <c r="B771" s="32" t="s">
        <v>69</v>
      </c>
      <c r="C771" s="32" t="s">
        <v>52</v>
      </c>
      <c r="D771" s="31">
        <v>0</v>
      </c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1:26" ht="21" hidden="1" customHeight="1" x14ac:dyDescent="0.25">
      <c r="A772" s="32">
        <v>42582</v>
      </c>
      <c r="B772" s="32" t="s">
        <v>70</v>
      </c>
      <c r="C772" s="32" t="s">
        <v>52</v>
      </c>
      <c r="D772" s="31">
        <v>0</v>
      </c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1:26" ht="21" hidden="1" customHeight="1" x14ac:dyDescent="0.25">
      <c r="A773" s="32">
        <v>42582</v>
      </c>
      <c r="B773" s="32" t="s">
        <v>71</v>
      </c>
      <c r="C773" s="32" t="s">
        <v>68</v>
      </c>
      <c r="D773" s="31">
        <v>0</v>
      </c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1:26" ht="21" hidden="1" customHeight="1" x14ac:dyDescent="0.25">
      <c r="A774" s="32">
        <v>42582</v>
      </c>
      <c r="B774" s="32" t="s">
        <v>73</v>
      </c>
      <c r="C774" s="32" t="s">
        <v>52</v>
      </c>
      <c r="D774" s="31">
        <v>0</v>
      </c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1:26" ht="21" hidden="1" customHeight="1" x14ac:dyDescent="0.25">
      <c r="A775" s="32">
        <v>42551</v>
      </c>
      <c r="B775" s="32" t="s">
        <v>51</v>
      </c>
      <c r="C775" s="32" t="s">
        <v>52</v>
      </c>
      <c r="D775" s="31">
        <v>7318.16</v>
      </c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1:26" ht="21" hidden="1" customHeight="1" x14ac:dyDescent="0.25">
      <c r="A776" s="32">
        <v>42551</v>
      </c>
      <c r="B776" s="32" t="s">
        <v>53</v>
      </c>
      <c r="C776" s="32" t="s">
        <v>52</v>
      </c>
      <c r="D776" s="31">
        <v>2270.67</v>
      </c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1:26" ht="21" hidden="1" customHeight="1" x14ac:dyDescent="0.25">
      <c r="A777" s="32">
        <v>42551</v>
      </c>
      <c r="B777" s="32" t="s">
        <v>54</v>
      </c>
      <c r="C777" s="32" t="s">
        <v>52</v>
      </c>
      <c r="D777" s="31">
        <v>5163.24</v>
      </c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1:26" ht="21" hidden="1" customHeight="1" x14ac:dyDescent="0.25">
      <c r="A778" s="32">
        <v>42551</v>
      </c>
      <c r="B778" s="32" t="s">
        <v>55</v>
      </c>
      <c r="C778" s="32" t="s">
        <v>52</v>
      </c>
      <c r="D778" s="31">
        <v>0</v>
      </c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1:26" ht="21" hidden="1" customHeight="1" x14ac:dyDescent="0.25">
      <c r="A779" s="32">
        <v>42551</v>
      </c>
      <c r="B779" s="32" t="s">
        <v>56</v>
      </c>
      <c r="C779" s="32" t="s">
        <v>52</v>
      </c>
      <c r="D779" s="31">
        <v>-0.44</v>
      </c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1:26" ht="21" hidden="1" customHeight="1" x14ac:dyDescent="0.25">
      <c r="A780" s="32">
        <v>42551</v>
      </c>
      <c r="B780" s="32" t="s">
        <v>57</v>
      </c>
      <c r="C780" s="32" t="s">
        <v>52</v>
      </c>
      <c r="D780" s="31">
        <v>3.34</v>
      </c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1:26" ht="21" hidden="1" customHeight="1" x14ac:dyDescent="0.25">
      <c r="A781" s="32">
        <v>42551</v>
      </c>
      <c r="B781" s="32" t="s">
        <v>58</v>
      </c>
      <c r="C781" s="32" t="s">
        <v>52</v>
      </c>
      <c r="D781" s="31">
        <v>0</v>
      </c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1:26" ht="21" hidden="1" customHeight="1" x14ac:dyDescent="0.25">
      <c r="A782" s="32">
        <v>42551</v>
      </c>
      <c r="B782" s="32" t="s">
        <v>59</v>
      </c>
      <c r="C782" s="32" t="s">
        <v>52</v>
      </c>
      <c r="D782" s="31">
        <v>2000</v>
      </c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1:26" ht="21" hidden="1" customHeight="1" x14ac:dyDescent="0.25">
      <c r="A783" s="32">
        <v>42551</v>
      </c>
      <c r="B783" s="32" t="s">
        <v>60</v>
      </c>
      <c r="C783" s="32" t="s">
        <v>52</v>
      </c>
      <c r="D783" s="31">
        <v>0</v>
      </c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1:26" ht="21" hidden="1" customHeight="1" x14ac:dyDescent="0.25">
      <c r="A784" s="32">
        <v>42551</v>
      </c>
      <c r="B784" s="32" t="s">
        <v>63</v>
      </c>
      <c r="C784" s="32" t="s">
        <v>52</v>
      </c>
      <c r="D784" s="31">
        <v>0</v>
      </c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1:26" ht="21" hidden="1" customHeight="1" x14ac:dyDescent="0.25">
      <c r="A785" s="32">
        <v>42551</v>
      </c>
      <c r="B785" s="32" t="s">
        <v>64</v>
      </c>
      <c r="C785" s="32" t="s">
        <v>52</v>
      </c>
      <c r="D785" s="31">
        <v>0</v>
      </c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1:26" ht="21" hidden="1" customHeight="1" x14ac:dyDescent="0.25">
      <c r="A786" s="32">
        <v>42551</v>
      </c>
      <c r="B786" s="32" t="s">
        <v>65</v>
      </c>
      <c r="C786" s="32" t="s">
        <v>52</v>
      </c>
      <c r="D786" s="31">
        <v>28863.48</v>
      </c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1:26" ht="21" hidden="1" customHeight="1" x14ac:dyDescent="0.25">
      <c r="A787" s="32">
        <v>42551</v>
      </c>
      <c r="B787" s="32" t="s">
        <v>66</v>
      </c>
      <c r="C787" s="32" t="s">
        <v>52</v>
      </c>
      <c r="D787" s="31">
        <v>0</v>
      </c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1:26" ht="21" hidden="1" customHeight="1" x14ac:dyDescent="0.25">
      <c r="A788" s="32">
        <v>42551</v>
      </c>
      <c r="B788" s="32" t="s">
        <v>67</v>
      </c>
      <c r="C788" s="32" t="s">
        <v>68</v>
      </c>
      <c r="D788" s="31">
        <v>0</v>
      </c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1:26" ht="21" hidden="1" customHeight="1" x14ac:dyDescent="0.25">
      <c r="A789" s="32">
        <v>42551</v>
      </c>
      <c r="B789" s="32" t="s">
        <v>69</v>
      </c>
      <c r="C789" s="32" t="s">
        <v>52</v>
      </c>
      <c r="D789" s="31">
        <v>0</v>
      </c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1:26" ht="21" hidden="1" customHeight="1" x14ac:dyDescent="0.25">
      <c r="A790" s="32">
        <v>42551</v>
      </c>
      <c r="B790" s="32" t="s">
        <v>70</v>
      </c>
      <c r="C790" s="32" t="s">
        <v>52</v>
      </c>
      <c r="D790" s="31">
        <v>0</v>
      </c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1:26" ht="21" hidden="1" customHeight="1" x14ac:dyDescent="0.25">
      <c r="A791" s="32">
        <v>42551</v>
      </c>
      <c r="B791" s="32" t="s">
        <v>71</v>
      </c>
      <c r="C791" s="32" t="s">
        <v>68</v>
      </c>
      <c r="D791" s="31">
        <v>0</v>
      </c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1:26" ht="21" hidden="1" customHeight="1" x14ac:dyDescent="0.25">
      <c r="A792" s="32">
        <v>42551</v>
      </c>
      <c r="B792" s="32" t="s">
        <v>73</v>
      </c>
      <c r="C792" s="32" t="s">
        <v>52</v>
      </c>
      <c r="D792" s="31">
        <v>0</v>
      </c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1:26" ht="21" hidden="1" customHeight="1" x14ac:dyDescent="0.25">
      <c r="A793" s="32">
        <v>42521</v>
      </c>
      <c r="B793" s="32" t="s">
        <v>51</v>
      </c>
      <c r="C793" s="32" t="s">
        <v>52</v>
      </c>
      <c r="D793" s="31">
        <v>7318.16</v>
      </c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1:26" ht="21" hidden="1" customHeight="1" x14ac:dyDescent="0.25">
      <c r="A794" s="32">
        <v>42521</v>
      </c>
      <c r="B794" s="32" t="s">
        <v>53</v>
      </c>
      <c r="C794" s="32" t="s">
        <v>52</v>
      </c>
      <c r="D794" s="31">
        <v>2220.67</v>
      </c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1:26" ht="21" hidden="1" customHeight="1" x14ac:dyDescent="0.25">
      <c r="A795" s="32">
        <v>42521</v>
      </c>
      <c r="B795" s="32" t="s">
        <v>54</v>
      </c>
      <c r="C795" s="32" t="s">
        <v>52</v>
      </c>
      <c r="D795" s="31">
        <v>5123.24</v>
      </c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1:26" ht="21" hidden="1" customHeight="1" x14ac:dyDescent="0.25">
      <c r="A796" s="32">
        <v>42521</v>
      </c>
      <c r="B796" s="32" t="s">
        <v>55</v>
      </c>
      <c r="C796" s="32" t="s">
        <v>52</v>
      </c>
      <c r="D796" s="31">
        <v>0</v>
      </c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1:26" ht="21" hidden="1" customHeight="1" x14ac:dyDescent="0.25">
      <c r="A797" s="32">
        <v>42521</v>
      </c>
      <c r="B797" s="32" t="s">
        <v>56</v>
      </c>
      <c r="C797" s="32" t="s">
        <v>52</v>
      </c>
      <c r="D797" s="31">
        <v>-0.44</v>
      </c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1:26" ht="21" hidden="1" customHeight="1" x14ac:dyDescent="0.25">
      <c r="A798" s="32">
        <v>42521</v>
      </c>
      <c r="B798" s="32" t="s">
        <v>57</v>
      </c>
      <c r="C798" s="32" t="s">
        <v>52</v>
      </c>
      <c r="D798" s="31">
        <v>3.34</v>
      </c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1:26" ht="21" hidden="1" customHeight="1" x14ac:dyDescent="0.25">
      <c r="A799" s="32">
        <v>42521</v>
      </c>
      <c r="B799" s="32" t="s">
        <v>58</v>
      </c>
      <c r="C799" s="32" t="s">
        <v>52</v>
      </c>
      <c r="D799" s="31">
        <v>0</v>
      </c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1:26" ht="21" hidden="1" customHeight="1" x14ac:dyDescent="0.25">
      <c r="A800" s="32">
        <v>42521</v>
      </c>
      <c r="B800" s="32" t="s">
        <v>59</v>
      </c>
      <c r="C800" s="32" t="s">
        <v>52</v>
      </c>
      <c r="D800" s="31">
        <v>2000</v>
      </c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1:26" ht="21" hidden="1" customHeight="1" x14ac:dyDescent="0.25">
      <c r="A801" s="32">
        <v>42521</v>
      </c>
      <c r="B801" s="32" t="s">
        <v>60</v>
      </c>
      <c r="C801" s="32" t="s">
        <v>52</v>
      </c>
      <c r="D801" s="31">
        <v>0</v>
      </c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1:26" ht="21" hidden="1" customHeight="1" x14ac:dyDescent="0.25">
      <c r="A802" s="32">
        <v>42521</v>
      </c>
      <c r="B802" s="32" t="s">
        <v>63</v>
      </c>
      <c r="C802" s="32" t="s">
        <v>52</v>
      </c>
      <c r="D802" s="31">
        <v>0</v>
      </c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1:26" ht="21" hidden="1" customHeight="1" x14ac:dyDescent="0.25">
      <c r="A803" s="32">
        <v>42521</v>
      </c>
      <c r="B803" s="32" t="s">
        <v>64</v>
      </c>
      <c r="C803" s="32" t="s">
        <v>52</v>
      </c>
      <c r="D803" s="31">
        <v>0</v>
      </c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1:26" ht="21" hidden="1" customHeight="1" x14ac:dyDescent="0.25">
      <c r="A804" s="32">
        <v>42521</v>
      </c>
      <c r="B804" s="32" t="s">
        <v>65</v>
      </c>
      <c r="C804" s="32" t="s">
        <v>52</v>
      </c>
      <c r="D804" s="31">
        <v>27077.66</v>
      </c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1:26" ht="21" hidden="1" customHeight="1" x14ac:dyDescent="0.25">
      <c r="A805" s="32">
        <v>42521</v>
      </c>
      <c r="B805" s="32" t="s">
        <v>66</v>
      </c>
      <c r="C805" s="32" t="s">
        <v>52</v>
      </c>
      <c r="D805" s="31">
        <v>0</v>
      </c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1:26" ht="21" hidden="1" customHeight="1" x14ac:dyDescent="0.25">
      <c r="A806" s="32">
        <v>42521</v>
      </c>
      <c r="B806" s="32" t="s">
        <v>67</v>
      </c>
      <c r="C806" s="32" t="s">
        <v>68</v>
      </c>
      <c r="D806" s="31">
        <v>0</v>
      </c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1:26" ht="21" hidden="1" customHeight="1" x14ac:dyDescent="0.25">
      <c r="A807" s="32">
        <v>42521</v>
      </c>
      <c r="B807" s="32" t="s">
        <v>69</v>
      </c>
      <c r="C807" s="32" t="s">
        <v>52</v>
      </c>
      <c r="D807" s="31">
        <v>0</v>
      </c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1:26" ht="21" hidden="1" customHeight="1" x14ac:dyDescent="0.25">
      <c r="A808" s="32">
        <v>42521</v>
      </c>
      <c r="B808" s="32" t="s">
        <v>70</v>
      </c>
      <c r="C808" s="32" t="s">
        <v>52</v>
      </c>
      <c r="D808" s="31">
        <v>0</v>
      </c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1:26" ht="21" hidden="1" customHeight="1" x14ac:dyDescent="0.25">
      <c r="A809" s="32">
        <v>42521</v>
      </c>
      <c r="B809" s="32" t="s">
        <v>71</v>
      </c>
      <c r="C809" s="32" t="s">
        <v>68</v>
      </c>
      <c r="D809" s="31">
        <v>0</v>
      </c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1:26" ht="21" hidden="1" customHeight="1" x14ac:dyDescent="0.25">
      <c r="A810" s="32">
        <v>42521</v>
      </c>
      <c r="B810" s="32" t="s">
        <v>73</v>
      </c>
      <c r="C810" s="32" t="s">
        <v>52</v>
      </c>
      <c r="D810" s="31">
        <v>0</v>
      </c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1:26" ht="21" hidden="1" customHeight="1" x14ac:dyDescent="0.25">
      <c r="A811" s="32">
        <v>42490</v>
      </c>
      <c r="B811" s="32" t="s">
        <v>51</v>
      </c>
      <c r="C811" s="32" t="s">
        <v>52</v>
      </c>
      <c r="D811" s="31">
        <v>7318.16</v>
      </c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1:26" ht="21" hidden="1" customHeight="1" x14ac:dyDescent="0.25">
      <c r="A812" s="32">
        <v>42490</v>
      </c>
      <c r="B812" s="32" t="s">
        <v>53</v>
      </c>
      <c r="C812" s="32" t="s">
        <v>52</v>
      </c>
      <c r="D812" s="31">
        <v>2170.67</v>
      </c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1:26" ht="21" hidden="1" customHeight="1" x14ac:dyDescent="0.25">
      <c r="A813" s="32">
        <v>42490</v>
      </c>
      <c r="B813" s="32" t="s">
        <v>54</v>
      </c>
      <c r="C813" s="32" t="s">
        <v>52</v>
      </c>
      <c r="D813" s="31">
        <v>4928.28</v>
      </c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1:26" ht="21" hidden="1" customHeight="1" x14ac:dyDescent="0.25">
      <c r="A814" s="32">
        <v>42490</v>
      </c>
      <c r="B814" s="32" t="s">
        <v>55</v>
      </c>
      <c r="C814" s="32" t="s">
        <v>52</v>
      </c>
      <c r="D814" s="31">
        <v>0</v>
      </c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1:26" ht="21" hidden="1" customHeight="1" x14ac:dyDescent="0.25">
      <c r="A815" s="32">
        <v>42490</v>
      </c>
      <c r="B815" s="32" t="s">
        <v>56</v>
      </c>
      <c r="C815" s="32" t="s">
        <v>52</v>
      </c>
      <c r="D815" s="31">
        <v>-0.44</v>
      </c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1:26" ht="21" hidden="1" customHeight="1" x14ac:dyDescent="0.25">
      <c r="A816" s="32">
        <v>42490</v>
      </c>
      <c r="B816" s="32" t="s">
        <v>57</v>
      </c>
      <c r="C816" s="32" t="s">
        <v>52</v>
      </c>
      <c r="D816" s="31">
        <v>3.34</v>
      </c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1:26" ht="21" hidden="1" customHeight="1" x14ac:dyDescent="0.25">
      <c r="A817" s="32">
        <v>42490</v>
      </c>
      <c r="B817" s="32" t="s">
        <v>58</v>
      </c>
      <c r="C817" s="32" t="s">
        <v>52</v>
      </c>
      <c r="D817" s="31">
        <v>0</v>
      </c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1:26" ht="21" hidden="1" customHeight="1" x14ac:dyDescent="0.25">
      <c r="A818" s="32">
        <v>42490</v>
      </c>
      <c r="B818" s="32" t="s">
        <v>59</v>
      </c>
      <c r="C818" s="32" t="s">
        <v>52</v>
      </c>
      <c r="D818" s="31">
        <v>4912.33</v>
      </c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1:26" ht="21" hidden="1" customHeight="1" x14ac:dyDescent="0.25">
      <c r="A819" s="32">
        <v>42490</v>
      </c>
      <c r="B819" s="32" t="s">
        <v>60</v>
      </c>
      <c r="C819" s="32" t="s">
        <v>52</v>
      </c>
      <c r="D819" s="31">
        <v>0</v>
      </c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1:26" ht="21" hidden="1" customHeight="1" x14ac:dyDescent="0.25">
      <c r="A820" s="32">
        <v>42490</v>
      </c>
      <c r="B820" s="32" t="s">
        <v>63</v>
      </c>
      <c r="C820" s="32" t="s">
        <v>52</v>
      </c>
      <c r="D820" s="31">
        <v>0</v>
      </c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1:26" ht="21" hidden="1" customHeight="1" x14ac:dyDescent="0.25">
      <c r="A821" s="32">
        <v>42490</v>
      </c>
      <c r="B821" s="32" t="s">
        <v>64</v>
      </c>
      <c r="C821" s="32" t="s">
        <v>52</v>
      </c>
      <c r="D821" s="31">
        <v>0</v>
      </c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1:26" ht="21" hidden="1" customHeight="1" x14ac:dyDescent="0.25">
      <c r="A822" s="32">
        <v>42490</v>
      </c>
      <c r="B822" s="32" t="s">
        <v>65</v>
      </c>
      <c r="C822" s="32" t="s">
        <v>52</v>
      </c>
      <c r="D822" s="31">
        <v>22565.82</v>
      </c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1:26" ht="21" hidden="1" customHeight="1" x14ac:dyDescent="0.25">
      <c r="A823" s="32">
        <v>42490</v>
      </c>
      <c r="B823" s="32" t="s">
        <v>66</v>
      </c>
      <c r="C823" s="32" t="s">
        <v>52</v>
      </c>
      <c r="D823" s="31">
        <v>0</v>
      </c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1:26" ht="21" hidden="1" customHeight="1" x14ac:dyDescent="0.25">
      <c r="A824" s="32">
        <v>42490</v>
      </c>
      <c r="B824" s="32" t="s">
        <v>67</v>
      </c>
      <c r="C824" s="32" t="s">
        <v>68</v>
      </c>
      <c r="D824" s="31">
        <v>0</v>
      </c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1:26" ht="21" hidden="1" customHeight="1" x14ac:dyDescent="0.25">
      <c r="A825" s="32">
        <v>42490</v>
      </c>
      <c r="B825" s="32" t="s">
        <v>69</v>
      </c>
      <c r="C825" s="32" t="s">
        <v>52</v>
      </c>
      <c r="D825" s="31">
        <v>0</v>
      </c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1:26" ht="21" hidden="1" customHeight="1" x14ac:dyDescent="0.25">
      <c r="A826" s="32">
        <v>42490</v>
      </c>
      <c r="B826" s="32" t="s">
        <v>70</v>
      </c>
      <c r="C826" s="32" t="s">
        <v>52</v>
      </c>
      <c r="D826" s="31">
        <v>0</v>
      </c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1:26" ht="21" hidden="1" customHeight="1" x14ac:dyDescent="0.25">
      <c r="A827" s="32">
        <v>42490</v>
      </c>
      <c r="B827" s="32" t="s">
        <v>71</v>
      </c>
      <c r="C827" s="32" t="s">
        <v>68</v>
      </c>
      <c r="D827" s="31">
        <v>0</v>
      </c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1:26" ht="21" hidden="1" customHeight="1" x14ac:dyDescent="0.25">
      <c r="A828" s="32">
        <v>42490</v>
      </c>
      <c r="B828" s="32" t="s">
        <v>73</v>
      </c>
      <c r="C828" s="32" t="s">
        <v>52</v>
      </c>
      <c r="D828" s="31">
        <v>0</v>
      </c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1:26" ht="21" hidden="1" customHeight="1" x14ac:dyDescent="0.25">
      <c r="A829" s="32">
        <v>42460</v>
      </c>
      <c r="B829" s="32" t="s">
        <v>51</v>
      </c>
      <c r="C829" s="32" t="s">
        <v>52</v>
      </c>
      <c r="D829" s="31">
        <v>7318.16</v>
      </c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1:26" ht="21" hidden="1" customHeight="1" x14ac:dyDescent="0.25">
      <c r="A830" s="32">
        <v>42460</v>
      </c>
      <c r="B830" s="32" t="s">
        <v>53</v>
      </c>
      <c r="C830" s="32" t="s">
        <v>52</v>
      </c>
      <c r="D830" s="31">
        <v>2120.67</v>
      </c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1:26" ht="21" hidden="1" customHeight="1" x14ac:dyDescent="0.25">
      <c r="A831" s="32">
        <v>42460</v>
      </c>
      <c r="B831" s="32" t="s">
        <v>54</v>
      </c>
      <c r="C831" s="32" t="s">
        <v>52</v>
      </c>
      <c r="D831" s="31">
        <v>4828.28</v>
      </c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1:26" ht="21" hidden="1" customHeight="1" x14ac:dyDescent="0.25">
      <c r="A832" s="32">
        <v>42460</v>
      </c>
      <c r="B832" s="32" t="s">
        <v>55</v>
      </c>
      <c r="C832" s="32" t="s">
        <v>52</v>
      </c>
      <c r="D832" s="31">
        <v>0</v>
      </c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1:26" ht="21" hidden="1" customHeight="1" x14ac:dyDescent="0.25">
      <c r="A833" s="32">
        <v>42460</v>
      </c>
      <c r="B833" s="32" t="s">
        <v>56</v>
      </c>
      <c r="C833" s="32" t="s">
        <v>52</v>
      </c>
      <c r="D833" s="31">
        <v>-0.44</v>
      </c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1:26" ht="21" hidden="1" customHeight="1" x14ac:dyDescent="0.25">
      <c r="A834" s="32">
        <v>42460</v>
      </c>
      <c r="B834" s="32" t="s">
        <v>57</v>
      </c>
      <c r="C834" s="32" t="s">
        <v>52</v>
      </c>
      <c r="D834" s="31">
        <v>3.34</v>
      </c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1:26" ht="21" hidden="1" customHeight="1" x14ac:dyDescent="0.25">
      <c r="A835" s="32">
        <v>42460</v>
      </c>
      <c r="B835" s="32" t="s">
        <v>58</v>
      </c>
      <c r="C835" s="32" t="s">
        <v>52</v>
      </c>
      <c r="D835" s="31">
        <v>0</v>
      </c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1:26" ht="21" hidden="1" customHeight="1" x14ac:dyDescent="0.25">
      <c r="A836" s="32">
        <v>42460</v>
      </c>
      <c r="B836" s="32" t="s">
        <v>59</v>
      </c>
      <c r="C836" s="32" t="s">
        <v>52</v>
      </c>
      <c r="D836" s="31">
        <v>2000</v>
      </c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1:26" ht="21" hidden="1" customHeight="1" x14ac:dyDescent="0.25">
      <c r="A837" s="32">
        <v>42460</v>
      </c>
      <c r="B837" s="32" t="s">
        <v>60</v>
      </c>
      <c r="C837" s="32" t="s">
        <v>52</v>
      </c>
      <c r="D837" s="31">
        <v>0</v>
      </c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1:26" ht="21" hidden="1" customHeight="1" x14ac:dyDescent="0.25">
      <c r="A838" s="32">
        <v>42460</v>
      </c>
      <c r="B838" s="32" t="s">
        <v>63</v>
      </c>
      <c r="C838" s="32" t="s">
        <v>52</v>
      </c>
      <c r="D838" s="31">
        <v>0</v>
      </c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1:26" ht="21" hidden="1" customHeight="1" x14ac:dyDescent="0.25">
      <c r="A839" s="32">
        <v>42460</v>
      </c>
      <c r="B839" s="32" t="s">
        <v>64</v>
      </c>
      <c r="C839" s="32" t="s">
        <v>52</v>
      </c>
      <c r="D839" s="31">
        <v>0</v>
      </c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1:26" ht="21" hidden="1" customHeight="1" x14ac:dyDescent="0.25">
      <c r="A840" s="32">
        <v>42460</v>
      </c>
      <c r="B840" s="32" t="s">
        <v>65</v>
      </c>
      <c r="C840" s="32" t="s">
        <v>52</v>
      </c>
      <c r="D840" s="31">
        <v>23724.75</v>
      </c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1:26" ht="21" hidden="1" customHeight="1" x14ac:dyDescent="0.25">
      <c r="A841" s="32">
        <v>42460</v>
      </c>
      <c r="B841" s="32" t="s">
        <v>66</v>
      </c>
      <c r="C841" s="32" t="s">
        <v>52</v>
      </c>
      <c r="D841" s="31">
        <v>0</v>
      </c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1:26" ht="21" hidden="1" customHeight="1" x14ac:dyDescent="0.25">
      <c r="A842" s="32">
        <v>42460</v>
      </c>
      <c r="B842" s="32" t="s">
        <v>67</v>
      </c>
      <c r="C842" s="32" t="s">
        <v>68</v>
      </c>
      <c r="D842" s="31">
        <v>0</v>
      </c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1:26" ht="21" hidden="1" customHeight="1" x14ac:dyDescent="0.25">
      <c r="A843" s="32">
        <v>42460</v>
      </c>
      <c r="B843" s="32" t="s">
        <v>69</v>
      </c>
      <c r="C843" s="32" t="s">
        <v>52</v>
      </c>
      <c r="D843" s="31">
        <v>0</v>
      </c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1:26" ht="21" hidden="1" customHeight="1" x14ac:dyDescent="0.25">
      <c r="A844" s="32">
        <v>42460</v>
      </c>
      <c r="B844" s="32" t="s">
        <v>70</v>
      </c>
      <c r="C844" s="32" t="s">
        <v>52</v>
      </c>
      <c r="D844" s="31">
        <v>0</v>
      </c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1:26" ht="21" hidden="1" customHeight="1" x14ac:dyDescent="0.25">
      <c r="A845" s="32">
        <v>42460</v>
      </c>
      <c r="B845" s="32" t="s">
        <v>71</v>
      </c>
      <c r="C845" s="32" t="s">
        <v>68</v>
      </c>
      <c r="D845" s="31">
        <v>0</v>
      </c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1:26" ht="21" hidden="1" customHeight="1" x14ac:dyDescent="0.25">
      <c r="A846" s="32">
        <v>42460</v>
      </c>
      <c r="B846" s="32" t="s">
        <v>73</v>
      </c>
      <c r="C846" s="32" t="s">
        <v>52</v>
      </c>
      <c r="D846" s="31">
        <v>0</v>
      </c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1:26" ht="21" hidden="1" customHeight="1" x14ac:dyDescent="0.25">
      <c r="A847" s="32">
        <v>42429</v>
      </c>
      <c r="B847" s="32" t="s">
        <v>51</v>
      </c>
      <c r="C847" s="32" t="s">
        <v>52</v>
      </c>
      <c r="D847" s="31">
        <v>7318.16</v>
      </c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1:26" ht="21" hidden="1" customHeight="1" x14ac:dyDescent="0.25">
      <c r="A848" s="32">
        <v>42429</v>
      </c>
      <c r="B848" s="32" t="s">
        <v>53</v>
      </c>
      <c r="C848" s="32" t="s">
        <v>52</v>
      </c>
      <c r="D848" s="31">
        <v>2070.67</v>
      </c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1:26" ht="21" hidden="1" customHeight="1" x14ac:dyDescent="0.25">
      <c r="A849" s="32">
        <v>42429</v>
      </c>
      <c r="B849" s="32" t="s">
        <v>54</v>
      </c>
      <c r="C849" s="32" t="s">
        <v>52</v>
      </c>
      <c r="D849" s="31">
        <v>4728.28</v>
      </c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1:26" ht="21" hidden="1" customHeight="1" x14ac:dyDescent="0.25">
      <c r="A850" s="32">
        <v>42429</v>
      </c>
      <c r="B850" s="32" t="s">
        <v>55</v>
      </c>
      <c r="C850" s="32" t="s">
        <v>52</v>
      </c>
      <c r="D850" s="31">
        <v>0</v>
      </c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1:26" ht="21" hidden="1" customHeight="1" x14ac:dyDescent="0.25">
      <c r="A851" s="32">
        <v>42429</v>
      </c>
      <c r="B851" s="32" t="s">
        <v>56</v>
      </c>
      <c r="C851" s="32" t="s">
        <v>52</v>
      </c>
      <c r="D851" s="31">
        <v>0.26</v>
      </c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1:26" ht="21" hidden="1" customHeight="1" x14ac:dyDescent="0.25">
      <c r="A852" s="32">
        <v>42429</v>
      </c>
      <c r="B852" s="32" t="s">
        <v>57</v>
      </c>
      <c r="C852" s="32" t="s">
        <v>52</v>
      </c>
      <c r="D852" s="31">
        <v>3.34</v>
      </c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1:26" ht="21" hidden="1" customHeight="1" x14ac:dyDescent="0.25">
      <c r="A853" s="32">
        <v>42429</v>
      </c>
      <c r="B853" s="32" t="s">
        <v>58</v>
      </c>
      <c r="C853" s="32" t="s">
        <v>52</v>
      </c>
      <c r="D853" s="31">
        <v>0</v>
      </c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1:26" ht="21" hidden="1" customHeight="1" x14ac:dyDescent="0.25">
      <c r="A854" s="32">
        <v>42429</v>
      </c>
      <c r="B854" s="32" t="s">
        <v>59</v>
      </c>
      <c r="C854" s="32" t="s">
        <v>52</v>
      </c>
      <c r="D854" s="31">
        <v>2000</v>
      </c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1:26" ht="21" hidden="1" customHeight="1" x14ac:dyDescent="0.25">
      <c r="A855" s="32">
        <v>42429</v>
      </c>
      <c r="B855" s="32" t="s">
        <v>60</v>
      </c>
      <c r="C855" s="32" t="s">
        <v>52</v>
      </c>
      <c r="D855" s="31">
        <v>0</v>
      </c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1:26" ht="21" hidden="1" customHeight="1" x14ac:dyDescent="0.25">
      <c r="A856" s="32">
        <v>42429</v>
      </c>
      <c r="B856" s="32" t="s">
        <v>63</v>
      </c>
      <c r="C856" s="32" t="s">
        <v>52</v>
      </c>
      <c r="D856" s="31">
        <v>0</v>
      </c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1:26" ht="21" hidden="1" customHeight="1" x14ac:dyDescent="0.25">
      <c r="A857" s="32">
        <v>42429</v>
      </c>
      <c r="B857" s="32" t="s">
        <v>64</v>
      </c>
      <c r="C857" s="32" t="s">
        <v>52</v>
      </c>
      <c r="D857" s="31">
        <v>0</v>
      </c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1:26" ht="21" hidden="1" customHeight="1" x14ac:dyDescent="0.25">
      <c r="A858" s="32">
        <v>42429</v>
      </c>
      <c r="B858" s="32" t="s">
        <v>65</v>
      </c>
      <c r="C858" s="32" t="s">
        <v>52</v>
      </c>
      <c r="D858" s="31">
        <v>23491.31</v>
      </c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1:26" ht="21" hidden="1" customHeight="1" x14ac:dyDescent="0.25">
      <c r="A859" s="32">
        <v>42429</v>
      </c>
      <c r="B859" s="32" t="s">
        <v>66</v>
      </c>
      <c r="C859" s="32" t="s">
        <v>52</v>
      </c>
      <c r="D859" s="31">
        <v>0</v>
      </c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1:26" ht="21" hidden="1" customHeight="1" x14ac:dyDescent="0.25">
      <c r="A860" s="32">
        <v>42429</v>
      </c>
      <c r="B860" s="32" t="s">
        <v>67</v>
      </c>
      <c r="C860" s="32" t="s">
        <v>68</v>
      </c>
      <c r="D860" s="31">
        <v>0</v>
      </c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1:26" ht="21" hidden="1" customHeight="1" x14ac:dyDescent="0.25">
      <c r="A861" s="32">
        <v>42429</v>
      </c>
      <c r="B861" s="32" t="s">
        <v>69</v>
      </c>
      <c r="C861" s="32" t="s">
        <v>52</v>
      </c>
      <c r="D861" s="31">
        <v>0</v>
      </c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1:26" ht="21" hidden="1" customHeight="1" x14ac:dyDescent="0.25">
      <c r="A862" s="32">
        <v>42429</v>
      </c>
      <c r="B862" s="32" t="s">
        <v>70</v>
      </c>
      <c r="C862" s="32" t="s">
        <v>52</v>
      </c>
      <c r="D862" s="31">
        <v>0</v>
      </c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1:26" ht="21" hidden="1" customHeight="1" x14ac:dyDescent="0.25">
      <c r="A863" s="32">
        <v>42429</v>
      </c>
      <c r="B863" s="32" t="s">
        <v>71</v>
      </c>
      <c r="C863" s="32" t="s">
        <v>68</v>
      </c>
      <c r="D863" s="31">
        <v>0</v>
      </c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1:26" ht="21" hidden="1" customHeight="1" x14ac:dyDescent="0.25">
      <c r="A864" s="32">
        <v>42429</v>
      </c>
      <c r="B864" s="32" t="s">
        <v>73</v>
      </c>
      <c r="C864" s="32" t="s">
        <v>52</v>
      </c>
      <c r="D864" s="31">
        <v>0</v>
      </c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1:26" ht="21" hidden="1" customHeight="1" x14ac:dyDescent="0.25">
      <c r="A865" s="32">
        <v>42400</v>
      </c>
      <c r="B865" s="32" t="s">
        <v>51</v>
      </c>
      <c r="C865" s="32" t="s">
        <v>52</v>
      </c>
      <c r="D865" s="31">
        <v>7318.16</v>
      </c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1:26" ht="21" hidden="1" customHeight="1" x14ac:dyDescent="0.25">
      <c r="A866" s="32">
        <v>42400</v>
      </c>
      <c r="B866" s="32" t="s">
        <v>53</v>
      </c>
      <c r="C866" s="32" t="s">
        <v>52</v>
      </c>
      <c r="D866" s="31">
        <v>2020.67</v>
      </c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1:26" ht="21" hidden="1" customHeight="1" x14ac:dyDescent="0.25">
      <c r="A867" s="32">
        <v>42400</v>
      </c>
      <c r="B867" s="32" t="s">
        <v>54</v>
      </c>
      <c r="C867" s="32" t="s">
        <v>52</v>
      </c>
      <c r="D867" s="31">
        <v>4628.28</v>
      </c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1:26" ht="21" hidden="1" customHeight="1" x14ac:dyDescent="0.25">
      <c r="A868" s="32">
        <v>42400</v>
      </c>
      <c r="B868" s="32" t="s">
        <v>55</v>
      </c>
      <c r="C868" s="32" t="s">
        <v>52</v>
      </c>
      <c r="D868" s="31">
        <v>0</v>
      </c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1:26" ht="21" hidden="1" customHeight="1" x14ac:dyDescent="0.25">
      <c r="A869" s="32">
        <v>42400</v>
      </c>
      <c r="B869" s="32" t="s">
        <v>56</v>
      </c>
      <c r="C869" s="32" t="s">
        <v>52</v>
      </c>
      <c r="D869" s="31">
        <v>-0.74</v>
      </c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1:26" ht="21" hidden="1" customHeight="1" x14ac:dyDescent="0.25">
      <c r="A870" s="32">
        <v>42400</v>
      </c>
      <c r="B870" s="32" t="s">
        <v>57</v>
      </c>
      <c r="C870" s="32" t="s">
        <v>52</v>
      </c>
      <c r="D870" s="31">
        <v>3.34</v>
      </c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1:26" ht="21" hidden="1" customHeight="1" x14ac:dyDescent="0.25">
      <c r="A871" s="32">
        <v>42400</v>
      </c>
      <c r="B871" s="32" t="s">
        <v>58</v>
      </c>
      <c r="C871" s="32" t="s">
        <v>52</v>
      </c>
      <c r="D871" s="31">
        <v>0</v>
      </c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1:26" ht="21" hidden="1" customHeight="1" x14ac:dyDescent="0.25">
      <c r="A872" s="32">
        <v>42400</v>
      </c>
      <c r="B872" s="32" t="s">
        <v>59</v>
      </c>
      <c r="C872" s="32" t="s">
        <v>52</v>
      </c>
      <c r="D872" s="31">
        <v>5325.93</v>
      </c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1:26" ht="21" hidden="1" customHeight="1" x14ac:dyDescent="0.25">
      <c r="A873" s="32">
        <v>42400</v>
      </c>
      <c r="B873" s="32" t="s">
        <v>60</v>
      </c>
      <c r="C873" s="32" t="s">
        <v>52</v>
      </c>
      <c r="D873" s="31">
        <v>0</v>
      </c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1:26" ht="21" hidden="1" customHeight="1" x14ac:dyDescent="0.25">
      <c r="A874" s="32">
        <v>42400</v>
      </c>
      <c r="B874" s="32" t="s">
        <v>63</v>
      </c>
      <c r="C874" s="32" t="s">
        <v>52</v>
      </c>
      <c r="D874" s="31">
        <v>0</v>
      </c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1:26" ht="21" hidden="1" customHeight="1" x14ac:dyDescent="0.25">
      <c r="A875" s="32">
        <v>42400</v>
      </c>
      <c r="B875" s="32" t="s">
        <v>64</v>
      </c>
      <c r="C875" s="32" t="s">
        <v>52</v>
      </c>
      <c r="D875" s="31">
        <v>0</v>
      </c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1:26" ht="21" hidden="1" customHeight="1" x14ac:dyDescent="0.25">
      <c r="A876" s="32">
        <v>42400</v>
      </c>
      <c r="B876" s="32" t="s">
        <v>65</v>
      </c>
      <c r="C876" s="32" t="s">
        <v>52</v>
      </c>
      <c r="D876" s="31">
        <v>18485.46</v>
      </c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1:26" ht="21" hidden="1" customHeight="1" x14ac:dyDescent="0.25">
      <c r="A877" s="32">
        <v>42400</v>
      </c>
      <c r="B877" s="32" t="s">
        <v>66</v>
      </c>
      <c r="C877" s="32" t="s">
        <v>52</v>
      </c>
      <c r="D877" s="31">
        <v>0</v>
      </c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1:26" ht="21" hidden="1" customHeight="1" x14ac:dyDescent="0.25">
      <c r="A878" s="32">
        <v>42400</v>
      </c>
      <c r="B878" s="32" t="s">
        <v>67</v>
      </c>
      <c r="C878" s="32" t="s">
        <v>68</v>
      </c>
      <c r="D878" s="31">
        <v>0</v>
      </c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1:26" ht="21" hidden="1" customHeight="1" x14ac:dyDescent="0.25">
      <c r="A879" s="32">
        <v>42400</v>
      </c>
      <c r="B879" s="32" t="s">
        <v>69</v>
      </c>
      <c r="C879" s="32" t="s">
        <v>52</v>
      </c>
      <c r="D879" s="31">
        <v>0</v>
      </c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1:26" ht="21" hidden="1" customHeight="1" x14ac:dyDescent="0.25">
      <c r="A880" s="32">
        <v>42400</v>
      </c>
      <c r="B880" s="32" t="s">
        <v>70</v>
      </c>
      <c r="C880" s="32" t="s">
        <v>52</v>
      </c>
      <c r="D880" s="31">
        <v>0</v>
      </c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1:26" ht="21" hidden="1" customHeight="1" x14ac:dyDescent="0.25">
      <c r="A881" s="32">
        <v>42400</v>
      </c>
      <c r="B881" s="32" t="s">
        <v>71</v>
      </c>
      <c r="C881" s="32" t="s">
        <v>68</v>
      </c>
      <c r="D881" s="31">
        <v>0</v>
      </c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1:26" ht="21" hidden="1" customHeight="1" x14ac:dyDescent="0.25">
      <c r="A882" s="32">
        <v>42400</v>
      </c>
      <c r="B882" s="32" t="s">
        <v>73</v>
      </c>
      <c r="C882" s="32" t="s">
        <v>52</v>
      </c>
      <c r="D882" s="31">
        <v>0</v>
      </c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1:26" ht="21" hidden="1" customHeight="1" x14ac:dyDescent="0.25">
      <c r="A883" s="32">
        <v>42369</v>
      </c>
      <c r="B883" s="32" t="s">
        <v>51</v>
      </c>
      <c r="C883" s="32" t="s">
        <v>52</v>
      </c>
      <c r="D883" s="31">
        <v>7327.36</v>
      </c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1:26" ht="21" hidden="1" customHeight="1" x14ac:dyDescent="0.25">
      <c r="A884" s="32">
        <v>42369</v>
      </c>
      <c r="B884" s="32" t="s">
        <v>53</v>
      </c>
      <c r="C884" s="32" t="s">
        <v>52</v>
      </c>
      <c r="D884" s="31">
        <v>1979.87</v>
      </c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1:26" ht="21" hidden="1" customHeight="1" x14ac:dyDescent="0.25">
      <c r="A885" s="32">
        <v>42369</v>
      </c>
      <c r="B885" s="32" t="s">
        <v>54</v>
      </c>
      <c r="C885" s="32" t="s">
        <v>52</v>
      </c>
      <c r="D885" s="31">
        <v>4537.4799999999996</v>
      </c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1:26" ht="21" hidden="1" customHeight="1" x14ac:dyDescent="0.25">
      <c r="A886" s="32">
        <v>42369</v>
      </c>
      <c r="B886" s="32" t="s">
        <v>55</v>
      </c>
      <c r="C886" s="32" t="s">
        <v>52</v>
      </c>
      <c r="D886" s="31">
        <v>0</v>
      </c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1:26" ht="21" hidden="1" customHeight="1" x14ac:dyDescent="0.25">
      <c r="A887" s="32">
        <v>42369</v>
      </c>
      <c r="B887" s="32" t="s">
        <v>56</v>
      </c>
      <c r="C887" s="32" t="s">
        <v>52</v>
      </c>
      <c r="D887" s="31">
        <v>-0.74</v>
      </c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1:26" ht="21" hidden="1" customHeight="1" x14ac:dyDescent="0.25">
      <c r="A888" s="32">
        <v>42369</v>
      </c>
      <c r="B888" s="32" t="s">
        <v>57</v>
      </c>
      <c r="C888" s="32" t="s">
        <v>52</v>
      </c>
      <c r="D888" s="31">
        <v>3.34</v>
      </c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1:26" ht="21" hidden="1" customHeight="1" x14ac:dyDescent="0.25">
      <c r="A889" s="32">
        <v>42369</v>
      </c>
      <c r="B889" s="32" t="s">
        <v>58</v>
      </c>
      <c r="C889" s="32" t="s">
        <v>52</v>
      </c>
      <c r="D889" s="31">
        <v>0</v>
      </c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1:26" ht="21" hidden="1" customHeight="1" x14ac:dyDescent="0.25">
      <c r="A890" s="32">
        <v>42369</v>
      </c>
      <c r="B890" s="32" t="s">
        <v>59</v>
      </c>
      <c r="C890" s="32" t="s">
        <v>52</v>
      </c>
      <c r="D890" s="31">
        <v>4879.2299999999996</v>
      </c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1:26" ht="21" hidden="1" customHeight="1" x14ac:dyDescent="0.25">
      <c r="A891" s="32">
        <v>42369</v>
      </c>
      <c r="B891" s="32" t="s">
        <v>60</v>
      </c>
      <c r="C891" s="32" t="s">
        <v>52</v>
      </c>
      <c r="D891" s="31">
        <v>0</v>
      </c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1:26" ht="21" hidden="1" customHeight="1" x14ac:dyDescent="0.25">
      <c r="A892" s="32">
        <v>42369</v>
      </c>
      <c r="B892" s="32" t="s">
        <v>63</v>
      </c>
      <c r="C892" s="32" t="s">
        <v>52</v>
      </c>
      <c r="D892" s="31">
        <v>0</v>
      </c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1:26" ht="21" hidden="1" customHeight="1" x14ac:dyDescent="0.25">
      <c r="A893" s="32">
        <v>42369</v>
      </c>
      <c r="B893" s="32" t="s">
        <v>64</v>
      </c>
      <c r="C893" s="32" t="s">
        <v>52</v>
      </c>
      <c r="D893" s="31">
        <v>0</v>
      </c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1:26" ht="21" hidden="1" customHeight="1" x14ac:dyDescent="0.25">
      <c r="A894" s="32">
        <v>42369</v>
      </c>
      <c r="B894" s="32" t="s">
        <v>65</v>
      </c>
      <c r="C894" s="32" t="s">
        <v>52</v>
      </c>
      <c r="D894" s="31">
        <v>18583.400000000001</v>
      </c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1:26" ht="21" hidden="1" customHeight="1" x14ac:dyDescent="0.25">
      <c r="A895" s="32">
        <v>42369</v>
      </c>
      <c r="B895" s="32" t="s">
        <v>66</v>
      </c>
      <c r="C895" s="32" t="s">
        <v>52</v>
      </c>
      <c r="D895" s="31">
        <v>0</v>
      </c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1:26" ht="21" hidden="1" customHeight="1" x14ac:dyDescent="0.25">
      <c r="A896" s="32">
        <v>42369</v>
      </c>
      <c r="B896" s="32" t="s">
        <v>67</v>
      </c>
      <c r="C896" s="32" t="s">
        <v>68</v>
      </c>
      <c r="D896" s="31">
        <v>0</v>
      </c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1:26" ht="21" hidden="1" customHeight="1" x14ac:dyDescent="0.25">
      <c r="A897" s="32">
        <v>42369</v>
      </c>
      <c r="B897" s="32" t="s">
        <v>69</v>
      </c>
      <c r="C897" s="32" t="s">
        <v>52</v>
      </c>
      <c r="D897" s="31">
        <v>0</v>
      </c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1:26" ht="21" hidden="1" customHeight="1" x14ac:dyDescent="0.25">
      <c r="A898" s="32">
        <v>42369</v>
      </c>
      <c r="B898" s="32" t="s">
        <v>70</v>
      </c>
      <c r="C898" s="32" t="s">
        <v>52</v>
      </c>
      <c r="D898" s="31">
        <v>0</v>
      </c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1:26" ht="21" hidden="1" customHeight="1" x14ac:dyDescent="0.25">
      <c r="A899" s="32">
        <v>42369</v>
      </c>
      <c r="B899" s="32" t="s">
        <v>71</v>
      </c>
      <c r="C899" s="32" t="s">
        <v>68</v>
      </c>
      <c r="D899" s="31">
        <v>0</v>
      </c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1:26" ht="21" hidden="1" customHeight="1" x14ac:dyDescent="0.25">
      <c r="A900" s="32">
        <v>42369</v>
      </c>
      <c r="B900" s="32" t="s">
        <v>73</v>
      </c>
      <c r="C900" s="32" t="s">
        <v>52</v>
      </c>
      <c r="D900" s="31">
        <v>0</v>
      </c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1:26" ht="21" hidden="1" customHeight="1" x14ac:dyDescent="0.25">
      <c r="A901" s="32">
        <v>42338</v>
      </c>
      <c r="B901" s="32" t="s">
        <v>51</v>
      </c>
      <c r="C901" s="32" t="s">
        <v>52</v>
      </c>
      <c r="D901" s="31">
        <v>7148.63</v>
      </c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1:26" ht="21" hidden="1" customHeight="1" x14ac:dyDescent="0.25">
      <c r="A902" s="32">
        <v>42338</v>
      </c>
      <c r="B902" s="32" t="s">
        <v>53</v>
      </c>
      <c r="C902" s="32" t="s">
        <v>52</v>
      </c>
      <c r="D902" s="31">
        <v>1921.4</v>
      </c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1:26" ht="21" hidden="1" customHeight="1" x14ac:dyDescent="0.25">
      <c r="A903" s="32">
        <v>42338</v>
      </c>
      <c r="B903" s="32" t="s">
        <v>54</v>
      </c>
      <c r="C903" s="32" t="s">
        <v>52</v>
      </c>
      <c r="D903" s="31">
        <v>4417.72</v>
      </c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1:26" ht="21" hidden="1" customHeight="1" x14ac:dyDescent="0.25">
      <c r="A904" s="32">
        <v>42338</v>
      </c>
      <c r="B904" s="32" t="s">
        <v>55</v>
      </c>
      <c r="C904" s="32" t="s">
        <v>52</v>
      </c>
      <c r="D904" s="31">
        <v>0</v>
      </c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1:26" ht="21" hidden="1" customHeight="1" x14ac:dyDescent="0.25">
      <c r="A905" s="32">
        <v>42338</v>
      </c>
      <c r="B905" s="32" t="s">
        <v>56</v>
      </c>
      <c r="C905" s="32" t="s">
        <v>52</v>
      </c>
      <c r="D905" s="31">
        <v>-0.7</v>
      </c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1:26" ht="21" hidden="1" customHeight="1" x14ac:dyDescent="0.25">
      <c r="A906" s="32">
        <v>42338</v>
      </c>
      <c r="B906" s="32" t="s">
        <v>57</v>
      </c>
      <c r="C906" s="32" t="s">
        <v>52</v>
      </c>
      <c r="D906" s="31">
        <v>3.34</v>
      </c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1:26" ht="21" hidden="1" customHeight="1" x14ac:dyDescent="0.25">
      <c r="A907" s="32">
        <v>42338</v>
      </c>
      <c r="B907" s="32" t="s">
        <v>58</v>
      </c>
      <c r="C907" s="32" t="s">
        <v>52</v>
      </c>
      <c r="D907" s="31">
        <v>0</v>
      </c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1:26" ht="21" hidden="1" customHeight="1" x14ac:dyDescent="0.25">
      <c r="A908" s="32">
        <v>42338</v>
      </c>
      <c r="B908" s="32" t="s">
        <v>59</v>
      </c>
      <c r="C908" s="32" t="s">
        <v>52</v>
      </c>
      <c r="D908" s="31">
        <v>2000</v>
      </c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1:26" ht="21" hidden="1" customHeight="1" x14ac:dyDescent="0.25">
      <c r="A909" s="32">
        <v>42338</v>
      </c>
      <c r="B909" s="32" t="s">
        <v>60</v>
      </c>
      <c r="C909" s="32" t="s">
        <v>52</v>
      </c>
      <c r="D909" s="31">
        <v>0</v>
      </c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1:26" ht="21" hidden="1" customHeight="1" x14ac:dyDescent="0.25">
      <c r="A910" s="32">
        <v>42338</v>
      </c>
      <c r="B910" s="32" t="s">
        <v>63</v>
      </c>
      <c r="C910" s="32" t="s">
        <v>52</v>
      </c>
      <c r="D910" s="31">
        <v>0</v>
      </c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1:26" ht="21" hidden="1" customHeight="1" x14ac:dyDescent="0.25">
      <c r="A911" s="32">
        <v>42338</v>
      </c>
      <c r="B911" s="32" t="s">
        <v>64</v>
      </c>
      <c r="C911" s="32" t="s">
        <v>52</v>
      </c>
      <c r="D911" s="31">
        <v>0</v>
      </c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1:26" ht="21" hidden="1" customHeight="1" x14ac:dyDescent="0.25">
      <c r="A912" s="32">
        <v>42338</v>
      </c>
      <c r="B912" s="32" t="s">
        <v>65</v>
      </c>
      <c r="C912" s="32" t="s">
        <v>52</v>
      </c>
      <c r="D912" s="31">
        <v>19349.07</v>
      </c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1:26" ht="21" hidden="1" customHeight="1" x14ac:dyDescent="0.25">
      <c r="A913" s="32">
        <v>42338</v>
      </c>
      <c r="B913" s="32" t="s">
        <v>66</v>
      </c>
      <c r="C913" s="32" t="s">
        <v>52</v>
      </c>
      <c r="D913" s="31">
        <v>0</v>
      </c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1:26" ht="21" hidden="1" customHeight="1" x14ac:dyDescent="0.25">
      <c r="A914" s="32">
        <v>42338</v>
      </c>
      <c r="B914" s="32" t="s">
        <v>67</v>
      </c>
      <c r="C914" s="32" t="s">
        <v>68</v>
      </c>
      <c r="D914" s="31">
        <v>0</v>
      </c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1:26" ht="21" hidden="1" customHeight="1" x14ac:dyDescent="0.25">
      <c r="A915" s="32">
        <v>42338</v>
      </c>
      <c r="B915" s="32" t="s">
        <v>69</v>
      </c>
      <c r="C915" s="32" t="s">
        <v>52</v>
      </c>
      <c r="D915" s="31">
        <v>0</v>
      </c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1:26" ht="21" hidden="1" customHeight="1" x14ac:dyDescent="0.25">
      <c r="A916" s="32">
        <v>42338</v>
      </c>
      <c r="B916" s="32" t="s">
        <v>70</v>
      </c>
      <c r="C916" s="32" t="s">
        <v>52</v>
      </c>
      <c r="D916" s="31">
        <v>0</v>
      </c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1:26" ht="21" hidden="1" customHeight="1" x14ac:dyDescent="0.25">
      <c r="A917" s="32">
        <v>42338</v>
      </c>
      <c r="B917" s="32" t="s">
        <v>71</v>
      </c>
      <c r="C917" s="32" t="s">
        <v>68</v>
      </c>
      <c r="D917" s="31">
        <v>0</v>
      </c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1:26" ht="21" hidden="1" customHeight="1" x14ac:dyDescent="0.25">
      <c r="A918" s="32">
        <v>42338</v>
      </c>
      <c r="B918" s="32" t="s">
        <v>73</v>
      </c>
      <c r="C918" s="32" t="s">
        <v>52</v>
      </c>
      <c r="D918" s="31">
        <v>0</v>
      </c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1:26" ht="21" hidden="1" customHeight="1" x14ac:dyDescent="0.25">
      <c r="A919" s="32">
        <v>42308</v>
      </c>
      <c r="B919" s="32" t="s">
        <v>51</v>
      </c>
      <c r="C919" s="32" t="s">
        <v>52</v>
      </c>
      <c r="D919" s="31">
        <v>7148.63</v>
      </c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1:26" ht="21" hidden="1" customHeight="1" x14ac:dyDescent="0.25">
      <c r="A920" s="32">
        <v>42308</v>
      </c>
      <c r="B920" s="32" t="s">
        <v>53</v>
      </c>
      <c r="C920" s="32" t="s">
        <v>52</v>
      </c>
      <c r="D920" s="31">
        <v>1871.4</v>
      </c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1:26" ht="21" hidden="1" customHeight="1" x14ac:dyDescent="0.25">
      <c r="A921" s="32">
        <v>42308</v>
      </c>
      <c r="B921" s="32" t="s">
        <v>54</v>
      </c>
      <c r="C921" s="32" t="s">
        <v>52</v>
      </c>
      <c r="D921" s="31">
        <v>4317.72</v>
      </c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1:26" ht="21" hidden="1" customHeight="1" x14ac:dyDescent="0.25">
      <c r="A922" s="32">
        <v>42308</v>
      </c>
      <c r="B922" s="32" t="s">
        <v>55</v>
      </c>
      <c r="C922" s="32" t="s">
        <v>52</v>
      </c>
      <c r="D922" s="31">
        <v>0</v>
      </c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1:26" ht="21" hidden="1" customHeight="1" x14ac:dyDescent="0.25">
      <c r="A923" s="32">
        <v>42308</v>
      </c>
      <c r="B923" s="32" t="s">
        <v>56</v>
      </c>
      <c r="C923" s="32" t="s">
        <v>52</v>
      </c>
      <c r="D923" s="31">
        <v>-0.7</v>
      </c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1:26" ht="21" hidden="1" customHeight="1" x14ac:dyDescent="0.25">
      <c r="A924" s="32">
        <v>42308</v>
      </c>
      <c r="B924" s="32" t="s">
        <v>57</v>
      </c>
      <c r="C924" s="32" t="s">
        <v>52</v>
      </c>
      <c r="D924" s="31">
        <v>3.34</v>
      </c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1:26" ht="21" hidden="1" customHeight="1" x14ac:dyDescent="0.25">
      <c r="A925" s="32">
        <v>42308</v>
      </c>
      <c r="B925" s="32" t="s">
        <v>58</v>
      </c>
      <c r="C925" s="32" t="s">
        <v>52</v>
      </c>
      <c r="D925" s="31">
        <v>0</v>
      </c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1:26" ht="21" hidden="1" customHeight="1" x14ac:dyDescent="0.25">
      <c r="A926" s="32">
        <v>42308</v>
      </c>
      <c r="B926" s="32" t="s">
        <v>59</v>
      </c>
      <c r="C926" s="32" t="s">
        <v>52</v>
      </c>
      <c r="D926" s="31">
        <v>4857.2</v>
      </c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1:26" ht="21" hidden="1" customHeight="1" x14ac:dyDescent="0.25">
      <c r="A927" s="32">
        <v>42308</v>
      </c>
      <c r="B927" s="32" t="s">
        <v>60</v>
      </c>
      <c r="C927" s="32" t="s">
        <v>52</v>
      </c>
      <c r="D927" s="31">
        <v>0</v>
      </c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1:26" ht="21" hidden="1" customHeight="1" x14ac:dyDescent="0.25">
      <c r="A928" s="32">
        <v>42308</v>
      </c>
      <c r="B928" s="32" t="s">
        <v>63</v>
      </c>
      <c r="C928" s="32" t="s">
        <v>52</v>
      </c>
      <c r="D928" s="31">
        <v>0</v>
      </c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1:26" ht="21" hidden="1" customHeight="1" x14ac:dyDescent="0.25">
      <c r="A929" s="32">
        <v>42308</v>
      </c>
      <c r="B929" s="32" t="s">
        <v>64</v>
      </c>
      <c r="C929" s="32" t="s">
        <v>52</v>
      </c>
      <c r="D929" s="31">
        <v>0</v>
      </c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1:26" ht="21" hidden="1" customHeight="1" x14ac:dyDescent="0.25">
      <c r="A930" s="32">
        <v>42308</v>
      </c>
      <c r="B930" s="32" t="s">
        <v>65</v>
      </c>
      <c r="C930" s="32" t="s">
        <v>52</v>
      </c>
      <c r="D930" s="31">
        <v>16251.6</v>
      </c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1:26" ht="21" hidden="1" customHeight="1" x14ac:dyDescent="0.25">
      <c r="A931" s="32">
        <v>42308</v>
      </c>
      <c r="B931" s="32" t="s">
        <v>66</v>
      </c>
      <c r="C931" s="32" t="s">
        <v>52</v>
      </c>
      <c r="D931" s="31">
        <v>0</v>
      </c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1:26" ht="21" hidden="1" customHeight="1" x14ac:dyDescent="0.25">
      <c r="A932" s="32">
        <v>42308</v>
      </c>
      <c r="B932" s="32" t="s">
        <v>67</v>
      </c>
      <c r="C932" s="32" t="s">
        <v>68</v>
      </c>
      <c r="D932" s="31">
        <v>0</v>
      </c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1:26" ht="21" hidden="1" customHeight="1" x14ac:dyDescent="0.25">
      <c r="A933" s="32">
        <v>42308</v>
      </c>
      <c r="B933" s="32" t="s">
        <v>69</v>
      </c>
      <c r="C933" s="32" t="s">
        <v>52</v>
      </c>
      <c r="D933" s="31">
        <v>0</v>
      </c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1:26" ht="21" hidden="1" customHeight="1" x14ac:dyDescent="0.25">
      <c r="A934" s="32">
        <v>42308</v>
      </c>
      <c r="B934" s="32" t="s">
        <v>70</v>
      </c>
      <c r="C934" s="32" t="s">
        <v>52</v>
      </c>
      <c r="D934" s="31">
        <v>0</v>
      </c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1:26" ht="21" hidden="1" customHeight="1" x14ac:dyDescent="0.25">
      <c r="A935" s="32">
        <v>42308</v>
      </c>
      <c r="B935" s="32" t="s">
        <v>71</v>
      </c>
      <c r="C935" s="32" t="s">
        <v>68</v>
      </c>
      <c r="D935" s="31">
        <v>0</v>
      </c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1:26" ht="21" hidden="1" customHeight="1" x14ac:dyDescent="0.25">
      <c r="A936" s="32">
        <v>42308</v>
      </c>
      <c r="B936" s="32" t="s">
        <v>73</v>
      </c>
      <c r="C936" s="32" t="s">
        <v>52</v>
      </c>
      <c r="D936" s="31">
        <v>0</v>
      </c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1:26" ht="21" hidden="1" customHeight="1" x14ac:dyDescent="0.25">
      <c r="A937" s="32">
        <v>42277</v>
      </c>
      <c r="B937" s="32" t="s">
        <v>51</v>
      </c>
      <c r="C937" s="32" t="s">
        <v>52</v>
      </c>
      <c r="D937" s="31">
        <v>7148.63</v>
      </c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1:26" ht="21" hidden="1" customHeight="1" x14ac:dyDescent="0.25">
      <c r="A938" s="32">
        <v>42277</v>
      </c>
      <c r="B938" s="32" t="s">
        <v>53</v>
      </c>
      <c r="C938" s="32" t="s">
        <v>52</v>
      </c>
      <c r="D938" s="31">
        <v>1821.4</v>
      </c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1:26" ht="21" hidden="1" customHeight="1" x14ac:dyDescent="0.25">
      <c r="A939" s="32">
        <v>42277</v>
      </c>
      <c r="B939" s="32" t="s">
        <v>54</v>
      </c>
      <c r="C939" s="32" t="s">
        <v>52</v>
      </c>
      <c r="D939" s="31">
        <v>4217.72</v>
      </c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1:26" ht="21" hidden="1" customHeight="1" x14ac:dyDescent="0.25">
      <c r="A940" s="32">
        <v>42277</v>
      </c>
      <c r="B940" s="32" t="s">
        <v>55</v>
      </c>
      <c r="C940" s="32" t="s">
        <v>52</v>
      </c>
      <c r="D940" s="31">
        <v>0</v>
      </c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1:26" ht="21" hidden="1" customHeight="1" x14ac:dyDescent="0.25">
      <c r="A941" s="32">
        <v>42277</v>
      </c>
      <c r="B941" s="32" t="s">
        <v>56</v>
      </c>
      <c r="C941" s="32" t="s">
        <v>52</v>
      </c>
      <c r="D941" s="31">
        <v>-0.7</v>
      </c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1:26" ht="21" hidden="1" customHeight="1" x14ac:dyDescent="0.25">
      <c r="A942" s="32">
        <v>42277</v>
      </c>
      <c r="B942" s="32" t="s">
        <v>57</v>
      </c>
      <c r="C942" s="32" t="s">
        <v>52</v>
      </c>
      <c r="D942" s="31">
        <v>3.34</v>
      </c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1:26" ht="21" hidden="1" customHeight="1" x14ac:dyDescent="0.25">
      <c r="A943" s="32">
        <v>42277</v>
      </c>
      <c r="B943" s="32" t="s">
        <v>58</v>
      </c>
      <c r="C943" s="32" t="s">
        <v>52</v>
      </c>
      <c r="D943" s="31">
        <v>0</v>
      </c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1:26" ht="21" hidden="1" customHeight="1" x14ac:dyDescent="0.25">
      <c r="A944" s="32">
        <v>42277</v>
      </c>
      <c r="B944" s="32" t="s">
        <v>59</v>
      </c>
      <c r="C944" s="32" t="s">
        <v>52</v>
      </c>
      <c r="D944" s="31">
        <v>2000</v>
      </c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1:26" ht="21" hidden="1" customHeight="1" x14ac:dyDescent="0.25">
      <c r="A945" s="32">
        <v>42277</v>
      </c>
      <c r="B945" s="32" t="s">
        <v>60</v>
      </c>
      <c r="C945" s="32" t="s">
        <v>52</v>
      </c>
      <c r="D945" s="31">
        <v>0</v>
      </c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1:26" ht="21" hidden="1" customHeight="1" x14ac:dyDescent="0.25">
      <c r="A946" s="32">
        <v>42277</v>
      </c>
      <c r="B946" s="32" t="s">
        <v>63</v>
      </c>
      <c r="C946" s="32" t="s">
        <v>52</v>
      </c>
      <c r="D946" s="31">
        <v>0</v>
      </c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1:26" ht="21" hidden="1" customHeight="1" x14ac:dyDescent="0.25">
      <c r="A947" s="32">
        <v>42277</v>
      </c>
      <c r="B947" s="32" t="s">
        <v>64</v>
      </c>
      <c r="C947" s="32" t="s">
        <v>52</v>
      </c>
      <c r="D947" s="31">
        <v>0</v>
      </c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1:26" ht="21" hidden="1" customHeight="1" x14ac:dyDescent="0.25">
      <c r="A948" s="32">
        <v>42277</v>
      </c>
      <c r="B948" s="32" t="s">
        <v>65</v>
      </c>
      <c r="C948" s="32" t="s">
        <v>52</v>
      </c>
      <c r="D948" s="31">
        <v>17279.150000000001</v>
      </c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1:26" ht="21" hidden="1" customHeight="1" x14ac:dyDescent="0.25">
      <c r="A949" s="32">
        <v>42277</v>
      </c>
      <c r="B949" s="32" t="s">
        <v>66</v>
      </c>
      <c r="C949" s="32" t="s">
        <v>52</v>
      </c>
      <c r="D949" s="31">
        <v>0</v>
      </c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1:26" ht="21" hidden="1" customHeight="1" x14ac:dyDescent="0.25">
      <c r="A950" s="32">
        <v>42277</v>
      </c>
      <c r="B950" s="32" t="s">
        <v>67</v>
      </c>
      <c r="C950" s="32" t="s">
        <v>68</v>
      </c>
      <c r="D950" s="31">
        <v>0</v>
      </c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1:26" ht="21" hidden="1" customHeight="1" x14ac:dyDescent="0.25">
      <c r="A951" s="32">
        <v>42277</v>
      </c>
      <c r="B951" s="32" t="s">
        <v>69</v>
      </c>
      <c r="C951" s="32" t="s">
        <v>52</v>
      </c>
      <c r="D951" s="31">
        <v>0</v>
      </c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1:26" ht="21" hidden="1" customHeight="1" x14ac:dyDescent="0.25">
      <c r="A952" s="32">
        <v>42277</v>
      </c>
      <c r="B952" s="32" t="s">
        <v>70</v>
      </c>
      <c r="C952" s="32" t="s">
        <v>52</v>
      </c>
      <c r="D952" s="31">
        <v>0</v>
      </c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1:26" ht="21" hidden="1" customHeight="1" x14ac:dyDescent="0.25">
      <c r="A953" s="32">
        <v>42277</v>
      </c>
      <c r="B953" s="32" t="s">
        <v>71</v>
      </c>
      <c r="C953" s="32" t="s">
        <v>68</v>
      </c>
      <c r="D953" s="31">
        <v>0</v>
      </c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1:26" ht="21" hidden="1" customHeight="1" x14ac:dyDescent="0.25">
      <c r="A954" s="32">
        <v>42277</v>
      </c>
      <c r="B954" s="32" t="s">
        <v>73</v>
      </c>
      <c r="C954" s="32" t="s">
        <v>52</v>
      </c>
      <c r="D954" s="31">
        <v>0</v>
      </c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1:26" ht="21" hidden="1" customHeight="1" x14ac:dyDescent="0.25">
      <c r="A955" s="32">
        <v>42247</v>
      </c>
      <c r="B955" s="32" t="s">
        <v>51</v>
      </c>
      <c r="C955" s="32" t="s">
        <v>52</v>
      </c>
      <c r="D955" s="31">
        <v>7148.63</v>
      </c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1:26" ht="21" hidden="1" customHeight="1" x14ac:dyDescent="0.25">
      <c r="A956" s="32">
        <v>42247</v>
      </c>
      <c r="B956" s="32" t="s">
        <v>53</v>
      </c>
      <c r="C956" s="32" t="s">
        <v>52</v>
      </c>
      <c r="D956" s="31">
        <v>1771.4</v>
      </c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1:26" ht="21" hidden="1" customHeight="1" x14ac:dyDescent="0.25">
      <c r="A957" s="32">
        <v>42247</v>
      </c>
      <c r="B957" s="32" t="s">
        <v>54</v>
      </c>
      <c r="C957" s="32" t="s">
        <v>52</v>
      </c>
      <c r="D957" s="31">
        <v>4117.72</v>
      </c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1:26" ht="21" hidden="1" customHeight="1" x14ac:dyDescent="0.25">
      <c r="A958" s="32">
        <v>42247</v>
      </c>
      <c r="B958" s="32" t="s">
        <v>55</v>
      </c>
      <c r="C958" s="32" t="s">
        <v>52</v>
      </c>
      <c r="D958" s="31">
        <v>0</v>
      </c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1:26" ht="21" hidden="1" customHeight="1" x14ac:dyDescent="0.25">
      <c r="A959" s="32">
        <v>42247</v>
      </c>
      <c r="B959" s="32" t="s">
        <v>56</v>
      </c>
      <c r="C959" s="32" t="s">
        <v>52</v>
      </c>
      <c r="D959" s="31">
        <v>-0.66</v>
      </c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1:26" ht="21" hidden="1" customHeight="1" x14ac:dyDescent="0.25">
      <c r="A960" s="32">
        <v>42247</v>
      </c>
      <c r="B960" s="32" t="s">
        <v>57</v>
      </c>
      <c r="C960" s="32" t="s">
        <v>52</v>
      </c>
      <c r="D960" s="31">
        <v>3.34</v>
      </c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spans="1:26" ht="21" hidden="1" customHeight="1" x14ac:dyDescent="0.25">
      <c r="A961" s="32">
        <v>42247</v>
      </c>
      <c r="B961" s="32" t="s">
        <v>58</v>
      </c>
      <c r="C961" s="32" t="s">
        <v>52</v>
      </c>
      <c r="D961" s="31">
        <v>0</v>
      </c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spans="1:26" ht="21" hidden="1" customHeight="1" x14ac:dyDescent="0.25">
      <c r="A962" s="32">
        <v>42247</v>
      </c>
      <c r="B962" s="32" t="s">
        <v>59</v>
      </c>
      <c r="C962" s="32" t="s">
        <v>52</v>
      </c>
      <c r="D962" s="31">
        <v>2000</v>
      </c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spans="1:26" ht="21" hidden="1" customHeight="1" x14ac:dyDescent="0.25">
      <c r="A963" s="32">
        <v>42247</v>
      </c>
      <c r="B963" s="32" t="s">
        <v>60</v>
      </c>
      <c r="C963" s="32" t="s">
        <v>52</v>
      </c>
      <c r="D963" s="31">
        <v>0</v>
      </c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spans="1:26" ht="21" hidden="1" customHeight="1" x14ac:dyDescent="0.25">
      <c r="A964" s="32">
        <v>42247</v>
      </c>
      <c r="B964" s="32" t="s">
        <v>63</v>
      </c>
      <c r="C964" s="32" t="s">
        <v>52</v>
      </c>
      <c r="D964" s="31">
        <v>0</v>
      </c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spans="1:26" ht="21" hidden="1" customHeight="1" x14ac:dyDescent="0.25">
      <c r="A965" s="32">
        <v>42247</v>
      </c>
      <c r="B965" s="32" t="s">
        <v>64</v>
      </c>
      <c r="C965" s="32" t="s">
        <v>52</v>
      </c>
      <c r="D965" s="31">
        <v>0</v>
      </c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spans="1:26" ht="21" hidden="1" customHeight="1" x14ac:dyDescent="0.25">
      <c r="A966" s="32">
        <v>42247</v>
      </c>
      <c r="B966" s="32" t="s">
        <v>65</v>
      </c>
      <c r="C966" s="32" t="s">
        <v>52</v>
      </c>
      <c r="D966" s="31">
        <v>14855</v>
      </c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spans="1:26" ht="21" hidden="1" customHeight="1" x14ac:dyDescent="0.25">
      <c r="A967" s="32">
        <v>42247</v>
      </c>
      <c r="B967" s="32" t="s">
        <v>66</v>
      </c>
      <c r="C967" s="32" t="s">
        <v>52</v>
      </c>
      <c r="D967" s="31">
        <v>0</v>
      </c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spans="1:26" ht="21" hidden="1" customHeight="1" x14ac:dyDescent="0.25">
      <c r="A968" s="32">
        <v>42247</v>
      </c>
      <c r="B968" s="32" t="s">
        <v>67</v>
      </c>
      <c r="C968" s="32" t="s">
        <v>68</v>
      </c>
      <c r="D968" s="31">
        <v>0</v>
      </c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spans="1:26" ht="21" hidden="1" customHeight="1" x14ac:dyDescent="0.25">
      <c r="A969" s="32">
        <v>42247</v>
      </c>
      <c r="B969" s="32" t="s">
        <v>69</v>
      </c>
      <c r="C969" s="32" t="s">
        <v>52</v>
      </c>
      <c r="D969" s="31">
        <v>0</v>
      </c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spans="1:26" ht="21" hidden="1" customHeight="1" x14ac:dyDescent="0.25">
      <c r="A970" s="32">
        <v>42247</v>
      </c>
      <c r="B970" s="32" t="s">
        <v>70</v>
      </c>
      <c r="C970" s="32" t="s">
        <v>52</v>
      </c>
      <c r="D970" s="31">
        <v>0</v>
      </c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spans="1:26" ht="21" hidden="1" customHeight="1" x14ac:dyDescent="0.25">
      <c r="A971" s="32">
        <v>42247</v>
      </c>
      <c r="B971" s="32" t="s">
        <v>71</v>
      </c>
      <c r="C971" s="32" t="s">
        <v>68</v>
      </c>
      <c r="D971" s="31">
        <v>0</v>
      </c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spans="1:26" ht="21" hidden="1" customHeight="1" x14ac:dyDescent="0.25">
      <c r="A972" s="32">
        <v>42247</v>
      </c>
      <c r="B972" s="32" t="s">
        <v>73</v>
      </c>
      <c r="C972" s="32" t="s">
        <v>52</v>
      </c>
      <c r="D972" s="31">
        <v>0</v>
      </c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spans="1:26" ht="21" hidden="1" customHeight="1" x14ac:dyDescent="0.25">
      <c r="A973" s="32">
        <v>42216</v>
      </c>
      <c r="B973" s="32" t="s">
        <v>51</v>
      </c>
      <c r="C973" s="32" t="s">
        <v>52</v>
      </c>
      <c r="D973" s="31">
        <v>7148.63</v>
      </c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spans="1:26" ht="21" hidden="1" customHeight="1" x14ac:dyDescent="0.25">
      <c r="A974" s="32">
        <v>42216</v>
      </c>
      <c r="B974" s="32" t="s">
        <v>53</v>
      </c>
      <c r="C974" s="32" t="s">
        <v>52</v>
      </c>
      <c r="D974" s="31">
        <v>1721.4</v>
      </c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spans="1:26" ht="21" hidden="1" customHeight="1" x14ac:dyDescent="0.25">
      <c r="A975" s="32">
        <v>42216</v>
      </c>
      <c r="B975" s="32" t="s">
        <v>54</v>
      </c>
      <c r="C975" s="32" t="s">
        <v>52</v>
      </c>
      <c r="D975" s="31">
        <v>4017.72</v>
      </c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spans="1:26" ht="21" hidden="1" customHeight="1" x14ac:dyDescent="0.25">
      <c r="A976" s="32">
        <v>42216</v>
      </c>
      <c r="B976" s="32" t="s">
        <v>55</v>
      </c>
      <c r="C976" s="32" t="s">
        <v>52</v>
      </c>
      <c r="D976" s="31">
        <v>0</v>
      </c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spans="1:26" ht="21" hidden="1" customHeight="1" x14ac:dyDescent="0.25">
      <c r="A977" s="32">
        <v>42216</v>
      </c>
      <c r="B977" s="32" t="s">
        <v>56</v>
      </c>
      <c r="C977" s="32" t="s">
        <v>52</v>
      </c>
      <c r="D977" s="31">
        <v>-0.66</v>
      </c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spans="1:26" ht="21" hidden="1" customHeight="1" x14ac:dyDescent="0.25">
      <c r="A978" s="32">
        <v>42216</v>
      </c>
      <c r="B978" s="32" t="s">
        <v>57</v>
      </c>
      <c r="C978" s="32" t="s">
        <v>52</v>
      </c>
      <c r="D978" s="31">
        <v>3.34</v>
      </c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spans="1:26" ht="21" hidden="1" customHeight="1" x14ac:dyDescent="0.25">
      <c r="A979" s="32">
        <v>42216</v>
      </c>
      <c r="B979" s="32" t="s">
        <v>58</v>
      </c>
      <c r="C979" s="32" t="s">
        <v>52</v>
      </c>
      <c r="D979" s="31">
        <v>0</v>
      </c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spans="1:26" ht="21" hidden="1" customHeight="1" x14ac:dyDescent="0.25">
      <c r="A980" s="32">
        <v>42216</v>
      </c>
      <c r="B980" s="32" t="s">
        <v>59</v>
      </c>
      <c r="C980" s="32" t="s">
        <v>52</v>
      </c>
      <c r="D980" s="31">
        <v>1500</v>
      </c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spans="1:26" ht="21" hidden="1" customHeight="1" x14ac:dyDescent="0.25">
      <c r="A981" s="32">
        <v>42216</v>
      </c>
      <c r="B981" s="32" t="s">
        <v>60</v>
      </c>
      <c r="C981" s="32" t="s">
        <v>52</v>
      </c>
      <c r="D981" s="31">
        <v>0</v>
      </c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spans="1:26" ht="21" hidden="1" customHeight="1" x14ac:dyDescent="0.25">
      <c r="A982" s="32">
        <v>42216</v>
      </c>
      <c r="B982" s="32" t="s">
        <v>63</v>
      </c>
      <c r="C982" s="32" t="s">
        <v>52</v>
      </c>
      <c r="D982" s="31">
        <v>0</v>
      </c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spans="1:26" ht="21" hidden="1" customHeight="1" x14ac:dyDescent="0.25">
      <c r="A983" s="32">
        <v>42216</v>
      </c>
      <c r="B983" s="32" t="s">
        <v>64</v>
      </c>
      <c r="C983" s="32" t="s">
        <v>52</v>
      </c>
      <c r="D983" s="31">
        <v>0</v>
      </c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spans="1:26" ht="21" hidden="1" customHeight="1" x14ac:dyDescent="0.25">
      <c r="A984" s="32">
        <v>42216</v>
      </c>
      <c r="B984" s="32" t="s">
        <v>65</v>
      </c>
      <c r="C984" s="32" t="s">
        <v>52</v>
      </c>
      <c r="D984" s="31">
        <v>16144.94</v>
      </c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spans="1:26" ht="21" hidden="1" customHeight="1" x14ac:dyDescent="0.25">
      <c r="A985" s="32">
        <v>42216</v>
      </c>
      <c r="B985" s="32" t="s">
        <v>66</v>
      </c>
      <c r="C985" s="32" t="s">
        <v>52</v>
      </c>
      <c r="D985" s="31">
        <v>0</v>
      </c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spans="1:26" ht="21" hidden="1" customHeight="1" x14ac:dyDescent="0.25">
      <c r="A986" s="32">
        <v>42216</v>
      </c>
      <c r="B986" s="32" t="s">
        <v>67</v>
      </c>
      <c r="C986" s="32" t="s">
        <v>68</v>
      </c>
      <c r="D986" s="31">
        <v>0</v>
      </c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spans="1:26" ht="21" hidden="1" customHeight="1" x14ac:dyDescent="0.25">
      <c r="A987" s="32">
        <v>42216</v>
      </c>
      <c r="B987" s="32" t="s">
        <v>69</v>
      </c>
      <c r="C987" s="32" t="s">
        <v>52</v>
      </c>
      <c r="D987" s="31">
        <v>0</v>
      </c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spans="1:26" ht="21" hidden="1" customHeight="1" x14ac:dyDescent="0.25">
      <c r="A988" s="32">
        <v>42216</v>
      </c>
      <c r="B988" s="32" t="s">
        <v>70</v>
      </c>
      <c r="C988" s="32" t="s">
        <v>52</v>
      </c>
      <c r="D988" s="31">
        <v>0</v>
      </c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spans="1:26" ht="21" hidden="1" customHeight="1" x14ac:dyDescent="0.25">
      <c r="A989" s="32">
        <v>42216</v>
      </c>
      <c r="B989" s="32" t="s">
        <v>71</v>
      </c>
      <c r="C989" s="32" t="s">
        <v>68</v>
      </c>
      <c r="D989" s="31">
        <v>0</v>
      </c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spans="1:26" ht="21" hidden="1" customHeight="1" x14ac:dyDescent="0.25">
      <c r="A990" s="32">
        <v>42216</v>
      </c>
      <c r="B990" s="32" t="s">
        <v>73</v>
      </c>
      <c r="C990" s="32" t="s">
        <v>52</v>
      </c>
      <c r="D990" s="31">
        <v>0</v>
      </c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spans="1:26" ht="21" hidden="1" customHeight="1" x14ac:dyDescent="0.25">
      <c r="A991" s="32">
        <v>42185</v>
      </c>
      <c r="B991" s="32" t="s">
        <v>51</v>
      </c>
      <c r="C991" s="32" t="s">
        <v>52</v>
      </c>
      <c r="D991" s="31">
        <v>7148.63</v>
      </c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spans="1:26" ht="21" hidden="1" customHeight="1" x14ac:dyDescent="0.25">
      <c r="A992" s="32">
        <v>42185</v>
      </c>
      <c r="B992" s="32" t="s">
        <v>53</v>
      </c>
      <c r="C992" s="32" t="s">
        <v>52</v>
      </c>
      <c r="D992" s="31">
        <v>1671.4</v>
      </c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spans="1:26" ht="21" hidden="1" customHeight="1" x14ac:dyDescent="0.25">
      <c r="A993" s="32">
        <v>42185</v>
      </c>
      <c r="B993" s="32" t="s">
        <v>54</v>
      </c>
      <c r="C993" s="32" t="s">
        <v>52</v>
      </c>
      <c r="D993" s="31">
        <v>3917.72</v>
      </c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spans="1:26" ht="21" hidden="1" customHeight="1" x14ac:dyDescent="0.25">
      <c r="A994" s="32">
        <v>42185</v>
      </c>
      <c r="B994" s="32" t="s">
        <v>55</v>
      </c>
      <c r="C994" s="32" t="s">
        <v>52</v>
      </c>
      <c r="D994" s="31">
        <v>0</v>
      </c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spans="1:26" ht="21" hidden="1" customHeight="1" x14ac:dyDescent="0.25">
      <c r="A995" s="32">
        <v>42185</v>
      </c>
      <c r="B995" s="32" t="s">
        <v>56</v>
      </c>
      <c r="C995" s="32" t="s">
        <v>52</v>
      </c>
      <c r="D995" s="31">
        <v>-0.66</v>
      </c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spans="1:26" ht="21" hidden="1" customHeight="1" x14ac:dyDescent="0.25">
      <c r="A996" s="32">
        <v>42185</v>
      </c>
      <c r="B996" s="32" t="s">
        <v>57</v>
      </c>
      <c r="C996" s="32" t="s">
        <v>52</v>
      </c>
      <c r="D996" s="31">
        <v>3.34</v>
      </c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spans="1:26" ht="21" hidden="1" customHeight="1" x14ac:dyDescent="0.25">
      <c r="A997" s="32">
        <v>42185</v>
      </c>
      <c r="B997" s="32" t="s">
        <v>58</v>
      </c>
      <c r="C997" s="32" t="s">
        <v>52</v>
      </c>
      <c r="D997" s="31">
        <v>0</v>
      </c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spans="1:26" ht="21" hidden="1" customHeight="1" x14ac:dyDescent="0.25">
      <c r="A998" s="32">
        <v>42185</v>
      </c>
      <c r="B998" s="32" t="s">
        <v>59</v>
      </c>
      <c r="C998" s="32" t="s">
        <v>52</v>
      </c>
      <c r="D998" s="31">
        <v>1500</v>
      </c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spans="1:26" ht="21" hidden="1" customHeight="1" x14ac:dyDescent="0.25">
      <c r="A999" s="32">
        <v>42185</v>
      </c>
      <c r="B999" s="32" t="s">
        <v>60</v>
      </c>
      <c r="C999" s="32" t="s">
        <v>52</v>
      </c>
      <c r="D999" s="31">
        <v>0</v>
      </c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spans="1:26" ht="21" hidden="1" customHeight="1" x14ac:dyDescent="0.25">
      <c r="A1000" s="32">
        <v>42185</v>
      </c>
      <c r="B1000" s="32" t="s">
        <v>63</v>
      </c>
      <c r="C1000" s="32" t="s">
        <v>52</v>
      </c>
      <c r="D1000" s="31">
        <v>0</v>
      </c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  <row r="1001" spans="1:26" ht="21" hidden="1" customHeight="1" x14ac:dyDescent="0.25">
      <c r="A1001" s="32">
        <v>42185</v>
      </c>
      <c r="B1001" s="32" t="s">
        <v>64</v>
      </c>
      <c r="C1001" s="32" t="s">
        <v>52</v>
      </c>
      <c r="D1001" s="31">
        <v>0</v>
      </c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</row>
    <row r="1002" spans="1:26" ht="21" hidden="1" customHeight="1" x14ac:dyDescent="0.25">
      <c r="A1002" s="32">
        <v>42185</v>
      </c>
      <c r="B1002" s="32" t="s">
        <v>65</v>
      </c>
      <c r="C1002" s="32" t="s">
        <v>52</v>
      </c>
      <c r="D1002" s="31">
        <v>16142.58</v>
      </c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</row>
    <row r="1003" spans="1:26" ht="21" hidden="1" customHeight="1" x14ac:dyDescent="0.25">
      <c r="A1003" s="32">
        <v>42185</v>
      </c>
      <c r="B1003" s="32" t="s">
        <v>66</v>
      </c>
      <c r="C1003" s="32" t="s">
        <v>52</v>
      </c>
      <c r="D1003" s="31">
        <v>0</v>
      </c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</row>
    <row r="1004" spans="1:26" ht="21" hidden="1" customHeight="1" x14ac:dyDescent="0.25">
      <c r="A1004" s="32">
        <v>42185</v>
      </c>
      <c r="B1004" s="32" t="s">
        <v>67</v>
      </c>
      <c r="C1004" s="32" t="s">
        <v>68</v>
      </c>
      <c r="D1004" s="31">
        <v>0</v>
      </c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</row>
    <row r="1005" spans="1:26" ht="21" hidden="1" customHeight="1" x14ac:dyDescent="0.25">
      <c r="A1005" s="32">
        <v>42185</v>
      </c>
      <c r="B1005" s="32" t="s">
        <v>69</v>
      </c>
      <c r="C1005" s="32" t="s">
        <v>52</v>
      </c>
      <c r="D1005" s="31">
        <v>0</v>
      </c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</row>
    <row r="1006" spans="1:26" ht="21" hidden="1" customHeight="1" x14ac:dyDescent="0.25">
      <c r="A1006" s="32">
        <v>42185</v>
      </c>
      <c r="B1006" s="32" t="s">
        <v>70</v>
      </c>
      <c r="C1006" s="32" t="s">
        <v>52</v>
      </c>
      <c r="D1006" s="31">
        <v>0</v>
      </c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</row>
    <row r="1007" spans="1:26" ht="21" hidden="1" customHeight="1" x14ac:dyDescent="0.25">
      <c r="A1007" s="32">
        <v>42185</v>
      </c>
      <c r="B1007" s="32" t="s">
        <v>71</v>
      </c>
      <c r="C1007" s="32" t="s">
        <v>68</v>
      </c>
      <c r="D1007" s="31">
        <v>0</v>
      </c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</row>
    <row r="1008" spans="1:26" ht="21" hidden="1" customHeight="1" x14ac:dyDescent="0.25">
      <c r="A1008" s="32">
        <v>42185</v>
      </c>
      <c r="B1008" s="32" t="s">
        <v>73</v>
      </c>
      <c r="C1008" s="32" t="s">
        <v>52</v>
      </c>
      <c r="D1008" s="31">
        <v>0</v>
      </c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</row>
    <row r="1009" spans="1:26" ht="21" hidden="1" customHeight="1" x14ac:dyDescent="0.25">
      <c r="A1009" s="32">
        <v>42155</v>
      </c>
      <c r="B1009" s="32" t="s">
        <v>51</v>
      </c>
      <c r="C1009" s="32" t="s">
        <v>52</v>
      </c>
      <c r="D1009" s="31">
        <v>7148.63</v>
      </c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</row>
    <row r="1010" spans="1:26" ht="21" hidden="1" customHeight="1" x14ac:dyDescent="0.25">
      <c r="A1010" s="32">
        <v>42155</v>
      </c>
      <c r="B1010" s="32" t="s">
        <v>53</v>
      </c>
      <c r="C1010" s="32" t="s">
        <v>52</v>
      </c>
      <c r="D1010" s="31">
        <v>1621.4</v>
      </c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</row>
    <row r="1011" spans="1:26" ht="21" hidden="1" customHeight="1" x14ac:dyDescent="0.25">
      <c r="A1011" s="32">
        <v>42155</v>
      </c>
      <c r="B1011" s="32" t="s">
        <v>54</v>
      </c>
      <c r="C1011" s="32" t="s">
        <v>52</v>
      </c>
      <c r="D1011" s="31">
        <v>3877.72</v>
      </c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</row>
    <row r="1012" spans="1:26" ht="21" hidden="1" customHeight="1" x14ac:dyDescent="0.25">
      <c r="A1012" s="32">
        <v>42155</v>
      </c>
      <c r="B1012" s="32" t="s">
        <v>55</v>
      </c>
      <c r="C1012" s="32" t="s">
        <v>52</v>
      </c>
      <c r="D1012" s="31">
        <v>0</v>
      </c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</row>
    <row r="1013" spans="1:26" ht="21" hidden="1" customHeight="1" x14ac:dyDescent="0.25">
      <c r="A1013" s="32">
        <v>42155</v>
      </c>
      <c r="B1013" s="32" t="s">
        <v>56</v>
      </c>
      <c r="C1013" s="32" t="s">
        <v>52</v>
      </c>
      <c r="D1013" s="31">
        <v>-0.66</v>
      </c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</row>
    <row r="1014" spans="1:26" ht="21" hidden="1" customHeight="1" x14ac:dyDescent="0.25">
      <c r="A1014" s="32">
        <v>42155</v>
      </c>
      <c r="B1014" s="32" t="s">
        <v>57</v>
      </c>
      <c r="C1014" s="32" t="s">
        <v>52</v>
      </c>
      <c r="D1014" s="31">
        <v>3.34</v>
      </c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</row>
    <row r="1015" spans="1:26" ht="21" hidden="1" customHeight="1" x14ac:dyDescent="0.25">
      <c r="A1015" s="32">
        <v>42155</v>
      </c>
      <c r="B1015" s="32" t="s">
        <v>58</v>
      </c>
      <c r="C1015" s="32" t="s">
        <v>52</v>
      </c>
      <c r="D1015" s="31">
        <v>0</v>
      </c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</row>
    <row r="1016" spans="1:26" ht="21" hidden="1" customHeight="1" x14ac:dyDescent="0.25">
      <c r="A1016" s="32">
        <v>42155</v>
      </c>
      <c r="B1016" s="32" t="s">
        <v>59</v>
      </c>
      <c r="C1016" s="32" t="s">
        <v>52</v>
      </c>
      <c r="D1016" s="31">
        <v>3313.16</v>
      </c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</row>
    <row r="1017" spans="1:26" ht="21" hidden="1" customHeight="1" x14ac:dyDescent="0.25">
      <c r="A1017" s="32">
        <v>42155</v>
      </c>
      <c r="B1017" s="32" t="s">
        <v>60</v>
      </c>
      <c r="C1017" s="32" t="s">
        <v>52</v>
      </c>
      <c r="D1017" s="31">
        <v>0</v>
      </c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</row>
    <row r="1018" spans="1:26" ht="21" hidden="1" customHeight="1" x14ac:dyDescent="0.25">
      <c r="A1018" s="32">
        <v>42155</v>
      </c>
      <c r="B1018" s="32" t="s">
        <v>63</v>
      </c>
      <c r="C1018" s="32" t="s">
        <v>52</v>
      </c>
      <c r="D1018" s="31">
        <v>0</v>
      </c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</row>
    <row r="1019" spans="1:26" ht="21" hidden="1" customHeight="1" x14ac:dyDescent="0.25">
      <c r="A1019" s="32">
        <v>42155</v>
      </c>
      <c r="B1019" s="32" t="s">
        <v>64</v>
      </c>
      <c r="C1019" s="32" t="s">
        <v>52</v>
      </c>
      <c r="D1019" s="31">
        <v>0</v>
      </c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</row>
    <row r="1020" spans="1:26" ht="21" hidden="1" customHeight="1" x14ac:dyDescent="0.25">
      <c r="A1020" s="32">
        <v>42155</v>
      </c>
      <c r="B1020" s="32" t="s">
        <v>65</v>
      </c>
      <c r="C1020" s="32" t="s">
        <v>52</v>
      </c>
      <c r="D1020" s="31">
        <v>13862.62</v>
      </c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</row>
    <row r="1021" spans="1:26" ht="21" hidden="1" customHeight="1" x14ac:dyDescent="0.25">
      <c r="A1021" s="32">
        <v>42155</v>
      </c>
      <c r="B1021" s="32" t="s">
        <v>66</v>
      </c>
      <c r="C1021" s="32" t="s">
        <v>52</v>
      </c>
      <c r="D1021" s="31">
        <v>0</v>
      </c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</row>
    <row r="1022" spans="1:26" ht="21" hidden="1" customHeight="1" x14ac:dyDescent="0.25">
      <c r="A1022" s="32">
        <v>42155</v>
      </c>
      <c r="B1022" s="32" t="s">
        <v>67</v>
      </c>
      <c r="C1022" s="32" t="s">
        <v>68</v>
      </c>
      <c r="D1022" s="31">
        <v>0</v>
      </c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</row>
    <row r="1023" spans="1:26" ht="21" hidden="1" customHeight="1" x14ac:dyDescent="0.25">
      <c r="A1023" s="32">
        <v>42155</v>
      </c>
      <c r="B1023" s="32" t="s">
        <v>69</v>
      </c>
      <c r="C1023" s="32" t="s">
        <v>52</v>
      </c>
      <c r="D1023" s="31">
        <v>0</v>
      </c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</row>
    <row r="1024" spans="1:26" ht="21" hidden="1" customHeight="1" x14ac:dyDescent="0.25">
      <c r="A1024" s="32">
        <v>42155</v>
      </c>
      <c r="B1024" s="32" t="s">
        <v>70</v>
      </c>
      <c r="C1024" s="32" t="s">
        <v>52</v>
      </c>
      <c r="D1024" s="31">
        <v>0</v>
      </c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</row>
    <row r="1025" spans="1:26" ht="21" hidden="1" customHeight="1" x14ac:dyDescent="0.25">
      <c r="A1025" s="32">
        <v>42155</v>
      </c>
      <c r="B1025" s="32" t="s">
        <v>71</v>
      </c>
      <c r="C1025" s="32" t="s">
        <v>68</v>
      </c>
      <c r="D1025" s="31">
        <v>0</v>
      </c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</row>
    <row r="1026" spans="1:26" ht="21" hidden="1" customHeight="1" x14ac:dyDescent="0.25">
      <c r="A1026" s="32">
        <v>42155</v>
      </c>
      <c r="B1026" s="32" t="s">
        <v>73</v>
      </c>
      <c r="C1026" s="32" t="s">
        <v>52</v>
      </c>
      <c r="D1026" s="31">
        <v>0</v>
      </c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</row>
    <row r="1027" spans="1:26" ht="21" hidden="1" customHeight="1" x14ac:dyDescent="0.25">
      <c r="A1027" s="32">
        <v>42124</v>
      </c>
      <c r="B1027" s="32" t="s">
        <v>51</v>
      </c>
      <c r="C1027" s="32" t="s">
        <v>52</v>
      </c>
      <c r="D1027" s="31">
        <v>7148.63</v>
      </c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</row>
    <row r="1028" spans="1:26" ht="21" hidden="1" customHeight="1" x14ac:dyDescent="0.25">
      <c r="A1028" s="32">
        <v>42124</v>
      </c>
      <c r="B1028" s="32" t="s">
        <v>53</v>
      </c>
      <c r="C1028" s="32" t="s">
        <v>52</v>
      </c>
      <c r="D1028" s="31">
        <v>1571.4</v>
      </c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</row>
    <row r="1029" spans="1:26" ht="21" hidden="1" customHeight="1" x14ac:dyDescent="0.25">
      <c r="A1029" s="32">
        <v>42124</v>
      </c>
      <c r="B1029" s="32" t="s">
        <v>54</v>
      </c>
      <c r="C1029" s="32" t="s">
        <v>52</v>
      </c>
      <c r="D1029" s="31">
        <v>3681.72</v>
      </c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</row>
    <row r="1030" spans="1:26" ht="21" hidden="1" customHeight="1" x14ac:dyDescent="0.25">
      <c r="A1030" s="32">
        <v>42124</v>
      </c>
      <c r="B1030" s="32" t="s">
        <v>55</v>
      </c>
      <c r="C1030" s="32" t="s">
        <v>52</v>
      </c>
      <c r="D1030" s="31">
        <v>0</v>
      </c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</row>
    <row r="1031" spans="1:26" ht="21" hidden="1" customHeight="1" x14ac:dyDescent="0.25">
      <c r="A1031" s="32">
        <v>42124</v>
      </c>
      <c r="B1031" s="32" t="s">
        <v>56</v>
      </c>
      <c r="C1031" s="32" t="s">
        <v>52</v>
      </c>
      <c r="D1031" s="31">
        <v>-0.66</v>
      </c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</row>
    <row r="1032" spans="1:26" ht="21" hidden="1" customHeight="1" x14ac:dyDescent="0.25">
      <c r="A1032" s="32">
        <v>42124</v>
      </c>
      <c r="B1032" s="32" t="s">
        <v>57</v>
      </c>
      <c r="C1032" s="32" t="s">
        <v>52</v>
      </c>
      <c r="D1032" s="31">
        <v>3.34</v>
      </c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</row>
    <row r="1033" spans="1:26" ht="21" hidden="1" customHeight="1" x14ac:dyDescent="0.25">
      <c r="A1033" s="32">
        <v>42124</v>
      </c>
      <c r="B1033" s="32" t="s">
        <v>58</v>
      </c>
      <c r="C1033" s="32" t="s">
        <v>52</v>
      </c>
      <c r="D1033" s="31">
        <v>0</v>
      </c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</row>
    <row r="1034" spans="1:26" ht="21" hidden="1" customHeight="1" x14ac:dyDescent="0.25">
      <c r="A1034" s="32">
        <v>42124</v>
      </c>
      <c r="B1034" s="32" t="s">
        <v>59</v>
      </c>
      <c r="C1034" s="32" t="s">
        <v>52</v>
      </c>
      <c r="D1034" s="31">
        <v>1500</v>
      </c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</row>
    <row r="1035" spans="1:26" ht="21" hidden="1" customHeight="1" x14ac:dyDescent="0.25">
      <c r="A1035" s="32">
        <v>42124</v>
      </c>
      <c r="B1035" s="32" t="s">
        <v>60</v>
      </c>
      <c r="C1035" s="32" t="s">
        <v>52</v>
      </c>
      <c r="D1035" s="31">
        <v>0</v>
      </c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</row>
    <row r="1036" spans="1:26" ht="21" hidden="1" customHeight="1" x14ac:dyDescent="0.25">
      <c r="A1036" s="32">
        <v>42124</v>
      </c>
      <c r="B1036" s="32" t="s">
        <v>63</v>
      </c>
      <c r="C1036" s="32" t="s">
        <v>52</v>
      </c>
      <c r="D1036" s="31">
        <v>0</v>
      </c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</row>
    <row r="1037" spans="1:26" ht="21" hidden="1" customHeight="1" x14ac:dyDescent="0.25">
      <c r="A1037" s="32">
        <v>42124</v>
      </c>
      <c r="B1037" s="32" t="s">
        <v>64</v>
      </c>
      <c r="C1037" s="32" t="s">
        <v>52</v>
      </c>
      <c r="D1037" s="31">
        <v>0</v>
      </c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</row>
    <row r="1038" spans="1:26" ht="21" hidden="1" customHeight="1" x14ac:dyDescent="0.25">
      <c r="A1038" s="32">
        <v>42124</v>
      </c>
      <c r="B1038" s="32" t="s">
        <v>65</v>
      </c>
      <c r="C1038" s="32" t="s">
        <v>52</v>
      </c>
      <c r="D1038" s="31">
        <v>15452.13</v>
      </c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</row>
    <row r="1039" spans="1:26" ht="21" hidden="1" customHeight="1" x14ac:dyDescent="0.25">
      <c r="A1039" s="32">
        <v>42124</v>
      </c>
      <c r="B1039" s="32" t="s">
        <v>66</v>
      </c>
      <c r="C1039" s="32" t="s">
        <v>52</v>
      </c>
      <c r="D1039" s="31">
        <v>0</v>
      </c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</row>
    <row r="1040" spans="1:26" ht="21" hidden="1" customHeight="1" x14ac:dyDescent="0.25">
      <c r="A1040" s="32">
        <v>42124</v>
      </c>
      <c r="B1040" s="32" t="s">
        <v>67</v>
      </c>
      <c r="C1040" s="32" t="s">
        <v>68</v>
      </c>
      <c r="D1040" s="31">
        <v>0</v>
      </c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</row>
    <row r="1041" spans="1:26" ht="21" hidden="1" customHeight="1" x14ac:dyDescent="0.25">
      <c r="A1041" s="32">
        <v>42124</v>
      </c>
      <c r="B1041" s="32" t="s">
        <v>69</v>
      </c>
      <c r="C1041" s="32" t="s">
        <v>52</v>
      </c>
      <c r="D1041" s="31">
        <v>0</v>
      </c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</row>
    <row r="1042" spans="1:26" ht="21" hidden="1" customHeight="1" x14ac:dyDescent="0.25">
      <c r="A1042" s="32">
        <v>42124</v>
      </c>
      <c r="B1042" s="32" t="s">
        <v>70</v>
      </c>
      <c r="C1042" s="32" t="s">
        <v>52</v>
      </c>
      <c r="D1042" s="31">
        <v>0</v>
      </c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</row>
    <row r="1043" spans="1:26" ht="21" hidden="1" customHeight="1" x14ac:dyDescent="0.25">
      <c r="A1043" s="32">
        <v>42124</v>
      </c>
      <c r="B1043" s="32" t="s">
        <v>71</v>
      </c>
      <c r="C1043" s="32" t="s">
        <v>68</v>
      </c>
      <c r="D1043" s="31">
        <v>0</v>
      </c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</row>
    <row r="1044" spans="1:26" ht="21" hidden="1" customHeight="1" x14ac:dyDescent="0.25">
      <c r="A1044" s="32">
        <v>42124</v>
      </c>
      <c r="B1044" s="32" t="s">
        <v>73</v>
      </c>
      <c r="C1044" s="32" t="s">
        <v>52</v>
      </c>
      <c r="D1044" s="31">
        <v>0</v>
      </c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</row>
    <row r="1045" spans="1:26" ht="21" hidden="1" customHeight="1" x14ac:dyDescent="0.25">
      <c r="A1045" s="32">
        <v>42094</v>
      </c>
      <c r="B1045" s="32" t="s">
        <v>51</v>
      </c>
      <c r="C1045" s="32" t="s">
        <v>52</v>
      </c>
      <c r="D1045" s="31">
        <v>7148.63</v>
      </c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</row>
    <row r="1046" spans="1:26" ht="21" hidden="1" customHeight="1" x14ac:dyDescent="0.25">
      <c r="A1046" s="32">
        <v>42094</v>
      </c>
      <c r="B1046" s="32" t="s">
        <v>53</v>
      </c>
      <c r="C1046" s="32" t="s">
        <v>52</v>
      </c>
      <c r="D1046" s="31">
        <v>1521.4</v>
      </c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</row>
    <row r="1047" spans="1:26" ht="21" hidden="1" customHeight="1" x14ac:dyDescent="0.25">
      <c r="A1047" s="32">
        <v>42094</v>
      </c>
      <c r="B1047" s="32" t="s">
        <v>54</v>
      </c>
      <c r="C1047" s="32" t="s">
        <v>52</v>
      </c>
      <c r="D1047" s="31">
        <v>3581.72</v>
      </c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</row>
    <row r="1048" spans="1:26" ht="21" hidden="1" customHeight="1" x14ac:dyDescent="0.25">
      <c r="A1048" s="32">
        <v>42094</v>
      </c>
      <c r="B1048" s="32" t="s">
        <v>55</v>
      </c>
      <c r="C1048" s="32" t="s">
        <v>52</v>
      </c>
      <c r="D1048" s="31">
        <v>0</v>
      </c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</row>
    <row r="1049" spans="1:26" ht="21" hidden="1" customHeight="1" x14ac:dyDescent="0.25">
      <c r="A1049" s="32">
        <v>42094</v>
      </c>
      <c r="B1049" s="32" t="s">
        <v>56</v>
      </c>
      <c r="C1049" s="32" t="s">
        <v>52</v>
      </c>
      <c r="D1049" s="31">
        <v>-0.66</v>
      </c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</row>
    <row r="1050" spans="1:26" ht="21" hidden="1" customHeight="1" x14ac:dyDescent="0.25">
      <c r="A1050" s="32">
        <v>42094</v>
      </c>
      <c r="B1050" s="32" t="s">
        <v>57</v>
      </c>
      <c r="C1050" s="32" t="s">
        <v>52</v>
      </c>
      <c r="D1050" s="31">
        <v>3.34</v>
      </c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</row>
    <row r="1051" spans="1:26" ht="21" hidden="1" customHeight="1" x14ac:dyDescent="0.25">
      <c r="A1051" s="32">
        <v>42094</v>
      </c>
      <c r="B1051" s="32" t="s">
        <v>58</v>
      </c>
      <c r="C1051" s="32" t="s">
        <v>52</v>
      </c>
      <c r="D1051" s="31">
        <v>0</v>
      </c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</row>
    <row r="1052" spans="1:26" ht="21" hidden="1" customHeight="1" x14ac:dyDescent="0.25">
      <c r="A1052" s="32">
        <v>42094</v>
      </c>
      <c r="B1052" s="32" t="s">
        <v>59</v>
      </c>
      <c r="C1052" s="32" t="s">
        <v>52</v>
      </c>
      <c r="D1052" s="31">
        <v>1269.01</v>
      </c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</row>
    <row r="1053" spans="1:26" ht="21" hidden="1" customHeight="1" x14ac:dyDescent="0.25">
      <c r="A1053" s="32">
        <v>42094</v>
      </c>
      <c r="B1053" s="32" t="s">
        <v>60</v>
      </c>
      <c r="C1053" s="32" t="s">
        <v>52</v>
      </c>
      <c r="D1053" s="31">
        <v>0</v>
      </c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</row>
    <row r="1054" spans="1:26" ht="21" hidden="1" customHeight="1" x14ac:dyDescent="0.25">
      <c r="A1054" s="32">
        <v>42094</v>
      </c>
      <c r="B1054" s="32" t="s">
        <v>63</v>
      </c>
      <c r="C1054" s="32" t="s">
        <v>52</v>
      </c>
      <c r="D1054" s="31">
        <v>0</v>
      </c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</row>
    <row r="1055" spans="1:26" ht="21" hidden="1" customHeight="1" x14ac:dyDescent="0.25">
      <c r="A1055" s="32">
        <v>42094</v>
      </c>
      <c r="B1055" s="32" t="s">
        <v>64</v>
      </c>
      <c r="C1055" s="32" t="s">
        <v>52</v>
      </c>
      <c r="D1055" s="31">
        <v>0</v>
      </c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</row>
    <row r="1056" spans="1:26" ht="21" hidden="1" customHeight="1" x14ac:dyDescent="0.25">
      <c r="A1056" s="32">
        <v>42094</v>
      </c>
      <c r="B1056" s="32" t="s">
        <v>65</v>
      </c>
      <c r="C1056" s="32" t="s">
        <v>52</v>
      </c>
      <c r="D1056" s="31">
        <v>15419.23</v>
      </c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</row>
    <row r="1057" spans="1:26" ht="21" hidden="1" customHeight="1" x14ac:dyDescent="0.25">
      <c r="A1057" s="32">
        <v>42094</v>
      </c>
      <c r="B1057" s="32" t="s">
        <v>66</v>
      </c>
      <c r="C1057" s="32" t="s">
        <v>52</v>
      </c>
      <c r="D1057" s="31">
        <v>0</v>
      </c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</row>
    <row r="1058" spans="1:26" ht="21" hidden="1" customHeight="1" x14ac:dyDescent="0.25">
      <c r="A1058" s="32">
        <v>42094</v>
      </c>
      <c r="B1058" s="32" t="s">
        <v>67</v>
      </c>
      <c r="C1058" s="32" t="s">
        <v>68</v>
      </c>
      <c r="D1058" s="31">
        <v>0</v>
      </c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</row>
    <row r="1059" spans="1:26" ht="21" hidden="1" customHeight="1" x14ac:dyDescent="0.25">
      <c r="A1059" s="32">
        <v>42094</v>
      </c>
      <c r="B1059" s="32" t="s">
        <v>69</v>
      </c>
      <c r="C1059" s="32" t="s">
        <v>52</v>
      </c>
      <c r="D1059" s="31">
        <v>0</v>
      </c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</row>
    <row r="1060" spans="1:26" ht="21" hidden="1" customHeight="1" x14ac:dyDescent="0.25">
      <c r="A1060" s="32">
        <v>42094</v>
      </c>
      <c r="B1060" s="32" t="s">
        <v>70</v>
      </c>
      <c r="C1060" s="32" t="s">
        <v>52</v>
      </c>
      <c r="D1060" s="31">
        <v>0</v>
      </c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</row>
    <row r="1061" spans="1:26" ht="21" hidden="1" customHeight="1" x14ac:dyDescent="0.25">
      <c r="A1061" s="32">
        <v>42094</v>
      </c>
      <c r="B1061" s="32" t="s">
        <v>71</v>
      </c>
      <c r="C1061" s="32" t="s">
        <v>68</v>
      </c>
      <c r="D1061" s="31">
        <v>0</v>
      </c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</row>
    <row r="1062" spans="1:26" ht="21" hidden="1" customHeight="1" x14ac:dyDescent="0.25">
      <c r="A1062" s="32">
        <v>42094</v>
      </c>
      <c r="B1062" s="32" t="s">
        <v>73</v>
      </c>
      <c r="C1062" s="32" t="s">
        <v>52</v>
      </c>
      <c r="D1062" s="31">
        <v>0</v>
      </c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</row>
    <row r="1063" spans="1:26" ht="21" hidden="1" customHeight="1" x14ac:dyDescent="0.25">
      <c r="A1063" s="32">
        <v>42063</v>
      </c>
      <c r="B1063" s="32" t="s">
        <v>51</v>
      </c>
      <c r="C1063" s="32" t="s">
        <v>52</v>
      </c>
      <c r="D1063" s="31">
        <v>7148.63</v>
      </c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</row>
    <row r="1064" spans="1:26" ht="21" hidden="1" customHeight="1" x14ac:dyDescent="0.25">
      <c r="A1064" s="32">
        <v>42063</v>
      </c>
      <c r="B1064" s="32" t="s">
        <v>53</v>
      </c>
      <c r="C1064" s="32" t="s">
        <v>52</v>
      </c>
      <c r="D1064" s="31">
        <v>1471.4</v>
      </c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</row>
    <row r="1065" spans="1:26" ht="21" hidden="1" customHeight="1" x14ac:dyDescent="0.25">
      <c r="A1065" s="32">
        <v>42063</v>
      </c>
      <c r="B1065" s="32" t="s">
        <v>54</v>
      </c>
      <c r="C1065" s="32" t="s">
        <v>52</v>
      </c>
      <c r="D1065" s="31">
        <v>3481.72</v>
      </c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</row>
    <row r="1066" spans="1:26" ht="21" hidden="1" customHeight="1" x14ac:dyDescent="0.25">
      <c r="A1066" s="32">
        <v>42063</v>
      </c>
      <c r="B1066" s="32" t="s">
        <v>55</v>
      </c>
      <c r="C1066" s="32" t="s">
        <v>52</v>
      </c>
      <c r="D1066" s="31">
        <v>0</v>
      </c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</row>
    <row r="1067" spans="1:26" ht="21" hidden="1" customHeight="1" x14ac:dyDescent="0.25">
      <c r="A1067" s="32">
        <v>42063</v>
      </c>
      <c r="B1067" s="32" t="s">
        <v>56</v>
      </c>
      <c r="C1067" s="32" t="s">
        <v>52</v>
      </c>
      <c r="D1067" s="31">
        <v>-0.66</v>
      </c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</row>
    <row r="1068" spans="1:26" ht="21" hidden="1" customHeight="1" x14ac:dyDescent="0.25">
      <c r="A1068" s="32">
        <v>42063</v>
      </c>
      <c r="B1068" s="32" t="s">
        <v>57</v>
      </c>
      <c r="C1068" s="32" t="s">
        <v>52</v>
      </c>
      <c r="D1068" s="31">
        <v>3.34</v>
      </c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</row>
    <row r="1069" spans="1:26" ht="21" hidden="1" customHeight="1" x14ac:dyDescent="0.25">
      <c r="A1069" s="32">
        <v>42063</v>
      </c>
      <c r="B1069" s="32" t="s">
        <v>58</v>
      </c>
      <c r="C1069" s="32" t="s">
        <v>52</v>
      </c>
      <c r="D1069" s="31">
        <v>0</v>
      </c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</row>
    <row r="1070" spans="1:26" ht="21" hidden="1" customHeight="1" x14ac:dyDescent="0.25">
      <c r="A1070" s="32">
        <v>42063</v>
      </c>
      <c r="B1070" s="32" t="s">
        <v>59</v>
      </c>
      <c r="C1070" s="32" t="s">
        <v>52</v>
      </c>
      <c r="D1070" s="31">
        <v>7836.37</v>
      </c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</row>
    <row r="1071" spans="1:26" ht="21" hidden="1" customHeight="1" x14ac:dyDescent="0.25">
      <c r="A1071" s="32">
        <v>42063</v>
      </c>
      <c r="B1071" s="32" t="s">
        <v>60</v>
      </c>
      <c r="C1071" s="32" t="s">
        <v>52</v>
      </c>
      <c r="D1071" s="31">
        <v>0</v>
      </c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</row>
    <row r="1072" spans="1:26" ht="21" hidden="1" customHeight="1" x14ac:dyDescent="0.25">
      <c r="A1072" s="32">
        <v>42063</v>
      </c>
      <c r="B1072" s="32" t="s">
        <v>63</v>
      </c>
      <c r="C1072" s="32" t="s">
        <v>52</v>
      </c>
      <c r="D1072" s="31">
        <v>0</v>
      </c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</row>
    <row r="1073" spans="1:26" ht="21" hidden="1" customHeight="1" x14ac:dyDescent="0.25">
      <c r="A1073" s="32">
        <v>42063</v>
      </c>
      <c r="B1073" s="32" t="s">
        <v>64</v>
      </c>
      <c r="C1073" s="32" t="s">
        <v>52</v>
      </c>
      <c r="D1073" s="31">
        <v>0</v>
      </c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</row>
    <row r="1074" spans="1:26" ht="21" hidden="1" customHeight="1" x14ac:dyDescent="0.25">
      <c r="A1074" s="32">
        <v>42063</v>
      </c>
      <c r="B1074" s="32" t="s">
        <v>65</v>
      </c>
      <c r="C1074" s="32" t="s">
        <v>52</v>
      </c>
      <c r="D1074" s="31">
        <v>8997.77</v>
      </c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</row>
    <row r="1075" spans="1:26" ht="21" hidden="1" customHeight="1" x14ac:dyDescent="0.25">
      <c r="A1075" s="32">
        <v>42063</v>
      </c>
      <c r="B1075" s="32" t="s">
        <v>66</v>
      </c>
      <c r="C1075" s="32" t="s">
        <v>52</v>
      </c>
      <c r="D1075" s="31">
        <v>0</v>
      </c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</row>
    <row r="1076" spans="1:26" ht="21" hidden="1" customHeight="1" x14ac:dyDescent="0.25">
      <c r="A1076" s="32">
        <v>42063</v>
      </c>
      <c r="B1076" s="32" t="s">
        <v>67</v>
      </c>
      <c r="C1076" s="32" t="s">
        <v>68</v>
      </c>
      <c r="D1076" s="31">
        <v>0</v>
      </c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</row>
    <row r="1077" spans="1:26" ht="21" hidden="1" customHeight="1" x14ac:dyDescent="0.25">
      <c r="A1077" s="32">
        <v>42063</v>
      </c>
      <c r="B1077" s="32" t="s">
        <v>69</v>
      </c>
      <c r="C1077" s="32" t="s">
        <v>52</v>
      </c>
      <c r="D1077" s="31">
        <v>0</v>
      </c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</row>
    <row r="1078" spans="1:26" ht="21" hidden="1" customHeight="1" x14ac:dyDescent="0.25">
      <c r="A1078" s="32">
        <v>42063</v>
      </c>
      <c r="B1078" s="32" t="s">
        <v>70</v>
      </c>
      <c r="C1078" s="32" t="s">
        <v>52</v>
      </c>
      <c r="D1078" s="31">
        <v>0</v>
      </c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</row>
    <row r="1079" spans="1:26" ht="21" hidden="1" customHeight="1" x14ac:dyDescent="0.25">
      <c r="A1079" s="32">
        <v>42063</v>
      </c>
      <c r="B1079" s="32" t="s">
        <v>71</v>
      </c>
      <c r="C1079" s="32" t="s">
        <v>68</v>
      </c>
      <c r="D1079" s="31">
        <v>0</v>
      </c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</row>
    <row r="1080" spans="1:26" ht="21" hidden="1" customHeight="1" x14ac:dyDescent="0.25">
      <c r="A1080" s="32">
        <v>42063</v>
      </c>
      <c r="B1080" s="32" t="s">
        <v>73</v>
      </c>
      <c r="C1080" s="32" t="s">
        <v>52</v>
      </c>
      <c r="D1080" s="31">
        <v>0</v>
      </c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</row>
    <row r="1081" spans="1:26" ht="21" hidden="1" customHeight="1" x14ac:dyDescent="0.25">
      <c r="A1081" s="32">
        <v>42035</v>
      </c>
      <c r="B1081" s="32" t="s">
        <v>51</v>
      </c>
      <c r="C1081" s="32" t="s">
        <v>52</v>
      </c>
      <c r="D1081" s="31">
        <v>7148.63</v>
      </c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</row>
    <row r="1082" spans="1:26" ht="21" hidden="1" customHeight="1" x14ac:dyDescent="0.25">
      <c r="A1082" s="32">
        <v>42035</v>
      </c>
      <c r="B1082" s="32" t="s">
        <v>53</v>
      </c>
      <c r="C1082" s="32" t="s">
        <v>52</v>
      </c>
      <c r="D1082" s="31">
        <v>1421.4</v>
      </c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</row>
    <row r="1083" spans="1:26" ht="21" hidden="1" customHeight="1" x14ac:dyDescent="0.25">
      <c r="A1083" s="32">
        <v>42035</v>
      </c>
      <c r="B1083" s="32" t="s">
        <v>54</v>
      </c>
      <c r="C1083" s="32" t="s">
        <v>52</v>
      </c>
      <c r="D1083" s="31">
        <v>3381.72</v>
      </c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</row>
    <row r="1084" spans="1:26" ht="21" hidden="1" customHeight="1" x14ac:dyDescent="0.25">
      <c r="A1084" s="32">
        <v>42035</v>
      </c>
      <c r="B1084" s="32" t="s">
        <v>55</v>
      </c>
      <c r="C1084" s="32" t="s">
        <v>52</v>
      </c>
      <c r="D1084" s="31">
        <v>0</v>
      </c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</row>
    <row r="1085" spans="1:26" ht="21" hidden="1" customHeight="1" x14ac:dyDescent="0.25">
      <c r="A1085" s="32">
        <v>42035</v>
      </c>
      <c r="B1085" s="32" t="s">
        <v>56</v>
      </c>
      <c r="C1085" s="32" t="s">
        <v>52</v>
      </c>
      <c r="D1085" s="31">
        <v>-0.66</v>
      </c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</row>
    <row r="1086" spans="1:26" ht="21" hidden="1" customHeight="1" x14ac:dyDescent="0.25">
      <c r="A1086" s="32">
        <v>42035</v>
      </c>
      <c r="B1086" s="32" t="s">
        <v>57</v>
      </c>
      <c r="C1086" s="32" t="s">
        <v>52</v>
      </c>
      <c r="D1086" s="31">
        <v>3.34</v>
      </c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</row>
    <row r="1087" spans="1:26" ht="21" hidden="1" customHeight="1" x14ac:dyDescent="0.25">
      <c r="A1087" s="32">
        <v>42035</v>
      </c>
      <c r="B1087" s="32" t="s">
        <v>58</v>
      </c>
      <c r="C1087" s="32" t="s">
        <v>52</v>
      </c>
      <c r="D1087" s="31">
        <v>0</v>
      </c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</row>
    <row r="1088" spans="1:26" ht="21" hidden="1" customHeight="1" x14ac:dyDescent="0.25">
      <c r="A1088" s="32">
        <v>42035</v>
      </c>
      <c r="B1088" s="32" t="s">
        <v>59</v>
      </c>
      <c r="C1088" s="32" t="s">
        <v>52</v>
      </c>
      <c r="D1088" s="31">
        <v>5467.45</v>
      </c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</row>
    <row r="1089" spans="1:26" ht="21" hidden="1" customHeight="1" x14ac:dyDescent="0.25">
      <c r="A1089" s="32">
        <v>42035</v>
      </c>
      <c r="B1089" s="32" t="s">
        <v>60</v>
      </c>
      <c r="C1089" s="32" t="s">
        <v>52</v>
      </c>
      <c r="D1089" s="31">
        <v>0</v>
      </c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</row>
    <row r="1090" spans="1:26" ht="21" hidden="1" customHeight="1" x14ac:dyDescent="0.25">
      <c r="A1090" s="32">
        <v>42035</v>
      </c>
      <c r="B1090" s="32" t="s">
        <v>63</v>
      </c>
      <c r="C1090" s="32" t="s">
        <v>52</v>
      </c>
      <c r="D1090" s="31">
        <v>0</v>
      </c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</row>
    <row r="1091" spans="1:26" ht="21" hidden="1" customHeight="1" x14ac:dyDescent="0.25">
      <c r="A1091" s="32">
        <v>42035</v>
      </c>
      <c r="B1091" s="32" t="s">
        <v>64</v>
      </c>
      <c r="C1091" s="32" t="s">
        <v>52</v>
      </c>
      <c r="D1091" s="31">
        <v>0</v>
      </c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</row>
    <row r="1092" spans="1:26" ht="21" hidden="1" customHeight="1" x14ac:dyDescent="0.25">
      <c r="A1092" s="32">
        <v>42035</v>
      </c>
      <c r="B1092" s="32" t="s">
        <v>65</v>
      </c>
      <c r="C1092" s="32" t="s">
        <v>52</v>
      </c>
      <c r="D1092" s="31">
        <v>8733.01</v>
      </c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</row>
    <row r="1093" spans="1:26" ht="21" hidden="1" customHeight="1" x14ac:dyDescent="0.25">
      <c r="A1093" s="32">
        <v>42035</v>
      </c>
      <c r="B1093" s="32" t="s">
        <v>66</v>
      </c>
      <c r="C1093" s="32" t="s">
        <v>52</v>
      </c>
      <c r="D1093" s="31">
        <v>0</v>
      </c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</row>
    <row r="1094" spans="1:26" ht="21" hidden="1" customHeight="1" x14ac:dyDescent="0.25">
      <c r="A1094" s="32">
        <v>42035</v>
      </c>
      <c r="B1094" s="32" t="s">
        <v>67</v>
      </c>
      <c r="C1094" s="32" t="s">
        <v>68</v>
      </c>
      <c r="D1094" s="31">
        <v>0</v>
      </c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</row>
    <row r="1095" spans="1:26" ht="21" hidden="1" customHeight="1" x14ac:dyDescent="0.25">
      <c r="A1095" s="32">
        <v>42035</v>
      </c>
      <c r="B1095" s="32" t="s">
        <v>69</v>
      </c>
      <c r="C1095" s="32" t="s">
        <v>52</v>
      </c>
      <c r="D1095" s="31">
        <v>0</v>
      </c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</row>
    <row r="1096" spans="1:26" ht="21" hidden="1" customHeight="1" x14ac:dyDescent="0.25">
      <c r="A1096" s="32">
        <v>42035</v>
      </c>
      <c r="B1096" s="32" t="s">
        <v>70</v>
      </c>
      <c r="C1096" s="32" t="s">
        <v>52</v>
      </c>
      <c r="D1096" s="31">
        <v>0</v>
      </c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</row>
    <row r="1097" spans="1:26" ht="21" hidden="1" customHeight="1" x14ac:dyDescent="0.25">
      <c r="A1097" s="32">
        <v>42035</v>
      </c>
      <c r="B1097" s="32" t="s">
        <v>71</v>
      </c>
      <c r="C1097" s="32" t="s">
        <v>68</v>
      </c>
      <c r="D1097" s="31">
        <v>0</v>
      </c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</row>
    <row r="1098" spans="1:26" ht="21" hidden="1" customHeight="1" x14ac:dyDescent="0.25">
      <c r="A1098" s="32">
        <v>42035</v>
      </c>
      <c r="B1098" s="32" t="s">
        <v>73</v>
      </c>
      <c r="C1098" s="32" t="s">
        <v>52</v>
      </c>
      <c r="D1098" s="31">
        <v>0</v>
      </c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</row>
    <row r="1099" spans="1:26" ht="21" hidden="1" customHeight="1" x14ac:dyDescent="0.25">
      <c r="A1099" s="32">
        <v>42004</v>
      </c>
      <c r="B1099" s="32" t="s">
        <v>51</v>
      </c>
      <c r="C1099" s="32" t="s">
        <v>52</v>
      </c>
      <c r="D1099" s="31">
        <v>0</v>
      </c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</row>
    <row r="1100" spans="1:26" ht="21" hidden="1" customHeight="1" x14ac:dyDescent="0.25">
      <c r="A1100" s="32">
        <v>42004</v>
      </c>
      <c r="B1100" s="32" t="s">
        <v>53</v>
      </c>
      <c r="C1100" s="32" t="s">
        <v>52</v>
      </c>
      <c r="D1100" s="31">
        <v>0</v>
      </c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</row>
    <row r="1101" spans="1:26" ht="21" hidden="1" customHeight="1" x14ac:dyDescent="0.25">
      <c r="A1101" s="32">
        <v>42004</v>
      </c>
      <c r="B1101" s="32" t="s">
        <v>54</v>
      </c>
      <c r="C1101" s="32" t="s">
        <v>52</v>
      </c>
      <c r="D1101" s="31">
        <v>0</v>
      </c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</row>
    <row r="1102" spans="1:26" ht="21" hidden="1" customHeight="1" x14ac:dyDescent="0.25">
      <c r="A1102" s="32">
        <v>42004</v>
      </c>
      <c r="B1102" s="32" t="s">
        <v>55</v>
      </c>
      <c r="C1102" s="32" t="s">
        <v>52</v>
      </c>
      <c r="D1102" s="31">
        <v>0</v>
      </c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</row>
    <row r="1103" spans="1:26" ht="21" hidden="1" customHeight="1" x14ac:dyDescent="0.25">
      <c r="A1103" s="32">
        <v>42004</v>
      </c>
      <c r="B1103" s="32" t="s">
        <v>56</v>
      </c>
      <c r="C1103" s="32" t="s">
        <v>52</v>
      </c>
      <c r="D1103" s="31">
        <v>0</v>
      </c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</row>
    <row r="1104" spans="1:26" ht="21" hidden="1" customHeight="1" x14ac:dyDescent="0.25">
      <c r="A1104" s="32">
        <v>42004</v>
      </c>
      <c r="B1104" s="32" t="s">
        <v>57</v>
      </c>
      <c r="C1104" s="32" t="s">
        <v>52</v>
      </c>
      <c r="D1104" s="31">
        <v>3.34</v>
      </c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</row>
    <row r="1105" spans="1:26" ht="21" hidden="1" customHeight="1" x14ac:dyDescent="0.25">
      <c r="A1105" s="32">
        <v>42004</v>
      </c>
      <c r="B1105" s="32" t="s">
        <v>58</v>
      </c>
      <c r="C1105" s="32" t="s">
        <v>52</v>
      </c>
      <c r="D1105" s="31">
        <v>0</v>
      </c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</row>
    <row r="1106" spans="1:26" ht="21" hidden="1" customHeight="1" x14ac:dyDescent="0.25">
      <c r="A1106" s="32">
        <v>42004</v>
      </c>
      <c r="B1106" s="32" t="s">
        <v>59</v>
      </c>
      <c r="C1106" s="32" t="s">
        <v>52</v>
      </c>
      <c r="D1106" s="31">
        <v>4129.21</v>
      </c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</row>
    <row r="1107" spans="1:26" ht="21" hidden="1" customHeight="1" x14ac:dyDescent="0.25">
      <c r="A1107" s="32">
        <v>42004</v>
      </c>
      <c r="B1107" s="32" t="s">
        <v>60</v>
      </c>
      <c r="C1107" s="32" t="s">
        <v>52</v>
      </c>
      <c r="D1107" s="31">
        <v>0</v>
      </c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</row>
    <row r="1108" spans="1:26" ht="21" hidden="1" customHeight="1" x14ac:dyDescent="0.25">
      <c r="A1108" s="32">
        <v>42004</v>
      </c>
      <c r="B1108" s="32" t="s">
        <v>63</v>
      </c>
      <c r="C1108" s="32" t="s">
        <v>52</v>
      </c>
      <c r="D1108" s="31">
        <v>0</v>
      </c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</row>
    <row r="1109" spans="1:26" ht="21" hidden="1" customHeight="1" x14ac:dyDescent="0.25">
      <c r="A1109" s="32">
        <v>42004</v>
      </c>
      <c r="B1109" s="32" t="s">
        <v>64</v>
      </c>
      <c r="C1109" s="32" t="s">
        <v>52</v>
      </c>
      <c r="D1109" s="31">
        <v>0</v>
      </c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</row>
    <row r="1110" spans="1:26" ht="21" hidden="1" customHeight="1" x14ac:dyDescent="0.25">
      <c r="A1110" s="32">
        <v>42004</v>
      </c>
      <c r="B1110" s="32" t="s">
        <v>65</v>
      </c>
      <c r="C1110" s="32" t="s">
        <v>52</v>
      </c>
      <c r="D1110" s="31">
        <v>8452.39</v>
      </c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</row>
    <row r="1111" spans="1:26" ht="21" hidden="1" customHeight="1" x14ac:dyDescent="0.25">
      <c r="A1111" s="32">
        <v>42004</v>
      </c>
      <c r="B1111" s="32" t="s">
        <v>66</v>
      </c>
      <c r="C1111" s="32" t="s">
        <v>52</v>
      </c>
      <c r="D1111" s="31">
        <v>0</v>
      </c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</row>
    <row r="1112" spans="1:26" ht="21" hidden="1" customHeight="1" x14ac:dyDescent="0.25">
      <c r="A1112" s="32">
        <v>42004</v>
      </c>
      <c r="B1112" s="32" t="s">
        <v>67</v>
      </c>
      <c r="C1112" s="32" t="s">
        <v>68</v>
      </c>
      <c r="D1112" s="31">
        <v>0</v>
      </c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</row>
    <row r="1113" spans="1:26" ht="21" hidden="1" customHeight="1" x14ac:dyDescent="0.25">
      <c r="A1113" s="32">
        <v>42004</v>
      </c>
      <c r="B1113" s="32" t="s">
        <v>69</v>
      </c>
      <c r="C1113" s="32" t="s">
        <v>52</v>
      </c>
      <c r="D1113" s="31">
        <v>0</v>
      </c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</row>
    <row r="1114" spans="1:26" ht="21" hidden="1" customHeight="1" x14ac:dyDescent="0.25">
      <c r="A1114" s="32">
        <v>42004</v>
      </c>
      <c r="B1114" s="32" t="s">
        <v>70</v>
      </c>
      <c r="C1114" s="32" t="s">
        <v>52</v>
      </c>
      <c r="D1114" s="31">
        <v>0</v>
      </c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</row>
    <row r="1115" spans="1:26" ht="21" hidden="1" customHeight="1" x14ac:dyDescent="0.25">
      <c r="A1115" s="32">
        <v>42004</v>
      </c>
      <c r="B1115" s="32" t="s">
        <v>71</v>
      </c>
      <c r="C1115" s="32" t="s">
        <v>68</v>
      </c>
      <c r="D1115" s="31">
        <v>0</v>
      </c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</row>
    <row r="1116" spans="1:26" ht="21" hidden="1" customHeight="1" x14ac:dyDescent="0.25">
      <c r="A1116" s="32">
        <v>42004</v>
      </c>
      <c r="B1116" s="32" t="s">
        <v>73</v>
      </c>
      <c r="C1116" s="32" t="s">
        <v>52</v>
      </c>
      <c r="D1116" s="31">
        <v>0</v>
      </c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</row>
    <row r="1117" spans="1:26" ht="21" hidden="1" customHeight="1" x14ac:dyDescent="0.25">
      <c r="A1117" s="32">
        <v>41639</v>
      </c>
      <c r="B1117" s="32" t="s">
        <v>51</v>
      </c>
      <c r="C1117" s="32" t="s">
        <v>52</v>
      </c>
      <c r="D1117" s="31">
        <v>0</v>
      </c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</row>
    <row r="1118" spans="1:26" ht="21" hidden="1" customHeight="1" x14ac:dyDescent="0.25">
      <c r="A1118" s="32">
        <v>41639</v>
      </c>
      <c r="B1118" s="32" t="s">
        <v>53</v>
      </c>
      <c r="C1118" s="32" t="s">
        <v>52</v>
      </c>
      <c r="D1118" s="31">
        <v>0</v>
      </c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</row>
    <row r="1119" spans="1:26" ht="21" hidden="1" customHeight="1" x14ac:dyDescent="0.25">
      <c r="A1119" s="32">
        <v>41639</v>
      </c>
      <c r="B1119" s="32" t="s">
        <v>54</v>
      </c>
      <c r="C1119" s="32" t="s">
        <v>52</v>
      </c>
      <c r="D1119" s="31">
        <v>0</v>
      </c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</row>
    <row r="1120" spans="1:26" ht="21" hidden="1" customHeight="1" x14ac:dyDescent="0.25">
      <c r="A1120" s="32">
        <v>41639</v>
      </c>
      <c r="B1120" s="32" t="s">
        <v>55</v>
      </c>
      <c r="C1120" s="32" t="s">
        <v>52</v>
      </c>
      <c r="D1120" s="31">
        <v>0</v>
      </c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</row>
    <row r="1121" spans="1:26" ht="21" hidden="1" customHeight="1" x14ac:dyDescent="0.25">
      <c r="A1121" s="32">
        <v>41639</v>
      </c>
      <c r="B1121" s="32" t="s">
        <v>56</v>
      </c>
      <c r="C1121" s="32" t="s">
        <v>52</v>
      </c>
      <c r="D1121" s="31">
        <v>124.41</v>
      </c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</row>
    <row r="1122" spans="1:26" ht="21" hidden="1" customHeight="1" x14ac:dyDescent="0.25">
      <c r="A1122" s="32">
        <v>41639</v>
      </c>
      <c r="B1122" s="32" t="s">
        <v>57</v>
      </c>
      <c r="C1122" s="32" t="s">
        <v>52</v>
      </c>
      <c r="D1122" s="31">
        <v>7229.87</v>
      </c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</row>
    <row r="1123" spans="1:26" ht="21" hidden="1" customHeight="1" x14ac:dyDescent="0.25">
      <c r="A1123" s="32">
        <v>41639</v>
      </c>
      <c r="B1123" s="32" t="s">
        <v>58</v>
      </c>
      <c r="C1123" s="32" t="s">
        <v>52</v>
      </c>
      <c r="D1123" s="31">
        <v>0</v>
      </c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</row>
    <row r="1124" spans="1:26" ht="21" hidden="1" customHeight="1" x14ac:dyDescent="0.25">
      <c r="A1124" s="32">
        <v>41639</v>
      </c>
      <c r="B1124" s="32" t="s">
        <v>59</v>
      </c>
      <c r="C1124" s="32" t="s">
        <v>52</v>
      </c>
      <c r="D1124" s="31">
        <v>2868.44</v>
      </c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</row>
    <row r="1125" spans="1:26" ht="21" hidden="1" customHeight="1" x14ac:dyDescent="0.25">
      <c r="A1125" s="32">
        <v>41639</v>
      </c>
      <c r="B1125" s="32" t="s">
        <v>60</v>
      </c>
      <c r="C1125" s="32" t="s">
        <v>52</v>
      </c>
      <c r="D1125" s="31">
        <v>0</v>
      </c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</row>
    <row r="1126" spans="1:26" ht="21" hidden="1" customHeight="1" x14ac:dyDescent="0.25">
      <c r="A1126" s="32">
        <v>41639</v>
      </c>
      <c r="B1126" s="32" t="s">
        <v>63</v>
      </c>
      <c r="C1126" s="32" t="s">
        <v>52</v>
      </c>
      <c r="D1126" s="31">
        <v>0</v>
      </c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</row>
    <row r="1127" spans="1:26" ht="21" hidden="1" customHeight="1" x14ac:dyDescent="0.25">
      <c r="A1127" s="32">
        <v>41639</v>
      </c>
      <c r="B1127" s="32" t="s">
        <v>64</v>
      </c>
      <c r="C1127" s="32" t="s">
        <v>52</v>
      </c>
      <c r="D1127" s="31">
        <v>0</v>
      </c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</row>
    <row r="1128" spans="1:26" ht="21" hidden="1" customHeight="1" x14ac:dyDescent="0.25">
      <c r="A1128" s="32">
        <v>41639</v>
      </c>
      <c r="B1128" s="32" t="s">
        <v>65</v>
      </c>
      <c r="C1128" s="32" t="s">
        <v>52</v>
      </c>
      <c r="D1128" s="31">
        <v>399.55</v>
      </c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</row>
    <row r="1129" spans="1:26" ht="21" hidden="1" customHeight="1" x14ac:dyDescent="0.25">
      <c r="A1129" s="32">
        <v>41639</v>
      </c>
      <c r="B1129" s="32" t="s">
        <v>66</v>
      </c>
      <c r="C1129" s="32" t="s">
        <v>52</v>
      </c>
      <c r="D1129" s="31">
        <v>0</v>
      </c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</row>
    <row r="1130" spans="1:26" ht="21" hidden="1" customHeight="1" x14ac:dyDescent="0.25">
      <c r="A1130" s="32">
        <v>41639</v>
      </c>
      <c r="B1130" s="32" t="s">
        <v>67</v>
      </c>
      <c r="C1130" s="32" t="s">
        <v>68</v>
      </c>
      <c r="D1130" s="31">
        <v>0</v>
      </c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</row>
    <row r="1131" spans="1:26" ht="21" hidden="1" customHeight="1" x14ac:dyDescent="0.25">
      <c r="A1131" s="32">
        <v>41639</v>
      </c>
      <c r="B1131" s="32" t="s">
        <v>69</v>
      </c>
      <c r="C1131" s="32" t="s">
        <v>52</v>
      </c>
      <c r="D1131" s="31">
        <v>0</v>
      </c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</row>
    <row r="1132" spans="1:26" ht="21" hidden="1" customHeight="1" x14ac:dyDescent="0.25">
      <c r="A1132" s="32">
        <v>41639</v>
      </c>
      <c r="B1132" s="32" t="s">
        <v>70</v>
      </c>
      <c r="C1132" s="32" t="s">
        <v>52</v>
      </c>
      <c r="D1132" s="31">
        <v>0</v>
      </c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</row>
    <row r="1133" spans="1:26" ht="21" hidden="1" customHeight="1" x14ac:dyDescent="0.25">
      <c r="A1133" s="32">
        <v>41639</v>
      </c>
      <c r="B1133" s="32" t="s">
        <v>71</v>
      </c>
      <c r="C1133" s="32" t="s">
        <v>68</v>
      </c>
      <c r="D1133" s="31">
        <v>0</v>
      </c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</row>
    <row r="1134" spans="1:26" ht="21" hidden="1" customHeight="1" x14ac:dyDescent="0.25">
      <c r="A1134" s="32">
        <v>41639</v>
      </c>
      <c r="B1134" s="32" t="s">
        <v>73</v>
      </c>
      <c r="C1134" s="32" t="s">
        <v>52</v>
      </c>
      <c r="D1134" s="31">
        <v>0</v>
      </c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</row>
    <row r="1135" spans="1:26" ht="21" hidden="1" customHeight="1" x14ac:dyDescent="0.25">
      <c r="A1135" s="32">
        <v>41274</v>
      </c>
      <c r="B1135" s="32" t="s">
        <v>51</v>
      </c>
      <c r="C1135" s="32" t="s">
        <v>52</v>
      </c>
      <c r="D1135" s="31">
        <v>0</v>
      </c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</row>
    <row r="1136" spans="1:26" ht="21" hidden="1" customHeight="1" x14ac:dyDescent="0.25">
      <c r="A1136" s="32">
        <v>41274</v>
      </c>
      <c r="B1136" s="32" t="s">
        <v>53</v>
      </c>
      <c r="C1136" s="32" t="s">
        <v>52</v>
      </c>
      <c r="D1136" s="31">
        <v>0</v>
      </c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</row>
    <row r="1137" spans="1:26" ht="21" hidden="1" customHeight="1" x14ac:dyDescent="0.25">
      <c r="A1137" s="32">
        <v>41274</v>
      </c>
      <c r="B1137" s="32" t="s">
        <v>54</v>
      </c>
      <c r="C1137" s="32" t="s">
        <v>52</v>
      </c>
      <c r="D1137" s="31">
        <v>0</v>
      </c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</row>
    <row r="1138" spans="1:26" ht="21" hidden="1" customHeight="1" x14ac:dyDescent="0.25">
      <c r="A1138" s="32">
        <v>41274</v>
      </c>
      <c r="B1138" s="32" t="s">
        <v>55</v>
      </c>
      <c r="C1138" s="32" t="s">
        <v>52</v>
      </c>
      <c r="D1138" s="31">
        <v>0</v>
      </c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</row>
    <row r="1139" spans="1:26" ht="21" hidden="1" customHeight="1" x14ac:dyDescent="0.25">
      <c r="A1139" s="32">
        <v>41274</v>
      </c>
      <c r="B1139" s="32" t="s">
        <v>56</v>
      </c>
      <c r="C1139" s="32" t="s">
        <v>52</v>
      </c>
      <c r="D1139" s="31">
        <v>133.97999999999999</v>
      </c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</row>
    <row r="1140" spans="1:26" ht="21" hidden="1" customHeight="1" x14ac:dyDescent="0.25">
      <c r="A1140" s="32">
        <v>41274</v>
      </c>
      <c r="B1140" s="32" t="s">
        <v>57</v>
      </c>
      <c r="C1140" s="32" t="s">
        <v>52</v>
      </c>
      <c r="D1140" s="31">
        <v>7168.34</v>
      </c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</row>
    <row r="1141" spans="1:26" ht="21" hidden="1" customHeight="1" x14ac:dyDescent="0.25">
      <c r="A1141" s="32">
        <v>41274</v>
      </c>
      <c r="B1141" s="32" t="s">
        <v>58</v>
      </c>
      <c r="C1141" s="32" t="s">
        <v>52</v>
      </c>
      <c r="D1141" s="31">
        <v>0</v>
      </c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</row>
    <row r="1142" spans="1:26" ht="21" hidden="1" customHeight="1" x14ac:dyDescent="0.25">
      <c r="A1142" s="32">
        <v>41274</v>
      </c>
      <c r="B1142" s="32" t="s">
        <v>59</v>
      </c>
      <c r="C1142" s="32" t="s">
        <v>52</v>
      </c>
      <c r="D1142" s="31">
        <v>1609.77</v>
      </c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</row>
    <row r="1143" spans="1:26" ht="21" hidden="1" customHeight="1" x14ac:dyDescent="0.25">
      <c r="A1143" s="32">
        <v>41274</v>
      </c>
      <c r="B1143" s="32" t="s">
        <v>60</v>
      </c>
      <c r="C1143" s="32" t="s">
        <v>52</v>
      </c>
      <c r="D1143" s="31">
        <v>0</v>
      </c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</row>
    <row r="1144" spans="1:26" ht="21" hidden="1" customHeight="1" x14ac:dyDescent="0.25">
      <c r="A1144" s="32">
        <v>41274</v>
      </c>
      <c r="B1144" s="32" t="s">
        <v>63</v>
      </c>
      <c r="C1144" s="32" t="s">
        <v>52</v>
      </c>
      <c r="D1144" s="31">
        <v>0</v>
      </c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</row>
    <row r="1145" spans="1:26" ht="21" hidden="1" customHeight="1" x14ac:dyDescent="0.25">
      <c r="A1145" s="32">
        <v>41274</v>
      </c>
      <c r="B1145" s="32" t="s">
        <v>64</v>
      </c>
      <c r="C1145" s="32" t="s">
        <v>52</v>
      </c>
      <c r="D1145" s="31">
        <v>0</v>
      </c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</row>
    <row r="1146" spans="1:26" ht="21" hidden="1" customHeight="1" x14ac:dyDescent="0.25">
      <c r="A1146" s="32">
        <v>41274</v>
      </c>
      <c r="B1146" s="32" t="s">
        <v>65</v>
      </c>
      <c r="C1146" s="32" t="s">
        <v>52</v>
      </c>
      <c r="D1146" s="31">
        <v>4981.97</v>
      </c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</row>
    <row r="1147" spans="1:26" ht="21" hidden="1" customHeight="1" x14ac:dyDescent="0.25">
      <c r="A1147" s="32">
        <v>41274</v>
      </c>
      <c r="B1147" s="32" t="s">
        <v>66</v>
      </c>
      <c r="C1147" s="32" t="s">
        <v>52</v>
      </c>
      <c r="D1147" s="31">
        <v>0</v>
      </c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</row>
    <row r="1148" spans="1:26" ht="21" hidden="1" customHeight="1" x14ac:dyDescent="0.25">
      <c r="A1148" s="32">
        <v>41274</v>
      </c>
      <c r="B1148" s="32" t="s">
        <v>67</v>
      </c>
      <c r="C1148" s="32" t="s">
        <v>68</v>
      </c>
      <c r="D1148" s="31">
        <v>0</v>
      </c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</row>
    <row r="1149" spans="1:26" ht="21" hidden="1" customHeight="1" x14ac:dyDescent="0.25">
      <c r="A1149" s="32">
        <v>41274</v>
      </c>
      <c r="B1149" s="32" t="s">
        <v>69</v>
      </c>
      <c r="C1149" s="32" t="s">
        <v>52</v>
      </c>
      <c r="D1149" s="31">
        <v>0</v>
      </c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</row>
    <row r="1150" spans="1:26" ht="21" hidden="1" customHeight="1" x14ac:dyDescent="0.25">
      <c r="A1150" s="32">
        <v>41274</v>
      </c>
      <c r="B1150" s="32" t="s">
        <v>70</v>
      </c>
      <c r="C1150" s="32" t="s">
        <v>52</v>
      </c>
      <c r="D1150" s="31">
        <v>0</v>
      </c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</row>
    <row r="1151" spans="1:26" ht="21" hidden="1" customHeight="1" x14ac:dyDescent="0.25">
      <c r="A1151" s="32">
        <v>41274</v>
      </c>
      <c r="B1151" s="32" t="s">
        <v>71</v>
      </c>
      <c r="C1151" s="32" t="s">
        <v>68</v>
      </c>
      <c r="D1151" s="31">
        <v>0</v>
      </c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</row>
    <row r="1152" spans="1:26" ht="21" hidden="1" customHeight="1" x14ac:dyDescent="0.25">
      <c r="A1152" s="32">
        <v>41274</v>
      </c>
      <c r="B1152" s="32" t="s">
        <v>73</v>
      </c>
      <c r="C1152" s="32" t="s">
        <v>52</v>
      </c>
      <c r="D1152" s="31">
        <v>0</v>
      </c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</row>
    <row r="1153" spans="1:26" ht="21" hidden="1" customHeight="1" x14ac:dyDescent="0.25">
      <c r="A1153" s="32">
        <v>40908</v>
      </c>
      <c r="B1153" s="32" t="s">
        <v>51</v>
      </c>
      <c r="C1153" s="32" t="s">
        <v>52</v>
      </c>
      <c r="D1153" s="31">
        <v>0</v>
      </c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</row>
    <row r="1154" spans="1:26" ht="21" hidden="1" customHeight="1" x14ac:dyDescent="0.25">
      <c r="A1154" s="32">
        <v>40908</v>
      </c>
      <c r="B1154" s="32" t="s">
        <v>53</v>
      </c>
      <c r="C1154" s="32" t="s">
        <v>52</v>
      </c>
      <c r="D1154" s="31">
        <v>0</v>
      </c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</row>
    <row r="1155" spans="1:26" ht="21" hidden="1" customHeight="1" x14ac:dyDescent="0.25">
      <c r="A1155" s="32">
        <v>40908</v>
      </c>
      <c r="B1155" s="32" t="s">
        <v>54</v>
      </c>
      <c r="C1155" s="32" t="s">
        <v>52</v>
      </c>
      <c r="D1155" s="31">
        <v>0</v>
      </c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</row>
    <row r="1156" spans="1:26" ht="21" hidden="1" customHeight="1" x14ac:dyDescent="0.25">
      <c r="A1156" s="32">
        <v>40908</v>
      </c>
      <c r="B1156" s="32" t="s">
        <v>55</v>
      </c>
      <c r="C1156" s="32" t="s">
        <v>52</v>
      </c>
      <c r="D1156" s="31">
        <v>0</v>
      </c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</row>
    <row r="1157" spans="1:26" ht="21" hidden="1" customHeight="1" x14ac:dyDescent="0.25">
      <c r="A1157" s="32">
        <v>40908</v>
      </c>
      <c r="B1157" s="32" t="s">
        <v>56</v>
      </c>
      <c r="C1157" s="32" t="s">
        <v>52</v>
      </c>
      <c r="D1157" s="31">
        <v>958.18</v>
      </c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</row>
    <row r="1158" spans="1:26" ht="21" hidden="1" customHeight="1" x14ac:dyDescent="0.25">
      <c r="A1158" s="32">
        <v>40908</v>
      </c>
      <c r="B1158" s="32" t="s">
        <v>57</v>
      </c>
      <c r="C1158" s="32" t="s">
        <v>52</v>
      </c>
      <c r="D1158" s="31">
        <v>5066.26</v>
      </c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</row>
    <row r="1159" spans="1:26" ht="21" hidden="1" customHeight="1" x14ac:dyDescent="0.25">
      <c r="A1159" s="32">
        <v>40908</v>
      </c>
      <c r="B1159" s="32" t="s">
        <v>58</v>
      </c>
      <c r="C1159" s="32" t="s">
        <v>52</v>
      </c>
      <c r="D1159" s="31">
        <v>0</v>
      </c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</row>
    <row r="1160" spans="1:26" ht="21" hidden="1" customHeight="1" x14ac:dyDescent="0.25">
      <c r="A1160" s="32">
        <v>40908</v>
      </c>
      <c r="B1160" s="32" t="s">
        <v>59</v>
      </c>
      <c r="C1160" s="32" t="s">
        <v>52</v>
      </c>
      <c r="D1160" s="31">
        <v>0</v>
      </c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</row>
    <row r="1161" spans="1:26" ht="21" hidden="1" customHeight="1" x14ac:dyDescent="0.25">
      <c r="A1161" s="32">
        <v>40908</v>
      </c>
      <c r="B1161" s="32" t="s">
        <v>60</v>
      </c>
      <c r="C1161" s="32" t="s">
        <v>52</v>
      </c>
      <c r="D1161" s="31">
        <v>0</v>
      </c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</row>
    <row r="1162" spans="1:26" ht="21" hidden="1" customHeight="1" x14ac:dyDescent="0.25">
      <c r="A1162" s="32">
        <v>40908</v>
      </c>
      <c r="B1162" s="32" t="s">
        <v>63</v>
      </c>
      <c r="C1162" s="32" t="s">
        <v>52</v>
      </c>
      <c r="D1162" s="31">
        <v>0</v>
      </c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</row>
    <row r="1163" spans="1:26" ht="21" hidden="1" customHeight="1" x14ac:dyDescent="0.25">
      <c r="A1163" s="32">
        <v>40908</v>
      </c>
      <c r="B1163" s="32" t="s">
        <v>64</v>
      </c>
      <c r="C1163" s="32" t="s">
        <v>52</v>
      </c>
      <c r="D1163" s="31">
        <v>0</v>
      </c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</row>
    <row r="1164" spans="1:26" ht="21" hidden="1" customHeight="1" x14ac:dyDescent="0.25">
      <c r="A1164" s="32">
        <v>40908</v>
      </c>
      <c r="B1164" s="32" t="s">
        <v>65</v>
      </c>
      <c r="C1164" s="32" t="s">
        <v>52</v>
      </c>
      <c r="D1164" s="31">
        <v>0</v>
      </c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</row>
    <row r="1165" spans="1:26" ht="21" hidden="1" customHeight="1" x14ac:dyDescent="0.25">
      <c r="A1165" s="32">
        <v>40908</v>
      </c>
      <c r="B1165" s="32" t="s">
        <v>66</v>
      </c>
      <c r="C1165" s="32" t="s">
        <v>52</v>
      </c>
      <c r="D1165" s="31">
        <v>0</v>
      </c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</row>
    <row r="1166" spans="1:26" ht="21" hidden="1" customHeight="1" x14ac:dyDescent="0.25">
      <c r="A1166" s="32">
        <v>40908</v>
      </c>
      <c r="B1166" s="32" t="s">
        <v>67</v>
      </c>
      <c r="C1166" s="32" t="s">
        <v>68</v>
      </c>
      <c r="D1166" s="31">
        <v>0</v>
      </c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</row>
    <row r="1167" spans="1:26" ht="21" hidden="1" customHeight="1" x14ac:dyDescent="0.25">
      <c r="A1167" s="32">
        <v>40908</v>
      </c>
      <c r="B1167" s="32" t="s">
        <v>69</v>
      </c>
      <c r="C1167" s="32" t="s">
        <v>52</v>
      </c>
      <c r="D1167" s="31">
        <v>0</v>
      </c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</row>
    <row r="1168" spans="1:26" ht="21" hidden="1" customHeight="1" x14ac:dyDescent="0.25">
      <c r="A1168" s="32">
        <v>40908</v>
      </c>
      <c r="B1168" s="32" t="s">
        <v>70</v>
      </c>
      <c r="C1168" s="32" t="s">
        <v>52</v>
      </c>
      <c r="D1168" s="31">
        <v>0</v>
      </c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</row>
    <row r="1169" spans="1:26" ht="21" hidden="1" customHeight="1" x14ac:dyDescent="0.25">
      <c r="A1169" s="32">
        <v>40908</v>
      </c>
      <c r="B1169" s="32" t="s">
        <v>71</v>
      </c>
      <c r="C1169" s="32" t="s">
        <v>68</v>
      </c>
      <c r="D1169" s="31">
        <v>0</v>
      </c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</row>
    <row r="1170" spans="1:26" ht="21" hidden="1" customHeight="1" x14ac:dyDescent="0.25">
      <c r="A1170" s="32">
        <v>40908</v>
      </c>
      <c r="B1170" s="32" t="s">
        <v>73</v>
      </c>
      <c r="C1170" s="32" t="s">
        <v>52</v>
      </c>
      <c r="D1170" s="31">
        <v>0</v>
      </c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</row>
    <row r="1171" spans="1:26" ht="21" hidden="1" customHeight="1" x14ac:dyDescent="0.25">
      <c r="A1171" s="32">
        <v>40543</v>
      </c>
      <c r="B1171" s="32" t="s">
        <v>51</v>
      </c>
      <c r="C1171" s="32" t="s">
        <v>52</v>
      </c>
      <c r="D1171" s="31">
        <v>0</v>
      </c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</row>
    <row r="1172" spans="1:26" ht="21" hidden="1" customHeight="1" x14ac:dyDescent="0.25">
      <c r="A1172" s="32">
        <v>40543</v>
      </c>
      <c r="B1172" s="32" t="s">
        <v>53</v>
      </c>
      <c r="C1172" s="32" t="s">
        <v>52</v>
      </c>
      <c r="D1172" s="31">
        <v>0</v>
      </c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</row>
    <row r="1173" spans="1:26" ht="21" hidden="1" customHeight="1" x14ac:dyDescent="0.25">
      <c r="A1173" s="32">
        <v>40543</v>
      </c>
      <c r="B1173" s="32" t="s">
        <v>54</v>
      </c>
      <c r="C1173" s="32" t="s">
        <v>52</v>
      </c>
      <c r="D1173" s="31">
        <v>0</v>
      </c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</row>
    <row r="1174" spans="1:26" ht="21" hidden="1" customHeight="1" x14ac:dyDescent="0.25">
      <c r="A1174" s="32">
        <v>40543</v>
      </c>
      <c r="B1174" s="32" t="s">
        <v>55</v>
      </c>
      <c r="C1174" s="32" t="s">
        <v>52</v>
      </c>
      <c r="D1174" s="31">
        <v>0</v>
      </c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</row>
    <row r="1175" spans="1:26" ht="21" hidden="1" customHeight="1" x14ac:dyDescent="0.25">
      <c r="A1175" s="32">
        <v>40543</v>
      </c>
      <c r="B1175" s="32" t="s">
        <v>56</v>
      </c>
      <c r="C1175" s="32" t="s">
        <v>52</v>
      </c>
      <c r="D1175" s="31">
        <v>1252.53</v>
      </c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</row>
    <row r="1176" spans="1:26" ht="21" hidden="1" customHeight="1" x14ac:dyDescent="0.25">
      <c r="A1176" s="32">
        <v>40543</v>
      </c>
      <c r="B1176" s="32" t="s">
        <v>57</v>
      </c>
      <c r="C1176" s="32" t="s">
        <v>52</v>
      </c>
      <c r="D1176" s="31">
        <v>4972.88</v>
      </c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</row>
    <row r="1177" spans="1:26" ht="21" hidden="1" customHeight="1" x14ac:dyDescent="0.25">
      <c r="A1177" s="32">
        <v>40543</v>
      </c>
      <c r="B1177" s="32" t="s">
        <v>58</v>
      </c>
      <c r="C1177" s="32" t="s">
        <v>52</v>
      </c>
      <c r="D1177" s="31">
        <v>0</v>
      </c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</row>
    <row r="1178" spans="1:26" ht="21" hidden="1" customHeight="1" x14ac:dyDescent="0.25">
      <c r="A1178" s="32">
        <v>40543</v>
      </c>
      <c r="B1178" s="32" t="s">
        <v>59</v>
      </c>
      <c r="C1178" s="32" t="s">
        <v>52</v>
      </c>
      <c r="D1178" s="31">
        <v>0</v>
      </c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</row>
    <row r="1179" spans="1:26" ht="21" hidden="1" customHeight="1" x14ac:dyDescent="0.25">
      <c r="A1179" s="32">
        <v>40543</v>
      </c>
      <c r="B1179" s="32" t="s">
        <v>60</v>
      </c>
      <c r="C1179" s="32" t="s">
        <v>52</v>
      </c>
      <c r="D1179" s="31">
        <v>0</v>
      </c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</row>
    <row r="1180" spans="1:26" ht="21" hidden="1" customHeight="1" x14ac:dyDescent="0.25">
      <c r="A1180" s="32">
        <v>40543</v>
      </c>
      <c r="B1180" s="32" t="s">
        <v>63</v>
      </c>
      <c r="C1180" s="32" t="s">
        <v>52</v>
      </c>
      <c r="D1180" s="31">
        <v>0</v>
      </c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</row>
    <row r="1181" spans="1:26" ht="21" hidden="1" customHeight="1" x14ac:dyDescent="0.25">
      <c r="A1181" s="32">
        <v>40543</v>
      </c>
      <c r="B1181" s="32" t="s">
        <v>64</v>
      </c>
      <c r="C1181" s="32" t="s">
        <v>52</v>
      </c>
      <c r="D1181" s="31">
        <v>0</v>
      </c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</row>
    <row r="1182" spans="1:26" ht="21" hidden="1" customHeight="1" x14ac:dyDescent="0.25">
      <c r="A1182" s="32">
        <v>40543</v>
      </c>
      <c r="B1182" s="32" t="s">
        <v>65</v>
      </c>
      <c r="C1182" s="32" t="s">
        <v>52</v>
      </c>
      <c r="D1182" s="31">
        <v>0</v>
      </c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</row>
    <row r="1183" spans="1:26" ht="21" hidden="1" customHeight="1" x14ac:dyDescent="0.25">
      <c r="A1183" s="32">
        <v>40543</v>
      </c>
      <c r="B1183" s="32" t="s">
        <v>66</v>
      </c>
      <c r="C1183" s="32" t="s">
        <v>52</v>
      </c>
      <c r="D1183" s="31">
        <v>0</v>
      </c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</row>
    <row r="1184" spans="1:26" ht="21" hidden="1" customHeight="1" x14ac:dyDescent="0.25">
      <c r="A1184" s="32">
        <v>40543</v>
      </c>
      <c r="B1184" s="32" t="s">
        <v>67</v>
      </c>
      <c r="C1184" s="32" t="s">
        <v>68</v>
      </c>
      <c r="D1184" s="31">
        <v>0</v>
      </c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</row>
    <row r="1185" spans="1:26" ht="21" hidden="1" customHeight="1" x14ac:dyDescent="0.25">
      <c r="A1185" s="32">
        <v>40543</v>
      </c>
      <c r="B1185" s="32" t="s">
        <v>69</v>
      </c>
      <c r="C1185" s="32" t="s">
        <v>52</v>
      </c>
      <c r="D1185" s="31">
        <v>0</v>
      </c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</row>
    <row r="1186" spans="1:26" ht="21" hidden="1" customHeight="1" x14ac:dyDescent="0.25">
      <c r="A1186" s="32">
        <v>40543</v>
      </c>
      <c r="B1186" s="32" t="s">
        <v>70</v>
      </c>
      <c r="C1186" s="32" t="s">
        <v>52</v>
      </c>
      <c r="D1186" s="31">
        <v>0</v>
      </c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</row>
    <row r="1187" spans="1:26" ht="21" hidden="1" customHeight="1" x14ac:dyDescent="0.25">
      <c r="A1187" s="32">
        <v>40543</v>
      </c>
      <c r="B1187" s="32" t="s">
        <v>71</v>
      </c>
      <c r="C1187" s="32" t="s">
        <v>68</v>
      </c>
      <c r="D1187" s="31">
        <v>0</v>
      </c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</row>
    <row r="1188" spans="1:26" ht="21" hidden="1" customHeight="1" x14ac:dyDescent="0.25">
      <c r="A1188" s="32">
        <v>40543</v>
      </c>
      <c r="B1188" s="32" t="s">
        <v>73</v>
      </c>
      <c r="C1188" s="32" t="s">
        <v>52</v>
      </c>
      <c r="D1188" s="31">
        <v>0</v>
      </c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</row>
    <row r="1189" spans="1:26" ht="21" hidden="1" customHeight="1" x14ac:dyDescent="0.25">
      <c r="A1189" s="32">
        <v>40178</v>
      </c>
      <c r="B1189" s="32" t="s">
        <v>51</v>
      </c>
      <c r="C1189" s="32" t="s">
        <v>52</v>
      </c>
      <c r="D1189" s="31">
        <v>0</v>
      </c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</row>
    <row r="1190" spans="1:26" ht="21" hidden="1" customHeight="1" x14ac:dyDescent="0.25">
      <c r="A1190" s="32">
        <v>40178</v>
      </c>
      <c r="B1190" s="32" t="s">
        <v>53</v>
      </c>
      <c r="C1190" s="32" t="s">
        <v>52</v>
      </c>
      <c r="D1190" s="31">
        <v>0</v>
      </c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</row>
    <row r="1191" spans="1:26" ht="21" hidden="1" customHeight="1" x14ac:dyDescent="0.25">
      <c r="A1191" s="32">
        <v>40178</v>
      </c>
      <c r="B1191" s="32" t="s">
        <v>54</v>
      </c>
      <c r="C1191" s="32" t="s">
        <v>52</v>
      </c>
      <c r="D1191" s="31">
        <v>0</v>
      </c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</row>
    <row r="1192" spans="1:26" ht="21" hidden="1" customHeight="1" x14ac:dyDescent="0.25">
      <c r="A1192" s="32">
        <v>40178</v>
      </c>
      <c r="B1192" s="32" t="s">
        <v>55</v>
      </c>
      <c r="C1192" s="32" t="s">
        <v>52</v>
      </c>
      <c r="D1192" s="31">
        <v>0</v>
      </c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</row>
    <row r="1193" spans="1:26" ht="21" hidden="1" customHeight="1" x14ac:dyDescent="0.25">
      <c r="A1193" s="32">
        <v>40178</v>
      </c>
      <c r="B1193" s="32" t="s">
        <v>56</v>
      </c>
      <c r="C1193" s="32" t="s">
        <v>52</v>
      </c>
      <c r="D1193" s="31">
        <v>0</v>
      </c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</row>
    <row r="1194" spans="1:26" ht="21" hidden="1" customHeight="1" x14ac:dyDescent="0.25">
      <c r="A1194" s="32">
        <v>40178</v>
      </c>
      <c r="B1194" s="32" t="s">
        <v>57</v>
      </c>
      <c r="C1194" s="32" t="s">
        <v>52</v>
      </c>
      <c r="D1194" s="31">
        <v>4893</v>
      </c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</row>
    <row r="1195" spans="1:26" ht="21" hidden="1" customHeight="1" x14ac:dyDescent="0.25">
      <c r="A1195" s="32">
        <v>40178</v>
      </c>
      <c r="B1195" s="32" t="s">
        <v>58</v>
      </c>
      <c r="C1195" s="32" t="s">
        <v>52</v>
      </c>
      <c r="D1195" s="31">
        <v>0</v>
      </c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</row>
    <row r="1196" spans="1:26" ht="21" hidden="1" customHeight="1" x14ac:dyDescent="0.25">
      <c r="A1196" s="32">
        <v>40178</v>
      </c>
      <c r="B1196" s="32" t="s">
        <v>59</v>
      </c>
      <c r="C1196" s="32" t="s">
        <v>52</v>
      </c>
      <c r="D1196" s="31">
        <v>0</v>
      </c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</row>
    <row r="1197" spans="1:26" ht="21" hidden="1" customHeight="1" x14ac:dyDescent="0.25">
      <c r="A1197" s="32">
        <v>40178</v>
      </c>
      <c r="B1197" s="32" t="s">
        <v>60</v>
      </c>
      <c r="C1197" s="32" t="s">
        <v>52</v>
      </c>
      <c r="D1197" s="31">
        <v>0</v>
      </c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</row>
    <row r="1198" spans="1:26" ht="21" hidden="1" customHeight="1" x14ac:dyDescent="0.25">
      <c r="A1198" s="32">
        <v>40178</v>
      </c>
      <c r="B1198" s="32" t="s">
        <v>63</v>
      </c>
      <c r="C1198" s="32" t="s">
        <v>52</v>
      </c>
      <c r="D1198" s="31">
        <v>0</v>
      </c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</row>
    <row r="1199" spans="1:26" ht="21" hidden="1" customHeight="1" x14ac:dyDescent="0.25">
      <c r="A1199" s="32">
        <v>40178</v>
      </c>
      <c r="B1199" s="32" t="s">
        <v>64</v>
      </c>
      <c r="C1199" s="32" t="s">
        <v>52</v>
      </c>
      <c r="D1199" s="31">
        <v>0</v>
      </c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</row>
    <row r="1200" spans="1:26" ht="21" hidden="1" customHeight="1" x14ac:dyDescent="0.25">
      <c r="A1200" s="32">
        <v>40178</v>
      </c>
      <c r="B1200" s="32" t="s">
        <v>65</v>
      </c>
      <c r="C1200" s="32" t="s">
        <v>52</v>
      </c>
      <c r="D1200" s="31">
        <v>0</v>
      </c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</row>
    <row r="1201" spans="1:26" ht="21" hidden="1" customHeight="1" x14ac:dyDescent="0.25">
      <c r="A1201" s="32">
        <v>40178</v>
      </c>
      <c r="B1201" s="32" t="s">
        <v>66</v>
      </c>
      <c r="C1201" s="32" t="s">
        <v>52</v>
      </c>
      <c r="D1201" s="31">
        <v>0</v>
      </c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</row>
    <row r="1202" spans="1:26" ht="21" hidden="1" customHeight="1" x14ac:dyDescent="0.25">
      <c r="A1202" s="32">
        <v>40178</v>
      </c>
      <c r="B1202" s="32" t="s">
        <v>67</v>
      </c>
      <c r="C1202" s="32" t="s">
        <v>68</v>
      </c>
      <c r="D1202" s="31">
        <v>0</v>
      </c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</row>
    <row r="1203" spans="1:26" ht="21" hidden="1" customHeight="1" x14ac:dyDescent="0.25">
      <c r="A1203" s="32">
        <v>40178</v>
      </c>
      <c r="B1203" s="32" t="s">
        <v>69</v>
      </c>
      <c r="C1203" s="32" t="s">
        <v>52</v>
      </c>
      <c r="D1203" s="31">
        <v>0</v>
      </c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</row>
    <row r="1204" spans="1:26" ht="21" hidden="1" customHeight="1" x14ac:dyDescent="0.25">
      <c r="A1204" s="32">
        <v>40178</v>
      </c>
      <c r="B1204" s="32" t="s">
        <v>70</v>
      </c>
      <c r="C1204" s="32" t="s">
        <v>52</v>
      </c>
      <c r="D1204" s="31">
        <v>0</v>
      </c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</row>
    <row r="1205" spans="1:26" ht="21" hidden="1" customHeight="1" x14ac:dyDescent="0.25">
      <c r="A1205" s="32">
        <v>40178</v>
      </c>
      <c r="B1205" s="32" t="s">
        <v>71</v>
      </c>
      <c r="C1205" s="32" t="s">
        <v>68</v>
      </c>
      <c r="D1205" s="31">
        <v>0</v>
      </c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</row>
    <row r="1206" spans="1:26" ht="21" hidden="1" customHeight="1" x14ac:dyDescent="0.25">
      <c r="A1206" s="32">
        <v>40178</v>
      </c>
      <c r="B1206" s="32" t="s">
        <v>73</v>
      </c>
      <c r="C1206" s="32" t="s">
        <v>52</v>
      </c>
      <c r="D1206" s="31">
        <v>0</v>
      </c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</row>
    <row r="1207" spans="1:26" ht="21" hidden="1" customHeight="1" x14ac:dyDescent="0.25">
      <c r="A1207" s="32">
        <v>39813</v>
      </c>
      <c r="B1207" s="32" t="s">
        <v>51</v>
      </c>
      <c r="C1207" s="32" t="s">
        <v>52</v>
      </c>
      <c r="D1207" s="31">
        <v>0</v>
      </c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</row>
    <row r="1208" spans="1:26" ht="21" hidden="1" customHeight="1" x14ac:dyDescent="0.25">
      <c r="A1208" s="32">
        <v>39813</v>
      </c>
      <c r="B1208" s="32" t="s">
        <v>53</v>
      </c>
      <c r="C1208" s="32" t="s">
        <v>52</v>
      </c>
      <c r="D1208" s="31">
        <v>0</v>
      </c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</row>
    <row r="1209" spans="1:26" ht="21" hidden="1" customHeight="1" x14ac:dyDescent="0.25">
      <c r="A1209" s="32">
        <v>39813</v>
      </c>
      <c r="B1209" s="32" t="s">
        <v>54</v>
      </c>
      <c r="C1209" s="32" t="s">
        <v>52</v>
      </c>
      <c r="D1209" s="31">
        <v>0</v>
      </c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</row>
    <row r="1210" spans="1:26" ht="21" hidden="1" customHeight="1" x14ac:dyDescent="0.25">
      <c r="A1210" s="32">
        <v>39813</v>
      </c>
      <c r="B1210" s="32" t="s">
        <v>55</v>
      </c>
      <c r="C1210" s="32" t="s">
        <v>52</v>
      </c>
      <c r="D1210" s="31">
        <v>0</v>
      </c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</row>
    <row r="1211" spans="1:26" ht="21" hidden="1" customHeight="1" x14ac:dyDescent="0.25">
      <c r="A1211" s="32">
        <v>39813</v>
      </c>
      <c r="B1211" s="32" t="s">
        <v>56</v>
      </c>
      <c r="C1211" s="32" t="s">
        <v>52</v>
      </c>
      <c r="D1211" s="31">
        <v>0</v>
      </c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</row>
    <row r="1212" spans="1:26" ht="21" hidden="1" customHeight="1" x14ac:dyDescent="0.25">
      <c r="A1212" s="32">
        <v>39813</v>
      </c>
      <c r="B1212" s="32" t="s">
        <v>57</v>
      </c>
      <c r="C1212" s="32" t="s">
        <v>52</v>
      </c>
      <c r="D1212" s="31">
        <v>5129.18</v>
      </c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</row>
    <row r="1213" spans="1:26" ht="21" hidden="1" customHeight="1" x14ac:dyDescent="0.25">
      <c r="A1213" s="32">
        <v>39813</v>
      </c>
      <c r="B1213" s="32" t="s">
        <v>58</v>
      </c>
      <c r="C1213" s="32" t="s">
        <v>52</v>
      </c>
      <c r="D1213" s="31">
        <v>0</v>
      </c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</row>
    <row r="1214" spans="1:26" ht="21" hidden="1" customHeight="1" x14ac:dyDescent="0.25">
      <c r="A1214" s="32">
        <v>39813</v>
      </c>
      <c r="B1214" s="32" t="s">
        <v>59</v>
      </c>
      <c r="C1214" s="32" t="s">
        <v>52</v>
      </c>
      <c r="D1214" s="31">
        <v>0</v>
      </c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</row>
    <row r="1215" spans="1:26" ht="21" hidden="1" customHeight="1" x14ac:dyDescent="0.25">
      <c r="A1215" s="32">
        <v>39813</v>
      </c>
      <c r="B1215" s="32" t="s">
        <v>60</v>
      </c>
      <c r="C1215" s="32" t="s">
        <v>52</v>
      </c>
      <c r="D1215" s="31">
        <v>0</v>
      </c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</row>
    <row r="1216" spans="1:26" ht="21" hidden="1" customHeight="1" x14ac:dyDescent="0.25">
      <c r="A1216" s="32">
        <v>39813</v>
      </c>
      <c r="B1216" s="32" t="s">
        <v>63</v>
      </c>
      <c r="C1216" s="32" t="s">
        <v>52</v>
      </c>
      <c r="D1216" s="31">
        <v>0</v>
      </c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</row>
    <row r="1217" spans="1:26" ht="21" hidden="1" customHeight="1" x14ac:dyDescent="0.25">
      <c r="A1217" s="32">
        <v>39813</v>
      </c>
      <c r="B1217" s="32" t="s">
        <v>64</v>
      </c>
      <c r="C1217" s="32" t="s">
        <v>52</v>
      </c>
      <c r="D1217" s="31">
        <v>0</v>
      </c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</row>
    <row r="1218" spans="1:26" ht="21" hidden="1" customHeight="1" x14ac:dyDescent="0.25">
      <c r="A1218" s="32">
        <v>39813</v>
      </c>
      <c r="B1218" s="32" t="s">
        <v>65</v>
      </c>
      <c r="C1218" s="32" t="s">
        <v>52</v>
      </c>
      <c r="D1218" s="31">
        <v>0</v>
      </c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</row>
    <row r="1219" spans="1:26" ht="21" hidden="1" customHeight="1" x14ac:dyDescent="0.25">
      <c r="A1219" s="32">
        <v>39813</v>
      </c>
      <c r="B1219" s="32" t="s">
        <v>66</v>
      </c>
      <c r="C1219" s="32" t="s">
        <v>52</v>
      </c>
      <c r="D1219" s="31">
        <v>0</v>
      </c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</row>
    <row r="1220" spans="1:26" ht="21" hidden="1" customHeight="1" x14ac:dyDescent="0.25">
      <c r="A1220" s="32">
        <v>39813</v>
      </c>
      <c r="B1220" s="32" t="s">
        <v>67</v>
      </c>
      <c r="C1220" s="32" t="s">
        <v>68</v>
      </c>
      <c r="D1220" s="31">
        <v>0</v>
      </c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</row>
    <row r="1221" spans="1:26" ht="21" hidden="1" customHeight="1" x14ac:dyDescent="0.25">
      <c r="A1221" s="32">
        <v>39813</v>
      </c>
      <c r="B1221" s="32" t="s">
        <v>69</v>
      </c>
      <c r="C1221" s="32" t="s">
        <v>52</v>
      </c>
      <c r="D1221" s="31">
        <v>0</v>
      </c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</row>
    <row r="1222" spans="1:26" ht="21" hidden="1" customHeight="1" x14ac:dyDescent="0.25">
      <c r="A1222" s="32">
        <v>39813</v>
      </c>
      <c r="B1222" s="32" t="s">
        <v>70</v>
      </c>
      <c r="C1222" s="32" t="s">
        <v>52</v>
      </c>
      <c r="D1222" s="31">
        <v>0</v>
      </c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</row>
    <row r="1223" spans="1:26" ht="21" hidden="1" customHeight="1" x14ac:dyDescent="0.25">
      <c r="A1223" s="32">
        <v>39813</v>
      </c>
      <c r="B1223" s="32" t="s">
        <v>71</v>
      </c>
      <c r="C1223" s="32" t="s">
        <v>68</v>
      </c>
      <c r="D1223" s="31">
        <v>0</v>
      </c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</row>
    <row r="1224" spans="1:26" ht="21" hidden="1" customHeight="1" x14ac:dyDescent="0.25">
      <c r="A1224" s="32">
        <v>39813</v>
      </c>
      <c r="B1224" s="32" t="s">
        <v>73</v>
      </c>
      <c r="C1224" s="32" t="s">
        <v>52</v>
      </c>
      <c r="D1224" s="31">
        <v>0</v>
      </c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</row>
  </sheetData>
  <sheetProtection sheet="1" objects="1" scenarios="1" selectLockedCells="1" selectUnlockedCells="1"/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>
              <from>
                <xdr:col>1</xdr:col>
                <xdr:colOff>0</xdr:colOff>
                <xdr:row>5</xdr:row>
                <xdr:rowOff>19050</xdr:rowOff>
              </from>
              <to>
                <xdr:col>1</xdr:col>
                <xdr:colOff>923925</xdr:colOff>
                <xdr:row>6</xdr:row>
                <xdr:rowOff>66675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28</vt:i4>
      </vt:variant>
    </vt:vector>
  </HeadingPairs>
  <TitlesOfParts>
    <vt:vector size="34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res_0543</vt:lpstr>
      <vt:lpstr>res_0544</vt:lpstr>
      <vt:lpstr>res_0551</vt:lpstr>
      <vt:lpstr>res_0552</vt:lpstr>
      <vt:lpstr>res_0553</vt:lpstr>
      <vt:lpstr>SpendingsDetailPlottingRange</vt:lpstr>
      <vt:lpstr>TotalSpend</vt:lpstr>
      <vt:lpstr>TotalSpendRange</vt:lpstr>
      <vt:lpstr>user.allocation.bonds</vt:lpstr>
      <vt:lpstr>user.allocation.bonds.sim</vt:lpstr>
      <vt:lpstr>user.allocation.cash.sim</vt:lpstr>
      <vt:lpstr>user.allocation.stocks</vt:lpstr>
      <vt:lpstr>user.allocation.stocks.sim</vt:lpstr>
      <vt:lpstr>user.income.sim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2021-06-04T22:14:00Z</dcterms:modified>
</cp:coreProperties>
</file>