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loecho/cornell/cornell/Long_Term_Pest_Data/"/>
    </mc:Choice>
  </mc:AlternateContent>
  <xr:revisionPtr revIDLastSave="0" documentId="13_ncr:1_{7D6E4219-C542-8D4B-9667-1921BC91260C}" xr6:coauthVersionLast="47" xr6:coauthVersionMax="47" xr10:uidLastSave="{00000000-0000-0000-0000-000000000000}"/>
  <bookViews>
    <workbookView xWindow="-5720" yWindow="-21100" windowWidth="38400" windowHeight="21100" tabRatio="500" firstSheet="4" activeTab="12" xr2:uid="{00000000-000D-0000-FFFF-FFFF00000000}"/>
  </bookViews>
  <sheets>
    <sheet name="2022 WBCData" sheetId="27" r:id="rId1"/>
    <sheet name="2021 WBCData" sheetId="26" r:id="rId2"/>
    <sheet name="2020 WBCData" sheetId="25" r:id="rId3"/>
    <sheet name="2019WBCData" sheetId="1" r:id="rId4"/>
    <sheet name="2018WBCData" sheetId="15" r:id="rId5"/>
    <sheet name="2017WBCData" sheetId="16" r:id="rId6"/>
    <sheet name="2016WBCData" sheetId="17" r:id="rId7"/>
    <sheet name="2015 WBCData" sheetId="18" r:id="rId8"/>
    <sheet name="2014WBCData" sheetId="19" r:id="rId9"/>
    <sheet name="2013WBCData" sheetId="24" r:id="rId10"/>
    <sheet name="2012WBCData" sheetId="22" r:id="rId11"/>
    <sheet name="2011WBCData" sheetId="21" r:id="rId12"/>
    <sheet name="Sheet1" sheetId="28" r:id="rId13"/>
  </sheets>
  <externalReferences>
    <externalReference r:id="rId14"/>
  </externalReferences>
  <definedNames>
    <definedName name="FarmInfo">'[1]Farm Information'!$D$1:$L$37</definedName>
    <definedName name="FarmName">'[1]Farm Information'!$D$2:$D$37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7" l="1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BF18" i="26"/>
  <c r="BE18" i="26"/>
  <c r="BD18" i="26"/>
  <c r="BC18" i="26"/>
  <c r="BB18" i="26"/>
  <c r="BA18" i="26"/>
  <c r="AZ18" i="26"/>
  <c r="AY18" i="26"/>
  <c r="AX18" i="26"/>
  <c r="AW18" i="26"/>
  <c r="AV18" i="26"/>
  <c r="AU18" i="26"/>
  <c r="AT18" i="26"/>
  <c r="AS18" i="26"/>
  <c r="AR18" i="26"/>
  <c r="AQ18" i="26"/>
  <c r="AP18" i="26"/>
  <c r="AO18" i="26"/>
  <c r="AN18" i="26"/>
  <c r="AM18" i="26"/>
  <c r="AL18" i="26"/>
  <c r="AK18" i="26"/>
  <c r="AJ18" i="26"/>
  <c r="AI18" i="26"/>
  <c r="AH18" i="26"/>
  <c r="AG18" i="26"/>
  <c r="AF18" i="26"/>
  <c r="AE18" i="26"/>
  <c r="AD18" i="26"/>
  <c r="AC18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E18" i="26"/>
  <c r="D18" i="26"/>
  <c r="BI18" i="26" l="1"/>
  <c r="BM20" i="25"/>
  <c r="BL20" i="25"/>
  <c r="BK20" i="25"/>
  <c r="BJ20" i="25"/>
  <c r="BI20" i="25"/>
  <c r="BH20" i="25"/>
  <c r="BG20" i="25"/>
  <c r="BF20" i="25"/>
  <c r="BE20" i="25"/>
  <c r="BD20" i="25"/>
  <c r="BC20" i="25"/>
  <c r="BB20" i="25"/>
  <c r="BA20" i="25"/>
  <c r="AZ20" i="25"/>
  <c r="AY20" i="25"/>
  <c r="AX20" i="25"/>
  <c r="AW20" i="25"/>
  <c r="AV20" i="25"/>
  <c r="AU20" i="25"/>
  <c r="AT20" i="25"/>
  <c r="AS20" i="25"/>
  <c r="AR20" i="25"/>
  <c r="AQ20" i="25"/>
  <c r="AP20" i="25"/>
  <c r="AO20" i="25"/>
  <c r="AN20" i="25"/>
  <c r="AM20" i="25"/>
  <c r="AL20" i="25"/>
  <c r="AK20" i="25"/>
  <c r="AJ20" i="25"/>
  <c r="AI20" i="25"/>
  <c r="AH20" i="25"/>
  <c r="AG20" i="25"/>
  <c r="AF20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E20" i="25"/>
  <c r="D20" i="25"/>
  <c r="C20" i="25"/>
  <c r="BN20" i="25" s="1"/>
  <c r="T57" i="19" l="1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T5" i="19"/>
  <c r="T4" i="19"/>
  <c r="T3" i="19"/>
  <c r="T2" i="19"/>
  <c r="T58" i="19" s="1"/>
  <c r="T59" i="19" s="1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D23" i="22"/>
  <c r="C23" i="22"/>
  <c r="H58" i="19"/>
  <c r="I58" i="19"/>
  <c r="J58" i="19" s="1"/>
  <c r="K58" i="19" s="1"/>
  <c r="L58" i="19" s="1"/>
  <c r="M58" i="19" s="1"/>
  <c r="N58" i="19" s="1"/>
  <c r="O58" i="19" s="1"/>
  <c r="P58" i="19" s="1"/>
  <c r="Q58" i="19" s="1"/>
  <c r="R58" i="19" s="1"/>
  <c r="S58" i="19" s="1"/>
  <c r="H1" i="19"/>
  <c r="I1" i="19" s="1"/>
  <c r="J1" i="19" s="1"/>
  <c r="K1" i="19" s="1"/>
  <c r="L1" i="19" s="1"/>
  <c r="M1" i="19" s="1"/>
  <c r="N1" i="19" s="1"/>
  <c r="O1" i="19" s="1"/>
  <c r="P1" i="19" s="1"/>
  <c r="Q1" i="19" s="1"/>
  <c r="R1" i="19" s="1"/>
  <c r="S1" i="19" s="1"/>
  <c r="X52" i="18"/>
  <c r="X3" i="18"/>
  <c r="X56" i="18" s="1"/>
  <c r="Y56" i="18" s="1"/>
  <c r="X55" i="18"/>
  <c r="X54" i="18"/>
  <c r="X53" i="18"/>
  <c r="X51" i="18"/>
  <c r="X50" i="18"/>
  <c r="X49" i="18"/>
  <c r="X48" i="18"/>
  <c r="X47" i="18"/>
  <c r="X46" i="18"/>
  <c r="X45" i="18"/>
  <c r="X44" i="18"/>
  <c r="X43" i="18"/>
  <c r="X42" i="18"/>
  <c r="X41" i="18"/>
  <c r="X40" i="18"/>
  <c r="X39" i="18"/>
  <c r="X38" i="18"/>
  <c r="X37" i="18"/>
  <c r="X36" i="18"/>
  <c r="X35" i="18"/>
  <c r="X34" i="18"/>
  <c r="X33" i="18"/>
  <c r="X32" i="18"/>
  <c r="X31" i="18"/>
  <c r="X30" i="18"/>
  <c r="X29" i="18"/>
  <c r="X28" i="18"/>
  <c r="X27" i="18"/>
  <c r="X26" i="18"/>
  <c r="X25" i="18"/>
  <c r="X24" i="18"/>
  <c r="X23" i="18"/>
  <c r="X22" i="18"/>
  <c r="X21" i="18"/>
  <c r="X20" i="18"/>
  <c r="X19" i="18"/>
  <c r="X18" i="18"/>
  <c r="X17" i="18"/>
  <c r="X16" i="18"/>
  <c r="X15" i="18"/>
  <c r="X14" i="18"/>
  <c r="X13" i="18"/>
  <c r="X12" i="18"/>
  <c r="X11" i="18"/>
  <c r="X10" i="18"/>
  <c r="X9" i="18"/>
  <c r="X8" i="18"/>
  <c r="X7" i="18"/>
  <c r="X6" i="18"/>
  <c r="X5" i="18"/>
  <c r="X4" i="18"/>
  <c r="BE30" i="17"/>
  <c r="BD30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15" i="17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B15" i="17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9" i="16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X23" i="15"/>
  <c r="BW23" i="15"/>
  <c r="BV23" i="15"/>
  <c r="BU23" i="15"/>
  <c r="BT23" i="15"/>
  <c r="BS23" i="15"/>
  <c r="BR23" i="15"/>
  <c r="BQ23" i="15"/>
  <c r="BP23" i="15"/>
  <c r="BO23" i="15"/>
  <c r="BN23" i="15"/>
  <c r="BM23" i="15"/>
  <c r="BL23" i="15"/>
  <c r="BK23" i="15"/>
  <c r="BJ23" i="15"/>
  <c r="BI23" i="15"/>
  <c r="BH23" i="15"/>
  <c r="BG23" i="15"/>
  <c r="BF23" i="15"/>
  <c r="BE23" i="15"/>
  <c r="BD23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B8" i="15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W3" i="15"/>
  <c r="V3" i="15"/>
  <c r="BK25" i="1"/>
  <c r="AO25" i="1"/>
  <c r="BL25" i="1"/>
  <c r="BQ25" i="1"/>
  <c r="K25" i="1"/>
  <c r="J25" i="1"/>
  <c r="AN25" i="1"/>
  <c r="AP25" i="1"/>
  <c r="BP25" i="1"/>
  <c r="BO25" i="1"/>
  <c r="BN25" i="1"/>
  <c r="BM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I25" i="1"/>
  <c r="H25" i="1"/>
  <c r="G25" i="1"/>
  <c r="F25" i="1"/>
  <c r="E25" i="1"/>
  <c r="D25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H113" i="1"/>
  <c r="AD23" i="22" l="1"/>
  <c r="BF30" i="17"/>
  <c r="BG30" i="17" s="1"/>
  <c r="BC24" i="16"/>
  <c r="BD24" i="16" s="1"/>
  <c r="BY23" i="15"/>
  <c r="BZ23" i="15" s="1"/>
  <c r="BR25" i="1"/>
  <c r="BS25" i="1" s="1"/>
</calcChain>
</file>

<file path=xl/sharedStrings.xml><?xml version="1.0" encoding="utf-8"?>
<sst xmlns="http://schemas.openxmlformats.org/spreadsheetml/2006/main" count="3283" uniqueCount="564">
  <si>
    <t>Field Data</t>
  </si>
  <si>
    <t>Name (userid)</t>
  </si>
  <si>
    <t>x</t>
  </si>
  <si>
    <t>AaronGabriel</t>
  </si>
  <si>
    <t>Jeff Miller</t>
  </si>
  <si>
    <t>Jennifer Fimbel</t>
  </si>
  <si>
    <t>Joe Lawrence</t>
  </si>
  <si>
    <t>Kitty O'Neil</t>
  </si>
  <si>
    <t>Mike Davis</t>
  </si>
  <si>
    <t>Mike Hunter</t>
  </si>
  <si>
    <t>MikeStanyard</t>
  </si>
  <si>
    <t>Paul Cerosaletti</t>
  </si>
  <si>
    <t>Paul Stachowski</t>
  </si>
  <si>
    <t>user email</t>
  </si>
  <si>
    <t>adg12@cornell.edu</t>
  </si>
  <si>
    <t>jjm14@cornell.edu</t>
  </si>
  <si>
    <t>jlf20@cornell.edu</t>
  </si>
  <si>
    <t>klw23@cornell.edu</t>
  </si>
  <si>
    <t>mhd11@cornell.edu</t>
  </si>
  <si>
    <t>meh27@cornell.edu</t>
  </si>
  <si>
    <t>mjs88@cornell.edu</t>
  </si>
  <si>
    <t>pec6@cornell.edu</t>
  </si>
  <si>
    <t>pjs16@cornell.edu</t>
  </si>
  <si>
    <t>farm name</t>
  </si>
  <si>
    <t>Coons Bros Farm</t>
  </si>
  <si>
    <t>farmer name</t>
  </si>
  <si>
    <t>Dave Coon - Farmer/ Bel Air Farm - owner</t>
  </si>
  <si>
    <t>Burgett</t>
  </si>
  <si>
    <t>address line 1</t>
  </si>
  <si>
    <t>407 Separate Road/ 4 Bel Air Farm Road</t>
  </si>
  <si>
    <t xml:space="preserve"> Lawrence</t>
  </si>
  <si>
    <t>John Burgett</t>
  </si>
  <si>
    <t>address line 2</t>
  </si>
  <si>
    <t>Moira</t>
  </si>
  <si>
    <t>Malone</t>
  </si>
  <si>
    <t>Clinton</t>
  </si>
  <si>
    <t>Amenia/Millbrook</t>
  </si>
  <si>
    <t>Martinsburg</t>
  </si>
  <si>
    <t>Amenia</t>
  </si>
  <si>
    <t>Chazy</t>
  </si>
  <si>
    <t>Willsboro</t>
  </si>
  <si>
    <t>Hounsfield</t>
  </si>
  <si>
    <t>Calcium</t>
  </si>
  <si>
    <t>Rutland</t>
  </si>
  <si>
    <t>Ellisburg</t>
  </si>
  <si>
    <t>Plessis</t>
  </si>
  <si>
    <t>Turin</t>
  </si>
  <si>
    <t>Denmark</t>
  </si>
  <si>
    <t>Lowville</t>
  </si>
  <si>
    <t>Harrisburg</t>
  </si>
  <si>
    <t xml:space="preserve">Walton </t>
  </si>
  <si>
    <t>388 NY RT 281</t>
  </si>
  <si>
    <t>Riverhead</t>
  </si>
  <si>
    <t>Barker</t>
  </si>
  <si>
    <t>ST</t>
  </si>
  <si>
    <t>NY</t>
  </si>
  <si>
    <t>county</t>
  </si>
  <si>
    <t>Washington</t>
  </si>
  <si>
    <t>Franklin</t>
  </si>
  <si>
    <t>Oneida</t>
  </si>
  <si>
    <t>Dutchess</t>
  </si>
  <si>
    <t>Lewis</t>
  </si>
  <si>
    <t>Cayuga</t>
  </si>
  <si>
    <t>St. Lawrence</t>
  </si>
  <si>
    <t>Essex</t>
  </si>
  <si>
    <t>Jefferson</t>
  </si>
  <si>
    <t>Delaware</t>
  </si>
  <si>
    <t>Onondaga</t>
  </si>
  <si>
    <t>Suffolk</t>
  </si>
  <si>
    <t>Niagara</t>
  </si>
  <si>
    <t>latitude</t>
  </si>
  <si>
    <t>longitude</t>
  </si>
  <si>
    <t>method</t>
  </si>
  <si>
    <t>GPS</t>
  </si>
  <si>
    <t>Google maps</t>
  </si>
  <si>
    <t>city</t>
  </si>
  <si>
    <t>Aurora</t>
  </si>
  <si>
    <t>ZIP</t>
  </si>
  <si>
    <t>phone</t>
  </si>
  <si>
    <t>607-287-7276</t>
  </si>
  <si>
    <t>315-364-8296</t>
  </si>
  <si>
    <t>trap type</t>
  </si>
  <si>
    <t>f2</t>
  </si>
  <si>
    <t>f1</t>
  </si>
  <si>
    <t>trap period</t>
  </si>
  <si>
    <t>host crop</t>
  </si>
  <si>
    <t>f</t>
  </si>
  <si>
    <t>Week Of</t>
  </si>
  <si>
    <t>Reported</t>
  </si>
  <si>
    <t>Atwater</t>
  </si>
  <si>
    <t>Date</t>
  </si>
  <si>
    <t>Table Organized by Individual Monitoring field trap</t>
  </si>
  <si>
    <t>Ken Wise, Cornell, NYS IPM Program</t>
  </si>
  <si>
    <t>Hamlin</t>
  </si>
  <si>
    <t xml:space="preserve"> 73°34.431'W </t>
  </si>
  <si>
    <t>43°0.188'N</t>
  </si>
  <si>
    <t>ArcGIS</t>
  </si>
  <si>
    <t>Herkimer</t>
  </si>
  <si>
    <t>Montgomery</t>
  </si>
  <si>
    <t>ARC MAP</t>
  </si>
  <si>
    <t>Colton</t>
  </si>
  <si>
    <t>Cortland</t>
  </si>
  <si>
    <t>Wayne</t>
  </si>
  <si>
    <t>Walworth</t>
  </si>
  <si>
    <t xml:space="preserve">Monroe </t>
  </si>
  <si>
    <t>N 43° 10.316'</t>
  </si>
  <si>
    <t>W077° 17.386'</t>
  </si>
  <si>
    <t>N43 18.412'</t>
  </si>
  <si>
    <t>W077 57.880'</t>
  </si>
  <si>
    <t>Kevin Ganoe</t>
  </si>
  <si>
    <t>Memphis</t>
  </si>
  <si>
    <t>Westmoreland</t>
  </si>
  <si>
    <t>43°16.227'N</t>
  </si>
  <si>
    <t>73°38.524'W</t>
  </si>
  <si>
    <t>Moreau</t>
  </si>
  <si>
    <t>Saratoga</t>
  </si>
  <si>
    <t>St Larwence</t>
  </si>
  <si>
    <t>Jim Keator</t>
  </si>
  <si>
    <t>Westville</t>
  </si>
  <si>
    <t xml:space="preserve">Bombay </t>
  </si>
  <si>
    <t>42 46 10.24 N</t>
  </si>
  <si>
    <t>78 07 18.54</t>
  </si>
  <si>
    <t>Preble</t>
  </si>
  <si>
    <t>Taberg</t>
  </si>
  <si>
    <t>Peru</t>
  </si>
  <si>
    <t>Beekmantown</t>
  </si>
  <si>
    <t>Lawrence</t>
  </si>
  <si>
    <t>Homer</t>
  </si>
  <si>
    <t>West Bangor</t>
  </si>
  <si>
    <t>Salisbury</t>
  </si>
  <si>
    <t>Middlebury</t>
  </si>
  <si>
    <t xml:space="preserve"> </t>
  </si>
  <si>
    <t>Gansevoort</t>
  </si>
  <si>
    <t>South Colton</t>
  </si>
  <si>
    <t>Champlain</t>
  </si>
  <si>
    <t>Westport</t>
  </si>
  <si>
    <t>Mooers</t>
  </si>
  <si>
    <t>Homer, NY 13077</t>
  </si>
  <si>
    <t>hand held GPS</t>
  </si>
  <si>
    <t>Glen Yousey</t>
  </si>
  <si>
    <t>Wilton</t>
  </si>
  <si>
    <t>Wyoming</t>
  </si>
  <si>
    <t>Castile</t>
  </si>
  <si>
    <t>easton</t>
  </si>
  <si>
    <t>Eason</t>
  </si>
  <si>
    <t>Trumansburg</t>
  </si>
  <si>
    <t>Tompkins</t>
  </si>
  <si>
    <t>google maps</t>
  </si>
  <si>
    <t>Canajoharie</t>
  </si>
  <si>
    <t>Oxford</t>
  </si>
  <si>
    <t>Chenango</t>
  </si>
  <si>
    <t>Manheim</t>
  </si>
  <si>
    <t>Schoharie</t>
  </si>
  <si>
    <t>Amsterdam</t>
  </si>
  <si>
    <t>Ulster</t>
  </si>
  <si>
    <t>gps</t>
  </si>
  <si>
    <t>Hurley</t>
  </si>
  <si>
    <t>43 18' 37.211" N</t>
  </si>
  <si>
    <t>75 39' 3.026" W</t>
  </si>
  <si>
    <t>Camden</t>
  </si>
  <si>
    <t xml:space="preserve"> 43 20'50.454" N</t>
  </si>
  <si>
    <t>75 45'38.273" W</t>
  </si>
  <si>
    <t xml:space="preserve">75 31'28.588"W </t>
  </si>
  <si>
    <t>42 59' 9.666" N</t>
  </si>
  <si>
    <t>Augusta</t>
  </si>
  <si>
    <t>Centeral Bridge</t>
  </si>
  <si>
    <t>Camillus</t>
  </si>
  <si>
    <t>Lima</t>
  </si>
  <si>
    <t>Alexandria</t>
  </si>
  <si>
    <t>Sullivan</t>
  </si>
  <si>
    <t>Bloomsfield</t>
  </si>
  <si>
    <t>DePeyster</t>
  </si>
  <si>
    <t>Morristown</t>
  </si>
  <si>
    <t xml:space="preserve"> 44.524771°</t>
  </si>
  <si>
    <t>-75.675511°</t>
  </si>
  <si>
    <t xml:space="preserve"> 44.579520°</t>
  </si>
  <si>
    <t>-75.440773°</t>
  </si>
  <si>
    <t>Lisbon</t>
  </si>
  <si>
    <t xml:space="preserve"> 44.697156°</t>
  </si>
  <si>
    <t>-75.206527°</t>
  </si>
  <si>
    <t xml:space="preserve"> 44.771269°</t>
  </si>
  <si>
    <t>-74.658474°</t>
  </si>
  <si>
    <t>Hopkinton</t>
  </si>
  <si>
    <t xml:space="preserve"> 44.684335°</t>
  </si>
  <si>
    <t>-74.714225°</t>
  </si>
  <si>
    <t>_-74.350267</t>
  </si>
  <si>
    <t>Ontario</t>
  </si>
  <si>
    <t>Livingston</t>
  </si>
  <si>
    <t>Caledonia</t>
  </si>
  <si>
    <t>Keith Severson</t>
  </si>
  <si>
    <t>Ken Wise</t>
  </si>
  <si>
    <t>kvs5@cornell.edu</t>
  </si>
  <si>
    <t>Ellenburgh</t>
  </si>
  <si>
    <t>Walton</t>
  </si>
  <si>
    <t>Preble, NY</t>
  </si>
  <si>
    <t>Glen</t>
  </si>
  <si>
    <t>Palatine</t>
  </si>
  <si>
    <t>Smithville</t>
  </si>
  <si>
    <t>Cherry Valley</t>
  </si>
  <si>
    <t>Clayton</t>
  </si>
  <si>
    <t>Croghan</t>
  </si>
  <si>
    <t>New Bremen</t>
  </si>
  <si>
    <t>Pamelia</t>
  </si>
  <si>
    <t>Philadelphia</t>
  </si>
  <si>
    <t>Watertown</t>
  </si>
  <si>
    <t>Cassville</t>
  </si>
  <si>
    <t>Munnsville</t>
  </si>
  <si>
    <t>Madrid</t>
  </si>
  <si>
    <t>Huevelton</t>
  </si>
  <si>
    <t>Waddington</t>
  </si>
  <si>
    <t>Hammond</t>
  </si>
  <si>
    <t>Massena</t>
  </si>
  <si>
    <t>Edwards</t>
  </si>
  <si>
    <t>Chateaugay</t>
  </si>
  <si>
    <t>Auburn</t>
  </si>
  <si>
    <t>Kinderkook</t>
  </si>
  <si>
    <t>Skinner Road</t>
  </si>
  <si>
    <t>Monroe</t>
  </si>
  <si>
    <t>Madison</t>
  </si>
  <si>
    <t>Otsego</t>
  </si>
  <si>
    <t>Seneca</t>
  </si>
  <si>
    <t>Orleans</t>
  </si>
  <si>
    <t>42 .47'31.670N</t>
  </si>
  <si>
    <t>43 19.619</t>
  </si>
  <si>
    <t>67 10'10.293"W</t>
  </si>
  <si>
    <t>-75 39.902</t>
  </si>
  <si>
    <t>Harry Fefee</t>
  </si>
  <si>
    <t>Jeff Gardner</t>
  </si>
  <si>
    <t>Sandy Menasha</t>
  </si>
  <si>
    <t>dsteward@wnycma.com</t>
  </si>
  <si>
    <t>hnf9@cornell.edu</t>
  </si>
  <si>
    <t>jg48@cornell.edu</t>
  </si>
  <si>
    <t>Davenport</t>
  </si>
  <si>
    <t>Scott</t>
  </si>
  <si>
    <t>north lawrence</t>
  </si>
  <si>
    <t>Dickinson Center</t>
  </si>
  <si>
    <t xml:space="preserve">Brushton </t>
  </si>
  <si>
    <t>Greenwich</t>
  </si>
  <si>
    <t>Varna</t>
  </si>
  <si>
    <t>Burdett</t>
  </si>
  <si>
    <t>Hopewell</t>
  </si>
  <si>
    <t>Avon</t>
  </si>
  <si>
    <t>Canton</t>
  </si>
  <si>
    <t>Little Falls</t>
  </si>
  <si>
    <t>Mohawk</t>
  </si>
  <si>
    <t>Fort Plain</t>
  </si>
  <si>
    <t>canajoharie</t>
  </si>
  <si>
    <t>Valatie</t>
  </si>
  <si>
    <t>Cattaraugus</t>
  </si>
  <si>
    <t>Schuyler</t>
  </si>
  <si>
    <t xml:space="preserve">Livingston  </t>
  </si>
  <si>
    <t>MontgomeryCounty</t>
  </si>
  <si>
    <t>Columbia</t>
  </si>
  <si>
    <t xml:space="preserve"> 41°51'20.00"N</t>
  </si>
  <si>
    <t>44.020808 -</t>
  </si>
  <si>
    <t xml:space="preserve"> 73°36'20.34"W</t>
  </si>
  <si>
    <t>vis</t>
  </si>
  <si>
    <t>Randolph</t>
  </si>
  <si>
    <t>Valois</t>
  </si>
  <si>
    <t>Tully</t>
  </si>
  <si>
    <t>Western Bean Cutworm Monitoring - 2016</t>
  </si>
  <si>
    <t>DonGasiewicz</t>
  </si>
  <si>
    <t>43 0.184 N</t>
  </si>
  <si>
    <t xml:space="preserve"> 73 34.432 W </t>
  </si>
  <si>
    <t>Dan Steward</t>
  </si>
  <si>
    <t>Chaumont</t>
  </si>
  <si>
    <t>Rodman</t>
  </si>
  <si>
    <t>North Lawrence</t>
  </si>
  <si>
    <t>Chase Mills</t>
  </si>
  <si>
    <t>Chautauqua</t>
  </si>
  <si>
    <t>Genesee</t>
  </si>
  <si>
    <t xml:space="preserve">43⁰53'56'' N </t>
  </si>
  <si>
    <t>N43 34'</t>
  </si>
  <si>
    <t>N42 51'</t>
  </si>
  <si>
    <t>N42 91'</t>
  </si>
  <si>
    <t>41 42.865</t>
  </si>
  <si>
    <t xml:space="preserve"> 42°25'59.08"N</t>
  </si>
  <si>
    <t>75⁰28'6'' W</t>
  </si>
  <si>
    <t>W78 52'</t>
  </si>
  <si>
    <t>W76 49'</t>
  </si>
  <si>
    <t>W77 74'</t>
  </si>
  <si>
    <t>073 34.761</t>
  </si>
  <si>
    <t xml:space="preserve"> 73°40'44.63"W</t>
  </si>
  <si>
    <t>Seneca Falls</t>
  </si>
  <si>
    <t>Combined Field Crops, Dry Beans and most Sweet Corn Traps</t>
  </si>
  <si>
    <t>County</t>
  </si>
  <si>
    <t>City</t>
  </si>
  <si>
    <t>Total</t>
  </si>
  <si>
    <t>Cooperator</t>
  </si>
  <si>
    <t>Town</t>
  </si>
  <si>
    <t>NA</t>
  </si>
  <si>
    <t>Dave Wiggers</t>
  </si>
  <si>
    <t>Janice Degni</t>
  </si>
  <si>
    <t>Millbrook</t>
  </si>
  <si>
    <t>Bangor</t>
  </si>
  <si>
    <t>Stafford</t>
  </si>
  <si>
    <t>John Gibbons</t>
  </si>
  <si>
    <t>Evans Mills</t>
  </si>
  <si>
    <t>na</t>
  </si>
  <si>
    <t>Jon Buckeley</t>
  </si>
  <si>
    <t>Kristen Bossard</t>
  </si>
  <si>
    <t>Palatine Bridge</t>
  </si>
  <si>
    <t>43.03205N</t>
  </si>
  <si>
    <t>Geneva</t>
  </si>
  <si>
    <t>Carol MacNeil</t>
  </si>
  <si>
    <t>Keith Waldron</t>
  </si>
  <si>
    <t>Kendall</t>
  </si>
  <si>
    <t>Pete Barney</t>
  </si>
  <si>
    <t>St.Lawrence</t>
  </si>
  <si>
    <t>Heuvelton</t>
  </si>
  <si>
    <t>RennselaerFalls</t>
  </si>
  <si>
    <t>Ithaca</t>
  </si>
  <si>
    <t>Easton</t>
  </si>
  <si>
    <t>Aaron Santangelo</t>
  </si>
  <si>
    <t>Allegany</t>
  </si>
  <si>
    <t>Belmont</t>
  </si>
  <si>
    <t>Caneadea</t>
  </si>
  <si>
    <t>Ashley Pierce</t>
  </si>
  <si>
    <t>Rensselaer</t>
  </si>
  <si>
    <t>Brunswick</t>
  </si>
  <si>
    <t>END</t>
  </si>
  <si>
    <t>Clymer</t>
  </si>
  <si>
    <t>Steuben</t>
  </si>
  <si>
    <t>Wayland</t>
  </si>
  <si>
    <t>Parishville</t>
  </si>
  <si>
    <t>Farmington</t>
  </si>
  <si>
    <t>Lyons</t>
  </si>
  <si>
    <t>Alloway</t>
  </si>
  <si>
    <t>Oneonta</t>
  </si>
  <si>
    <t>St .Lawrence</t>
  </si>
  <si>
    <t>Stephnie Melancher</t>
  </si>
  <si>
    <t>Fillmore</t>
  </si>
  <si>
    <t>MikeDavis</t>
  </si>
  <si>
    <t>Amy Ivy</t>
  </si>
  <si>
    <t>West Davenport</t>
  </si>
  <si>
    <t>SackettsHarbor</t>
  </si>
  <si>
    <t>Bill Verbeten</t>
  </si>
  <si>
    <t>Millville</t>
  </si>
  <si>
    <t>Oswego</t>
  </si>
  <si>
    <t>Mike Stanyard</t>
  </si>
  <si>
    <t>Waterloo</t>
  </si>
  <si>
    <t>?</t>
  </si>
  <si>
    <t>Hudson Falls</t>
  </si>
  <si>
    <t>Macedon</t>
  </si>
  <si>
    <t>ajs469@cornell.edu</t>
  </si>
  <si>
    <t>sms64@cornell.edu</t>
  </si>
  <si>
    <t>adi2@cornell.edu</t>
  </si>
  <si>
    <t>Keator</t>
  </si>
  <si>
    <t>Pieper</t>
  </si>
  <si>
    <t>Potsdam</t>
  </si>
  <si>
    <t>Seneca Valley Farm</t>
  </si>
  <si>
    <t>Cornell University</t>
  </si>
  <si>
    <t>Lenny Pieper</t>
  </si>
  <si>
    <t>John @ Lance Gates</t>
  </si>
  <si>
    <t>10166 State Hwy 23</t>
  </si>
  <si>
    <t>139 Conklin Rd</t>
  </si>
  <si>
    <t>64 Old State Road</t>
  </si>
  <si>
    <t>1256 Poplar Ridge Rd.</t>
  </si>
  <si>
    <t>Skyline Drive</t>
  </si>
  <si>
    <t>Oneonta NY 13820</t>
  </si>
  <si>
    <t>Walton NY 13856</t>
  </si>
  <si>
    <t>Wayland, NY 14572</t>
  </si>
  <si>
    <t>Marathon</t>
  </si>
  <si>
    <t>Whitney Point</t>
  </si>
  <si>
    <t>Owego</t>
  </si>
  <si>
    <t>Elmira</t>
  </si>
  <si>
    <t>Hortonville, NY 12745</t>
  </si>
  <si>
    <t>Corner of  Chapman and NYS Route 3</t>
  </si>
  <si>
    <t>NY 13021</t>
  </si>
  <si>
    <t>Broome</t>
  </si>
  <si>
    <t>Tioga</t>
  </si>
  <si>
    <t>Chemung</t>
  </si>
  <si>
    <t>Otesgo</t>
  </si>
  <si>
    <t>Sherburne</t>
  </si>
  <si>
    <t>Afton</t>
  </si>
  <si>
    <t>607-351-9950</t>
  </si>
  <si>
    <t>607-255-3032</t>
  </si>
  <si>
    <t>F1</t>
  </si>
  <si>
    <t>s</t>
  </si>
  <si>
    <t>Trap counts</t>
  </si>
  <si>
    <t>Totals</t>
  </si>
  <si>
    <t>Sacketts Harbor</t>
  </si>
  <si>
    <t>Garrattsville</t>
  </si>
  <si>
    <t>Middleburg</t>
  </si>
  <si>
    <t>gww48@cornell.edu</t>
  </si>
  <si>
    <t>Cornell's Musgrave farm</t>
  </si>
  <si>
    <t>Joe and Ed Tidd</t>
  </si>
  <si>
    <t>Humphreys Farm</t>
  </si>
  <si>
    <t>Stachowski</t>
  </si>
  <si>
    <t>Frank Lacko</t>
  </si>
  <si>
    <t>Mike Brockett</t>
  </si>
  <si>
    <t>Route 281</t>
  </si>
  <si>
    <t>Melrose Road</t>
  </si>
  <si>
    <t xml:space="preserve"> W 075.13551</t>
  </si>
  <si>
    <t>W076°  08.578</t>
  </si>
  <si>
    <t xml:space="preserve"> W076° 04.921</t>
  </si>
  <si>
    <t>075deg 31.764W</t>
  </si>
  <si>
    <t>078° 15.320W</t>
  </si>
  <si>
    <t>078° 03.947W</t>
  </si>
  <si>
    <t>077* 20.047W</t>
  </si>
  <si>
    <t>N 44.75490</t>
  </si>
  <si>
    <t>N43° 45.488</t>
  </si>
  <si>
    <t>N43°  54.336</t>
  </si>
  <si>
    <t>43deg 18.414 N</t>
  </si>
  <si>
    <t>42° 54.052N</t>
  </si>
  <si>
    <t>43° 00.962N</t>
  </si>
  <si>
    <t xml:space="preserve">43* 06.792N  </t>
  </si>
  <si>
    <t>barrel trap</t>
  </si>
  <si>
    <t xml:space="preserve">Franklin St </t>
  </si>
  <si>
    <t>315-868-3141</t>
  </si>
  <si>
    <t>315-265-6396</t>
  </si>
  <si>
    <t>1 week</t>
  </si>
  <si>
    <t>Weekly</t>
  </si>
  <si>
    <t>start 6/21/12</t>
  </si>
  <si>
    <t xml:space="preserve">    </t>
  </si>
  <si>
    <t>acres.joe@gmail.com</t>
  </si>
  <si>
    <t>arp253@cornell.edu</t>
  </si>
  <si>
    <t>oneilk@msu.edu</t>
  </si>
  <si>
    <t>wdv6@cornell.edu</t>
  </si>
  <si>
    <t>jgd3@cornell.edu</t>
  </si>
  <si>
    <t>pmb10@cornell.edu</t>
  </si>
  <si>
    <t>Fransisco Farms</t>
  </si>
  <si>
    <t>Parmenter Farms</t>
  </si>
  <si>
    <t>G. Monica</t>
  </si>
  <si>
    <t>D. Eakins</t>
  </si>
  <si>
    <t>Ruff</t>
  </si>
  <si>
    <t>Hainer</t>
  </si>
  <si>
    <t>Mark Lott</t>
  </si>
  <si>
    <t>Bill Hammond</t>
  </si>
  <si>
    <t>John Fransisco</t>
  </si>
  <si>
    <t>Thomas Parmenter</t>
  </si>
  <si>
    <t>44-837005350</t>
  </si>
  <si>
    <t>12501/12545</t>
  </si>
  <si>
    <t>845-373-8930/</t>
  </si>
  <si>
    <t>315-736-3394</t>
  </si>
  <si>
    <t>585-268-7644 x 32</t>
  </si>
  <si>
    <t>585-268-7644 x 33</t>
  </si>
  <si>
    <t>7 days</t>
  </si>
  <si>
    <t>Anne Mills</t>
  </si>
  <si>
    <t>Willliamson</t>
  </si>
  <si>
    <t>Moth Captures</t>
  </si>
  <si>
    <t>Week</t>
  </si>
  <si>
    <t>Davenport Center</t>
  </si>
  <si>
    <t>44.986769°</t>
  </si>
  <si>
    <t>-73.479556°</t>
  </si>
  <si>
    <t>44.757891°</t>
  </si>
  <si>
    <t>-73.460476°</t>
  </si>
  <si>
    <t>44.538101°</t>
  </si>
  <si>
    <t>-73.528665°</t>
  </si>
  <si>
    <t>42° 9'28.67"N</t>
  </si>
  <si>
    <t>75° 6'59.11"W</t>
  </si>
  <si>
    <t>42.43'18"N</t>
  </si>
  <si>
    <t>76.31'37"W</t>
  </si>
  <si>
    <t>Venice</t>
  </si>
  <si>
    <t>Cato</t>
  </si>
  <si>
    <t>43.9'16"N</t>
  </si>
  <si>
    <t>76.33'56"W</t>
  </si>
  <si>
    <t>73°34.431'W</t>
  </si>
  <si>
    <t>43o45'29"N</t>
  </si>
  <si>
    <t>75o28'23"W</t>
  </si>
  <si>
    <t>43 19'3.812N</t>
  </si>
  <si>
    <t>75 43'45.079W</t>
  </si>
  <si>
    <t>camden</t>
  </si>
  <si>
    <t>43 18'42.703N</t>
  </si>
  <si>
    <t>75 38'59.48W</t>
  </si>
  <si>
    <t>taberg</t>
  </si>
  <si>
    <t>43 19'15.644N</t>
  </si>
  <si>
    <t>75 42'34.449W</t>
  </si>
  <si>
    <t>43 20'20.32N</t>
  </si>
  <si>
    <t>75 39'30.89W</t>
  </si>
  <si>
    <t>Brier Hill</t>
  </si>
  <si>
    <t>Dekalb</t>
  </si>
  <si>
    <t>44.471880°</t>
  </si>
  <si>
    <t>-75.268822°</t>
  </si>
  <si>
    <t>44.663450°</t>
  </si>
  <si>
    <t>-75.342483°</t>
  </si>
  <si>
    <t>44.697156°</t>
  </si>
  <si>
    <t>44.754733°</t>
  </si>
  <si>
    <t>-75.362350°</t>
  </si>
  <si>
    <t>Ogdensburg</t>
  </si>
  <si>
    <t>44.837883°</t>
  </si>
  <si>
    <t>-75.183983°</t>
  </si>
  <si>
    <t>44.771269°</t>
  </si>
  <si>
    <t>Dickinson</t>
  </si>
  <si>
    <t>44.731700°</t>
  </si>
  <si>
    <t>-74.587567°</t>
  </si>
  <si>
    <t>44.874300°</t>
  </si>
  <si>
    <t>-74.341650°</t>
  </si>
  <si>
    <t>44.931100°</t>
  </si>
  <si>
    <t>-74.064050°</t>
  </si>
  <si>
    <t>livingston</t>
  </si>
  <si>
    <t>wyoming</t>
  </si>
  <si>
    <t>Avoca</t>
  </si>
  <si>
    <t>Springville</t>
  </si>
  <si>
    <t>N42 43.287</t>
  </si>
  <si>
    <t>W076 39.448</t>
  </si>
  <si>
    <t>N42 45.745</t>
  </si>
  <si>
    <t>W076 07.498</t>
  </si>
  <si>
    <t>42° 11'32.30"N</t>
  </si>
  <si>
    <t>43.065320°N</t>
  </si>
  <si>
    <t>43 17'34.00N</t>
  </si>
  <si>
    <t>44.706533°</t>
  </si>
  <si>
    <t>44.743806°</t>
  </si>
  <si>
    <t>44.829122°</t>
  </si>
  <si>
    <t>44.923801°</t>
  </si>
  <si>
    <t>44.609656°</t>
  </si>
  <si>
    <t>44.821989°</t>
  </si>
  <si>
    <t>44.874297°</t>
  </si>
  <si>
    <t>44.931096°</t>
  </si>
  <si>
    <t>N42 43.732891</t>
  </si>
  <si>
    <t>N42 45.759303</t>
  </si>
  <si>
    <t>41°42.416</t>
  </si>
  <si>
    <t>41°45.755</t>
  </si>
  <si>
    <t>75° 7'32.74"W</t>
  </si>
  <si>
    <t>73.553200°W</t>
  </si>
  <si>
    <t>75 36'53.22W</t>
  </si>
  <si>
    <t>-75.148201°</t>
  </si>
  <si>
    <t>-75.352309°</t>
  </si>
  <si>
    <t>-75.185033°</t>
  </si>
  <si>
    <t>-74.731412°</t>
  </si>
  <si>
    <t>-74.951110°</t>
  </si>
  <si>
    <t>-74.468926°</t>
  </si>
  <si>
    <t>-74.341654°</t>
  </si>
  <si>
    <t>-74.064058°</t>
  </si>
  <si>
    <t>W076 39.652836</t>
  </si>
  <si>
    <t>W076.126216</t>
  </si>
  <si>
    <t>-75°03.744</t>
  </si>
  <si>
    <t>-74°51.477</t>
  </si>
  <si>
    <t>Week Of Collection</t>
  </si>
  <si>
    <t>Week Reported</t>
  </si>
  <si>
    <t>Moth Count</t>
  </si>
  <si>
    <t>-</t>
  </si>
  <si>
    <t>Set</t>
  </si>
  <si>
    <t>TOTAL</t>
  </si>
  <si>
    <t>Oakfield</t>
  </si>
  <si>
    <t>Orange</t>
  </si>
  <si>
    <t> -74.045211</t>
  </si>
  <si>
    <t>Dewing</t>
  </si>
  <si>
    <t>Fimbel</t>
  </si>
  <si>
    <t>Hunter</t>
  </si>
  <si>
    <t>Kuck</t>
  </si>
  <si>
    <t>Letham</t>
  </si>
  <si>
    <t>Malsatzki</t>
  </si>
  <si>
    <t>Malzatzki</t>
  </si>
  <si>
    <t>Miller</t>
  </si>
  <si>
    <t>Oneil</t>
  </si>
  <si>
    <t>Proscia</t>
  </si>
  <si>
    <t>Sample</t>
  </si>
  <si>
    <t>Smith</t>
  </si>
  <si>
    <t>Summers</t>
  </si>
  <si>
    <t>Wise</t>
  </si>
  <si>
    <t>Yakaboski</t>
  </si>
  <si>
    <t>Degni</t>
  </si>
  <si>
    <t>Year</t>
  </si>
  <si>
    <t>Crop</t>
  </si>
  <si>
    <t>Latitude</t>
  </si>
  <si>
    <t>Longitude</t>
  </si>
  <si>
    <t>WBC</t>
  </si>
  <si>
    <t>Field Corn</t>
  </si>
  <si>
    <t>Count</t>
  </si>
  <si>
    <t>State_Province</t>
  </si>
  <si>
    <t>Pest</t>
  </si>
  <si>
    <t>Site</t>
  </si>
  <si>
    <t>Whitney_Point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</si>
</sst>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Times"/>
      <family val="1"/>
    </font>
    <font>
      <sz val="12"/>
      <color indexed="8"/>
      <name val="Calibri"/>
      <family val="2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rgb="FF0000FF"/>
      <name val="Times New Roman"/>
      <family val="1"/>
    </font>
    <font>
      <b/>
      <sz val="16"/>
      <name val="Times New Roman"/>
      <family val="1"/>
    </font>
    <font>
      <sz val="12"/>
      <color rgb="FF000000"/>
      <name val="Times New Roman"/>
      <family val="1"/>
    </font>
    <font>
      <sz val="12"/>
      <color rgb="FF008000"/>
      <name val="Times New Roman"/>
      <family val="1"/>
    </font>
    <font>
      <b/>
      <sz val="16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u/>
      <sz val="12"/>
      <name val="Times New Roman"/>
      <family val="1"/>
    </font>
    <font>
      <u/>
      <sz val="12"/>
      <color theme="10"/>
      <name val="Calibri"/>
      <family val="2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222222"/>
      <name val="Times New Roman"/>
      <family val="1"/>
    </font>
    <font>
      <sz val="12"/>
      <color rgb="FF1F497D"/>
      <name val="Times New Roman"/>
      <family val="1"/>
    </font>
    <font>
      <sz val="12"/>
      <color rgb="FF21212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212121"/>
      <name val="Calibri"/>
      <family val="2"/>
      <scheme val="minor"/>
    </font>
    <font>
      <sz val="11"/>
      <color indexed="8"/>
      <name val="Times New Roman"/>
      <family val="1"/>
    </font>
    <font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4.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12121"/>
      <name val="Times New Roman"/>
      <family val="1"/>
    </font>
    <font>
      <b/>
      <sz val="16"/>
      <color rgb="FF008000"/>
      <name val="Calibri"/>
      <family val="2"/>
      <scheme val="minor"/>
    </font>
    <font>
      <b/>
      <sz val="12"/>
      <name val="Times"/>
      <family val="1"/>
    </font>
    <font>
      <b/>
      <sz val="12"/>
      <color rgb="FFFF0000"/>
      <name val="Times"/>
      <family val="1"/>
    </font>
    <font>
      <sz val="12"/>
      <color rgb="FF000000"/>
      <name val="Times"/>
      <family val="1"/>
    </font>
    <font>
      <b/>
      <sz val="12"/>
      <color rgb="FF000000"/>
      <name val="Calibri"/>
      <family val="2"/>
      <scheme val="minor"/>
    </font>
    <font>
      <sz val="12"/>
      <color rgb="FF0000FF"/>
      <name val="Times"/>
      <family val="1"/>
    </font>
    <font>
      <sz val="12"/>
      <color rgb="FFFF0000"/>
      <name val="Times"/>
      <family val="1"/>
    </font>
    <font>
      <b/>
      <sz val="12"/>
      <color theme="1"/>
      <name val="Times"/>
      <family val="1"/>
    </font>
    <font>
      <sz val="12"/>
      <color theme="1"/>
      <name val="Times"/>
      <family val="1"/>
    </font>
    <font>
      <b/>
      <sz val="12"/>
      <name val="Calibri"/>
      <family val="2"/>
      <scheme val="minor"/>
    </font>
    <font>
      <b/>
      <sz val="12"/>
      <color rgb="FF000000"/>
      <name val="Times"/>
      <family val="1"/>
    </font>
    <font>
      <b/>
      <sz val="12"/>
      <color indexed="8"/>
      <name val="Times"/>
      <family val="1"/>
    </font>
    <font>
      <sz val="12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D4"/>
      <name val="Calibri"/>
      <family val="2"/>
      <scheme val="minor"/>
    </font>
    <font>
      <sz val="12"/>
      <color rgb="FF008000"/>
      <name val="Times"/>
      <family val="1"/>
    </font>
    <font>
      <sz val="10"/>
      <name val="Verdana"/>
      <family val="2"/>
    </font>
    <font>
      <b/>
      <sz val="10"/>
      <name val="Verdana"/>
      <family val="2"/>
    </font>
    <font>
      <sz val="12"/>
      <color theme="1"/>
      <name val="Calibri"/>
      <family val="2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b/>
      <sz val="10"/>
      <name val="Times New Roman"/>
      <family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Roboto"/>
    </font>
    <font>
      <sz val="10"/>
      <color rgb="FF212121"/>
      <name val="Calibri"/>
      <family val="2"/>
    </font>
    <font>
      <u/>
      <sz val="10"/>
      <color rgb="FF0563C1"/>
      <name val="Calibri"/>
      <family val="2"/>
    </font>
    <font>
      <sz val="10"/>
      <color theme="1"/>
      <name val="Calibri"/>
      <family val="2"/>
    </font>
    <font>
      <sz val="10"/>
      <color rgb="FF000000"/>
      <name val="Docs-Calibri"/>
    </font>
    <font>
      <u/>
      <sz val="10"/>
      <color rgb="FF4285F4"/>
      <name val="Roboto"/>
    </font>
    <font>
      <sz val="11"/>
      <color theme="1"/>
      <name val="Calibri"/>
      <family val="2"/>
    </font>
    <font>
      <sz val="10"/>
      <color theme="1"/>
      <name val="Roboto"/>
    </font>
    <font>
      <sz val="12"/>
      <color rgb="FF212121"/>
      <name val="Calibri"/>
      <family val="2"/>
    </font>
    <font>
      <sz val="9"/>
      <color theme="1"/>
      <name val="Roboto"/>
    </font>
    <font>
      <u/>
      <sz val="12"/>
      <color rgb="FF0563C1"/>
      <name val="Calibri"/>
      <family val="2"/>
    </font>
    <font>
      <sz val="11"/>
      <color theme="1"/>
      <name val="Docs-Calibri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sz val="11"/>
      <color theme="1"/>
      <name val="Arial"/>
      <family val="2"/>
    </font>
    <font>
      <sz val="11"/>
      <color rgb="FF212121"/>
      <name val="Calibri"/>
      <family val="2"/>
    </font>
    <font>
      <sz val="10"/>
      <color rgb="FF000000"/>
      <name val="Times"/>
      <family val="1"/>
    </font>
    <font>
      <sz val="10"/>
      <name val="Times"/>
      <family val="1"/>
    </font>
    <font>
      <u/>
      <sz val="10"/>
      <name val="Times"/>
      <family val="1"/>
    </font>
    <font>
      <sz val="10"/>
      <color rgb="FF008000"/>
      <name val="Times"/>
      <family val="1"/>
    </font>
    <font>
      <b/>
      <sz val="10"/>
      <name val="Times"/>
      <family val="1"/>
    </font>
    <font>
      <sz val="10"/>
      <color rgb="FFFF0000"/>
      <name val="Times"/>
      <family val="1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ECFF"/>
        <bgColor rgb="FF000000"/>
      </patternFill>
    </fill>
    <fill>
      <patternFill patternType="solid">
        <fgColor rgb="FFDDEBF7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/>
      <right/>
      <top style="medium">
        <color rgb="FFCCCCCC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Border="0"/>
    <xf numFmtId="0" fontId="2" fillId="0" borderId="0"/>
  </cellStyleXfs>
  <cellXfs count="401">
    <xf numFmtId="0" fontId="0" fillId="0" borderId="0" xfId="0"/>
    <xf numFmtId="0" fontId="4" fillId="0" borderId="0" xfId="0" applyFont="1"/>
    <xf numFmtId="0" fontId="6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13" fillId="0" borderId="0" xfId="0" applyFont="1"/>
    <xf numFmtId="0" fontId="18" fillId="2" borderId="4" xfId="0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9" fillId="3" borderId="4" xfId="0" applyFont="1" applyFill="1" applyBorder="1"/>
    <xf numFmtId="0" fontId="9" fillId="3" borderId="1" xfId="0" applyFont="1" applyFill="1" applyBorder="1"/>
    <xf numFmtId="0" fontId="9" fillId="3" borderId="0" xfId="0" applyFont="1" applyFill="1"/>
    <xf numFmtId="0" fontId="0" fillId="4" borderId="0" xfId="0" applyFill="1"/>
    <xf numFmtId="14" fontId="15" fillId="5" borderId="4" xfId="0" applyNumberFormat="1" applyFont="1" applyFill="1" applyBorder="1" applyAlignment="1">
      <alignment horizontal="center"/>
    </xf>
    <xf numFmtId="14" fontId="15" fillId="6" borderId="4" xfId="0" applyNumberFormat="1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0" fillId="3" borderId="0" xfId="0" applyFill="1"/>
    <xf numFmtId="0" fontId="15" fillId="6" borderId="3" xfId="0" applyFont="1" applyFill="1" applyBorder="1" applyAlignment="1">
      <alignment horizontal="center"/>
    </xf>
    <xf numFmtId="0" fontId="15" fillId="3" borderId="0" xfId="0" applyFont="1" applyFill="1"/>
    <xf numFmtId="0" fontId="18" fillId="6" borderId="3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4" fillId="3" borderId="0" xfId="0" applyFont="1" applyFill="1"/>
    <xf numFmtId="0" fontId="19" fillId="3" borderId="0" xfId="0" applyFont="1" applyFill="1" applyAlignment="1">
      <alignment horizontal="center"/>
    </xf>
    <xf numFmtId="14" fontId="15" fillId="3" borderId="0" xfId="0" applyNumberFormat="1" applyFont="1" applyFill="1"/>
    <xf numFmtId="0" fontId="20" fillId="3" borderId="0" xfId="0" applyFont="1" applyFill="1" applyAlignment="1">
      <alignment horizontal="left"/>
    </xf>
    <xf numFmtId="0" fontId="21" fillId="3" borderId="0" xfId="0" applyFont="1" applyFill="1"/>
    <xf numFmtId="0" fontId="17" fillId="3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1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0" fillId="7" borderId="0" xfId="0" applyFill="1"/>
    <xf numFmtId="0" fontId="23" fillId="6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1" xfId="0" applyFont="1" applyFill="1" applyBorder="1"/>
    <xf numFmtId="0" fontId="0" fillId="3" borderId="1" xfId="0" applyFill="1" applyBorder="1"/>
    <xf numFmtId="0" fontId="15" fillId="0" borderId="0" xfId="0" applyFont="1"/>
    <xf numFmtId="0" fontId="17" fillId="0" borderId="0" xfId="0" applyFont="1" applyAlignment="1">
      <alignment horizontal="left"/>
    </xf>
    <xf numFmtId="14" fontId="15" fillId="0" borderId="1" xfId="0" applyNumberFormat="1" applyFont="1" applyBorder="1" applyAlignment="1">
      <alignment horizontal="center"/>
    </xf>
    <xf numFmtId="0" fontId="15" fillId="3" borderId="2" xfId="0" applyFont="1" applyFill="1" applyBorder="1"/>
    <xf numFmtId="14" fontId="15" fillId="9" borderId="4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4" fontId="15" fillId="11" borderId="4" xfId="0" applyNumberFormat="1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59" fillId="8" borderId="17" xfId="0" applyFont="1" applyFill="1" applyBorder="1" applyAlignment="1">
      <alignment wrapText="1"/>
    </xf>
    <xf numFmtId="0" fontId="59" fillId="8" borderId="18" xfId="0" applyFont="1" applyFill="1" applyBorder="1" applyAlignment="1">
      <alignment wrapText="1"/>
    </xf>
    <xf numFmtId="14" fontId="20" fillId="8" borderId="1" xfId="0" applyNumberFormat="1" applyFont="1" applyFill="1" applyBorder="1" applyAlignment="1">
      <alignment horizontal="center" wrapText="1"/>
    </xf>
    <xf numFmtId="14" fontId="20" fillId="4" borderId="11" xfId="0" applyNumberFormat="1" applyFont="1" applyFill="1" applyBorder="1" applyAlignment="1">
      <alignment horizontal="center" wrapText="1"/>
    </xf>
    <xf numFmtId="14" fontId="20" fillId="3" borderId="8" xfId="0" applyNumberFormat="1" applyFont="1" applyFill="1" applyBorder="1" applyAlignment="1">
      <alignment horizontal="center" wrapText="1"/>
    </xf>
    <xf numFmtId="14" fontId="20" fillId="4" borderId="8" xfId="0" applyNumberFormat="1" applyFont="1" applyFill="1" applyBorder="1" applyAlignment="1">
      <alignment horizontal="center" wrapText="1"/>
    </xf>
    <xf numFmtId="14" fontId="20" fillId="8" borderId="8" xfId="0" applyNumberFormat="1" applyFont="1" applyFill="1" applyBorder="1" applyAlignment="1">
      <alignment horizontal="center" wrapText="1"/>
    </xf>
    <xf numFmtId="0" fontId="61" fillId="8" borderId="17" xfId="0" applyFont="1" applyFill="1" applyBorder="1" applyAlignment="1">
      <alignment horizontal="center" wrapText="1"/>
    </xf>
    <xf numFmtId="0" fontId="61" fillId="8" borderId="18" xfId="0" applyFont="1" applyFill="1" applyBorder="1" applyAlignment="1">
      <alignment horizontal="center" wrapText="1"/>
    </xf>
    <xf numFmtId="14" fontId="20" fillId="4" borderId="12" xfId="0" applyNumberFormat="1" applyFont="1" applyFill="1" applyBorder="1" applyAlignment="1">
      <alignment horizontal="center" wrapText="1"/>
    </xf>
    <xf numFmtId="14" fontId="20" fillId="3" borderId="10" xfId="0" applyNumberFormat="1" applyFont="1" applyFill="1" applyBorder="1" applyAlignment="1">
      <alignment horizontal="center" wrapText="1"/>
    </xf>
    <xf numFmtId="14" fontId="20" fillId="4" borderId="10" xfId="0" applyNumberFormat="1" applyFont="1" applyFill="1" applyBorder="1" applyAlignment="1">
      <alignment horizontal="center" wrapText="1"/>
    </xf>
    <xf numFmtId="14" fontId="20" fillId="8" borderId="10" xfId="0" applyNumberFormat="1" applyFont="1" applyFill="1" applyBorder="1" applyAlignment="1">
      <alignment horizontal="center" wrapText="1"/>
    </xf>
    <xf numFmtId="0" fontId="60" fillId="8" borderId="17" xfId="0" applyFont="1" applyFill="1" applyBorder="1" applyAlignment="1">
      <alignment wrapText="1"/>
    </xf>
    <xf numFmtId="0" fontId="60" fillId="8" borderId="18" xfId="0" applyFont="1" applyFill="1" applyBorder="1" applyAlignment="1">
      <alignment wrapText="1"/>
    </xf>
    <xf numFmtId="0" fontId="60" fillId="8" borderId="1" xfId="0" applyFont="1" applyFill="1" applyBorder="1" applyAlignment="1">
      <alignment horizontal="center" wrapText="1"/>
    </xf>
    <xf numFmtId="0" fontId="60" fillId="4" borderId="11" xfId="0" applyFont="1" applyFill="1" applyBorder="1" applyAlignment="1">
      <alignment horizontal="center" wrapText="1"/>
    </xf>
    <xf numFmtId="0" fontId="20" fillId="3" borderId="10" xfId="0" applyFont="1" applyFill="1" applyBorder="1" applyAlignment="1">
      <alignment horizontal="center" wrapText="1"/>
    </xf>
    <xf numFmtId="0" fontId="20" fillId="4" borderId="10" xfId="0" applyFont="1" applyFill="1" applyBorder="1" applyAlignment="1">
      <alignment horizontal="center" wrapText="1"/>
    </xf>
    <xf numFmtId="0" fontId="20" fillId="8" borderId="10" xfId="0" applyFont="1" applyFill="1" applyBorder="1" applyAlignment="1">
      <alignment horizontal="center" wrapText="1"/>
    </xf>
    <xf numFmtId="0" fontId="60" fillId="8" borderId="14" xfId="0" applyFont="1" applyFill="1" applyBorder="1" applyAlignment="1">
      <alignment wrapText="1"/>
    </xf>
    <xf numFmtId="0" fontId="60" fillId="8" borderId="21" xfId="0" applyFont="1" applyFill="1" applyBorder="1" applyAlignment="1">
      <alignment wrapText="1"/>
    </xf>
    <xf numFmtId="0" fontId="60" fillId="4" borderId="8" xfId="0" applyFont="1" applyFill="1" applyBorder="1" applyAlignment="1">
      <alignment wrapText="1"/>
    </xf>
    <xf numFmtId="0" fontId="60" fillId="8" borderId="8" xfId="0" applyFont="1" applyFill="1" applyBorder="1" applyAlignment="1">
      <alignment wrapText="1"/>
    </xf>
    <xf numFmtId="0" fontId="58" fillId="4" borderId="8" xfId="0" applyFont="1" applyFill="1" applyBorder="1" applyAlignment="1">
      <alignment horizontal="center" wrapText="1"/>
    </xf>
    <xf numFmtId="0" fontId="58" fillId="8" borderId="8" xfId="0" applyFont="1" applyFill="1" applyBorder="1" applyAlignment="1">
      <alignment horizontal="center" wrapText="1"/>
    </xf>
    <xf numFmtId="0" fontId="60" fillId="8" borderId="10" xfId="0" applyFont="1" applyFill="1" applyBorder="1" applyAlignment="1">
      <alignment wrapText="1"/>
    </xf>
    <xf numFmtId="0" fontId="60" fillId="4" borderId="10" xfId="0" applyFont="1" applyFill="1" applyBorder="1" applyAlignment="1">
      <alignment wrapText="1"/>
    </xf>
    <xf numFmtId="0" fontId="58" fillId="4" borderId="10" xfId="0" applyFont="1" applyFill="1" applyBorder="1" applyAlignment="1">
      <alignment horizontal="center" wrapText="1"/>
    </xf>
    <xf numFmtId="0" fontId="58" fillId="8" borderId="10" xfId="0" applyFont="1" applyFill="1" applyBorder="1" applyAlignment="1">
      <alignment horizontal="center" wrapText="1"/>
    </xf>
    <xf numFmtId="0" fontId="20" fillId="8" borderId="8" xfId="0" applyFont="1" applyFill="1" applyBorder="1" applyAlignment="1">
      <alignment horizontal="center" wrapText="1"/>
    </xf>
    <xf numFmtId="0" fontId="20" fillId="4" borderId="8" xfId="0" applyFont="1" applyFill="1" applyBorder="1" applyAlignment="1">
      <alignment horizontal="center" wrapText="1"/>
    </xf>
    <xf numFmtId="0" fontId="36" fillId="0" borderId="0" xfId="0" applyFont="1"/>
    <xf numFmtId="0" fontId="60" fillId="8" borderId="9" xfId="0" applyFont="1" applyFill="1" applyBorder="1" applyAlignment="1">
      <alignment wrapText="1"/>
    </xf>
    <xf numFmtId="0" fontId="60" fillId="8" borderId="20" xfId="0" applyFont="1" applyFill="1" applyBorder="1" applyAlignment="1">
      <alignment wrapText="1"/>
    </xf>
    <xf numFmtId="0" fontId="63" fillId="8" borderId="8" xfId="0" applyFont="1" applyFill="1" applyBorder="1" applyAlignment="1">
      <alignment horizontal="center" wrapText="1"/>
    </xf>
    <xf numFmtId="0" fontId="63" fillId="8" borderId="10" xfId="0" applyFont="1" applyFill="1" applyBorder="1" applyAlignment="1">
      <alignment horizontal="center" wrapText="1"/>
    </xf>
    <xf numFmtId="0" fontId="60" fillId="0" borderId="17" xfId="0" applyFont="1" applyBorder="1" applyAlignment="1">
      <alignment wrapText="1"/>
    </xf>
    <xf numFmtId="0" fontId="60" fillId="0" borderId="14" xfId="0" applyFont="1" applyBorder="1" applyAlignment="1">
      <alignment wrapText="1"/>
    </xf>
    <xf numFmtId="0" fontId="60" fillId="0" borderId="10" xfId="0" applyFont="1" applyBorder="1" applyAlignment="1">
      <alignment horizontal="right" wrapText="1"/>
    </xf>
    <xf numFmtId="0" fontId="60" fillId="4" borderId="10" xfId="0" applyFont="1" applyFill="1" applyBorder="1" applyAlignment="1">
      <alignment horizontal="right" wrapText="1"/>
    </xf>
    <xf numFmtId="0" fontId="60" fillId="0" borderId="10" xfId="0" applyFont="1" applyBorder="1" applyAlignment="1">
      <alignment wrapText="1"/>
    </xf>
    <xf numFmtId="0" fontId="67" fillId="8" borderId="10" xfId="0" applyFont="1" applyFill="1" applyBorder="1" applyAlignment="1">
      <alignment horizontal="center" wrapText="1"/>
    </xf>
    <xf numFmtId="0" fontId="67" fillId="4" borderId="10" xfId="0" applyFont="1" applyFill="1" applyBorder="1" applyAlignment="1">
      <alignment horizontal="center" wrapText="1"/>
    </xf>
    <xf numFmtId="0" fontId="67" fillId="4" borderId="8" xfId="0" applyFont="1" applyFill="1" applyBorder="1" applyAlignment="1">
      <alignment horizontal="center" wrapText="1"/>
    </xf>
    <xf numFmtId="0" fontId="67" fillId="8" borderId="8" xfId="0" applyFont="1" applyFill="1" applyBorder="1" applyAlignment="1">
      <alignment horizontal="center" wrapText="1"/>
    </xf>
    <xf numFmtId="0" fontId="60" fillId="0" borderId="8" xfId="0" applyFont="1" applyBorder="1" applyAlignment="1">
      <alignment horizontal="center" wrapText="1"/>
    </xf>
    <xf numFmtId="0" fontId="20" fillId="12" borderId="8" xfId="0" applyFont="1" applyFill="1" applyBorder="1" applyAlignment="1">
      <alignment horizontal="center" wrapText="1"/>
    </xf>
    <xf numFmtId="0" fontId="60" fillId="4" borderId="25" xfId="0" applyFont="1" applyFill="1" applyBorder="1" applyAlignment="1">
      <alignment wrapText="1"/>
    </xf>
    <xf numFmtId="0" fontId="60" fillId="8" borderId="25" xfId="0" applyFont="1" applyFill="1" applyBorder="1" applyAlignment="1">
      <alignment wrapText="1"/>
    </xf>
    <xf numFmtId="0" fontId="60" fillId="0" borderId="10" xfId="0" applyFont="1" applyBorder="1" applyAlignment="1">
      <alignment horizontal="center" wrapText="1"/>
    </xf>
    <xf numFmtId="0" fontId="20" fillId="12" borderId="10" xfId="0" applyFont="1" applyFill="1" applyBorder="1" applyAlignment="1">
      <alignment horizontal="center" wrapText="1"/>
    </xf>
    <xf numFmtId="0" fontId="60" fillId="4" borderId="14" xfId="0" applyFont="1" applyFill="1" applyBorder="1" applyAlignment="1">
      <alignment wrapText="1"/>
    </xf>
    <xf numFmtId="0" fontId="36" fillId="4" borderId="0" xfId="0" applyFont="1" applyFill="1"/>
    <xf numFmtId="0" fontId="20" fillId="8" borderId="26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center" wrapText="1"/>
    </xf>
    <xf numFmtId="0" fontId="70" fillId="3" borderId="1" xfId="0" applyFont="1" applyFill="1" applyBorder="1" applyAlignment="1">
      <alignment horizontal="center" wrapText="1"/>
    </xf>
    <xf numFmtId="0" fontId="60" fillId="3" borderId="1" xfId="0" applyFont="1" applyFill="1" applyBorder="1" applyAlignment="1">
      <alignment wrapText="1"/>
    </xf>
    <xf numFmtId="0" fontId="60" fillId="3" borderId="1" xfId="0" applyFont="1" applyFill="1" applyBorder="1" applyAlignment="1">
      <alignment horizontal="center" wrapText="1"/>
    </xf>
    <xf numFmtId="0" fontId="70" fillId="3" borderId="5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horizontal="right" wrapText="1"/>
    </xf>
    <xf numFmtId="0" fontId="71" fillId="3" borderId="1" xfId="0" applyFont="1" applyFill="1" applyBorder="1" applyAlignment="1">
      <alignment wrapText="1"/>
    </xf>
    <xf numFmtId="0" fontId="30" fillId="3" borderId="1" xfId="0" applyFont="1" applyFill="1" applyBorder="1" applyAlignment="1">
      <alignment horizontal="center" wrapText="1"/>
    </xf>
    <xf numFmtId="0" fontId="70" fillId="3" borderId="1" xfId="0" applyFont="1" applyFill="1" applyBorder="1" applyAlignment="1">
      <alignment horizontal="right" wrapText="1"/>
    </xf>
    <xf numFmtId="0" fontId="72" fillId="3" borderId="1" xfId="0" applyFont="1" applyFill="1" applyBorder="1" applyAlignment="1">
      <alignment horizontal="center" wrapText="1"/>
    </xf>
    <xf numFmtId="0" fontId="71" fillId="3" borderId="1" xfId="0" applyFont="1" applyFill="1" applyBorder="1" applyAlignment="1">
      <alignment horizontal="right" wrapText="1"/>
    </xf>
    <xf numFmtId="0" fontId="73" fillId="3" borderId="1" xfId="0" applyFont="1" applyFill="1" applyBorder="1" applyAlignment="1">
      <alignment horizontal="center" wrapText="1"/>
    </xf>
    <xf numFmtId="0" fontId="74" fillId="3" borderId="1" xfId="0" applyFont="1" applyFill="1" applyBorder="1" applyAlignment="1">
      <alignment horizontal="center" wrapText="1"/>
    </xf>
    <xf numFmtId="0" fontId="57" fillId="3" borderId="1" xfId="0" applyFont="1" applyFill="1" applyBorder="1" applyAlignment="1">
      <alignment wrapText="1"/>
    </xf>
    <xf numFmtId="0" fontId="75" fillId="3" borderId="1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76" fillId="3" borderId="1" xfId="0" applyFont="1" applyFill="1" applyBorder="1" applyAlignment="1">
      <alignment wrapText="1"/>
    </xf>
    <xf numFmtId="0" fontId="77" fillId="3" borderId="1" xfId="0" applyFont="1" applyFill="1" applyBorder="1" applyAlignment="1">
      <alignment horizontal="center" wrapText="1"/>
    </xf>
    <xf numFmtId="0" fontId="76" fillId="3" borderId="1" xfId="0" applyFont="1" applyFill="1" applyBorder="1" applyAlignment="1">
      <alignment horizontal="center" wrapText="1"/>
    </xf>
    <xf numFmtId="0" fontId="76" fillId="3" borderId="5" xfId="0" applyFont="1" applyFill="1" applyBorder="1" applyAlignment="1">
      <alignment wrapText="1"/>
    </xf>
    <xf numFmtId="14" fontId="78" fillId="3" borderId="1" xfId="0" applyNumberFormat="1" applyFont="1" applyFill="1" applyBorder="1" applyAlignment="1">
      <alignment horizontal="center" wrapText="1"/>
    </xf>
    <xf numFmtId="0" fontId="60" fillId="3" borderId="5" xfId="0" applyFont="1" applyFill="1" applyBorder="1" applyAlignment="1">
      <alignment horizontal="center" wrapText="1"/>
    </xf>
    <xf numFmtId="0" fontId="78" fillId="3" borderId="1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 wrapText="1"/>
    </xf>
    <xf numFmtId="0" fontId="18" fillId="3" borderId="5" xfId="0" applyFont="1" applyFill="1" applyBorder="1" applyAlignment="1">
      <alignment horizontal="center" wrapText="1"/>
    </xf>
    <xf numFmtId="0" fontId="79" fillId="0" borderId="17" xfId="0" applyFont="1" applyBorder="1" applyAlignment="1">
      <alignment wrapText="1"/>
    </xf>
    <xf numFmtId="0" fontId="79" fillId="0" borderId="17" xfId="0" applyFont="1" applyBorder="1" applyAlignment="1">
      <alignment horizontal="right" wrapText="1"/>
    </xf>
    <xf numFmtId="0" fontId="60" fillId="0" borderId="17" xfId="0" applyFont="1" applyBorder="1" applyAlignment="1">
      <alignment horizontal="right" wrapText="1"/>
    </xf>
    <xf numFmtId="0" fontId="70" fillId="0" borderId="17" xfId="0" applyFont="1" applyBorder="1" applyAlignment="1">
      <alignment horizontal="right" wrapText="1"/>
    </xf>
    <xf numFmtId="0" fontId="80" fillId="0" borderId="17" xfId="0" applyFont="1" applyBorder="1" applyAlignment="1">
      <alignment horizontal="right" wrapText="1"/>
    </xf>
    <xf numFmtId="0" fontId="70" fillId="0" borderId="17" xfId="0" applyFont="1" applyBorder="1" applyAlignment="1">
      <alignment wrapText="1"/>
    </xf>
    <xf numFmtId="14" fontId="60" fillId="0" borderId="28" xfId="0" applyNumberFormat="1" applyFont="1" applyBorder="1" applyAlignment="1">
      <alignment horizontal="right" wrapText="1"/>
    </xf>
    <xf numFmtId="0" fontId="18" fillId="3" borderId="4" xfId="0" applyFont="1" applyFill="1" applyBorder="1" applyAlignment="1">
      <alignment horizontal="center" wrapText="1"/>
    </xf>
    <xf numFmtId="0" fontId="60" fillId="0" borderId="1" xfId="0" applyFont="1" applyBorder="1" applyAlignment="1">
      <alignment horizontal="right" wrapText="1"/>
    </xf>
    <xf numFmtId="0" fontId="9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9" fillId="3" borderId="5" xfId="0" applyFont="1" applyFill="1" applyBorder="1" applyAlignment="1">
      <alignment horizontal="center"/>
    </xf>
    <xf numFmtId="0" fontId="27" fillId="3" borderId="0" xfId="0" applyFont="1" applyFill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26" fillId="3" borderId="0" xfId="0" applyFont="1" applyFill="1" applyAlignment="1">
      <alignment horizontal="center"/>
    </xf>
    <xf numFmtId="0" fontId="24" fillId="3" borderId="1" xfId="54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1" fillId="3" borderId="0" xfId="0" applyFont="1" applyFill="1" applyAlignment="1">
      <alignment horizontal="center"/>
    </xf>
    <xf numFmtId="0" fontId="28" fillId="3" borderId="1" xfId="0" applyFont="1" applyFill="1" applyBorder="1" applyAlignment="1">
      <alignment horizontal="center"/>
    </xf>
    <xf numFmtId="0" fontId="5" fillId="3" borderId="1" xfId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32" fillId="3" borderId="1" xfId="0" quotePrefix="1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0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8" fillId="6" borderId="6" xfId="0" applyFont="1" applyFill="1" applyBorder="1" applyAlignment="1">
      <alignment horizontal="center"/>
    </xf>
    <xf numFmtId="14" fontId="15" fillId="3" borderId="1" xfId="0" applyNumberFormat="1" applyFont="1" applyFill="1" applyBorder="1" applyAlignment="1">
      <alignment horizontal="center"/>
    </xf>
    <xf numFmtId="0" fontId="18" fillId="6" borderId="4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9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/>
    </xf>
    <xf numFmtId="0" fontId="12" fillId="3" borderId="8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0" fillId="3" borderId="12" xfId="0" applyFill="1" applyBorder="1" applyAlignment="1">
      <alignment wrapText="1"/>
    </xf>
    <xf numFmtId="0" fontId="33" fillId="3" borderId="1" xfId="0" applyFont="1" applyFill="1" applyBorder="1" applyAlignment="1">
      <alignment horizontal="center"/>
    </xf>
    <xf numFmtId="0" fontId="32" fillId="3" borderId="1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vertical="center"/>
    </xf>
    <xf numFmtId="0" fontId="4" fillId="3" borderId="1" xfId="0" applyFont="1" applyFill="1" applyBorder="1"/>
    <xf numFmtId="0" fontId="34" fillId="3" borderId="1" xfId="0" applyFont="1" applyFill="1" applyBorder="1"/>
    <xf numFmtId="0" fontId="12" fillId="3" borderId="3" xfId="0" applyFont="1" applyFill="1" applyBorder="1"/>
    <xf numFmtId="0" fontId="35" fillId="3" borderId="10" xfId="0" applyFont="1" applyFill="1" applyBorder="1"/>
    <xf numFmtId="0" fontId="35" fillId="3" borderId="14" xfId="0" applyFont="1" applyFill="1" applyBorder="1"/>
    <xf numFmtId="0" fontId="4" fillId="3" borderId="6" xfId="0" applyFont="1" applyFill="1" applyBorder="1"/>
    <xf numFmtId="0" fontId="35" fillId="3" borderId="10" xfId="0" applyFont="1" applyFill="1" applyBorder="1" applyAlignment="1">
      <alignment horizontal="right"/>
    </xf>
    <xf numFmtId="0" fontId="36" fillId="3" borderId="14" xfId="0" applyFont="1" applyFill="1" applyBorder="1" applyAlignment="1">
      <alignment wrapText="1"/>
    </xf>
    <xf numFmtId="0" fontId="5" fillId="3" borderId="1" xfId="1" applyFill="1" applyBorder="1"/>
    <xf numFmtId="0" fontId="9" fillId="3" borderId="0" xfId="0" applyFont="1" applyFill="1" applyAlignment="1">
      <alignment horizontal="left"/>
    </xf>
    <xf numFmtId="0" fontId="32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37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31" fillId="3" borderId="0" xfId="0" applyFont="1" applyFill="1" applyAlignment="1">
      <alignment horizontal="left"/>
    </xf>
    <xf numFmtId="0" fontId="30" fillId="3" borderId="1" xfId="0" applyFont="1" applyFill="1" applyBorder="1"/>
    <xf numFmtId="0" fontId="1" fillId="3" borderId="0" xfId="0" applyFont="1" applyFill="1"/>
    <xf numFmtId="0" fontId="32" fillId="3" borderId="1" xfId="0" quotePrefix="1" applyFont="1" applyFill="1" applyBorder="1" applyAlignment="1">
      <alignment horizontal="left"/>
    </xf>
    <xf numFmtId="0" fontId="30" fillId="3" borderId="1" xfId="0" applyFont="1" applyFill="1" applyBorder="1" applyAlignment="1">
      <alignment vertical="center"/>
    </xf>
    <xf numFmtId="0" fontId="38" fillId="3" borderId="0" xfId="0" applyFont="1" applyFill="1"/>
    <xf numFmtId="0" fontId="39" fillId="6" borderId="1" xfId="0" applyFont="1" applyFill="1" applyBorder="1"/>
    <xf numFmtId="0" fontId="39" fillId="6" borderId="2" xfId="0" applyFont="1" applyFill="1" applyBorder="1"/>
    <xf numFmtId="0" fontId="39" fillId="6" borderId="2" xfId="0" applyFont="1" applyFill="1" applyBorder="1" applyAlignment="1">
      <alignment horizontal="left"/>
    </xf>
    <xf numFmtId="0" fontId="39" fillId="6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14" fontId="29" fillId="3" borderId="1" xfId="0" applyNumberFormat="1" applyFont="1" applyFill="1" applyBorder="1" applyAlignment="1">
      <alignment horizontal="center"/>
    </xf>
    <xf numFmtId="0" fontId="40" fillId="6" borderId="1" xfId="0" applyFont="1" applyFill="1" applyBorder="1" applyAlignment="1">
      <alignment horizontal="center"/>
    </xf>
    <xf numFmtId="0" fontId="6" fillId="3" borderId="0" xfId="0" applyFont="1" applyFill="1"/>
    <xf numFmtId="0" fontId="43" fillId="3" borderId="0" xfId="0" applyFont="1" applyFill="1"/>
    <xf numFmtId="0" fontId="41" fillId="3" borderId="0" xfId="0" applyFont="1" applyFill="1"/>
    <xf numFmtId="0" fontId="6" fillId="3" borderId="1" xfId="0" applyFont="1" applyFill="1" applyBorder="1"/>
    <xf numFmtId="0" fontId="39" fillId="3" borderId="1" xfId="0" applyFont="1" applyFill="1" applyBorder="1"/>
    <xf numFmtId="0" fontId="39" fillId="6" borderId="1" xfId="0" applyFont="1" applyFill="1" applyBorder="1" applyAlignment="1">
      <alignment horizontal="center"/>
    </xf>
    <xf numFmtId="0" fontId="44" fillId="6" borderId="1" xfId="0" applyFont="1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41" fillId="3" borderId="4" xfId="0" applyFont="1" applyFill="1" applyBorder="1"/>
    <xf numFmtId="0" fontId="41" fillId="3" borderId="3" xfId="0" applyFont="1" applyFill="1" applyBorder="1"/>
    <xf numFmtId="0" fontId="43" fillId="3" borderId="3" xfId="0" applyFont="1" applyFill="1" applyBorder="1"/>
    <xf numFmtId="0" fontId="45" fillId="3" borderId="1" xfId="0" applyFont="1" applyFill="1" applyBorder="1"/>
    <xf numFmtId="0" fontId="6" fillId="3" borderId="4" xfId="0" applyFont="1" applyFill="1" applyBorder="1"/>
    <xf numFmtId="0" fontId="6" fillId="3" borderId="3" xfId="0" applyFont="1" applyFill="1" applyBorder="1"/>
    <xf numFmtId="0" fontId="6" fillId="6" borderId="1" xfId="0" applyFont="1" applyFill="1" applyBorder="1"/>
    <xf numFmtId="0" fontId="46" fillId="3" borderId="1" xfId="0" applyFont="1" applyFill="1" applyBorder="1"/>
    <xf numFmtId="0" fontId="42" fillId="6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47" fillId="3" borderId="1" xfId="0" applyFont="1" applyFill="1" applyBorder="1" applyAlignment="1">
      <alignment horizontal="center"/>
    </xf>
    <xf numFmtId="0" fontId="44" fillId="3" borderId="4" xfId="0" applyFont="1" applyFill="1" applyBorder="1"/>
    <xf numFmtId="0" fontId="39" fillId="6" borderId="4" xfId="0" applyFont="1" applyFill="1" applyBorder="1" applyAlignment="1">
      <alignment horizontal="center"/>
    </xf>
    <xf numFmtId="0" fontId="39" fillId="3" borderId="3" xfId="0" applyFont="1" applyFill="1" applyBorder="1"/>
    <xf numFmtId="0" fontId="45" fillId="3" borderId="3" xfId="0" applyFont="1" applyFill="1" applyBorder="1"/>
    <xf numFmtId="0" fontId="44" fillId="3" borderId="3" xfId="0" applyFont="1" applyFill="1" applyBorder="1"/>
    <xf numFmtId="0" fontId="48" fillId="6" borderId="1" xfId="0" applyFont="1" applyFill="1" applyBorder="1"/>
    <xf numFmtId="0" fontId="6" fillId="6" borderId="0" xfId="0" applyFont="1" applyFill="1"/>
    <xf numFmtId="0" fontId="49" fillId="3" borderId="0" xfId="0" applyFont="1" applyFill="1"/>
    <xf numFmtId="0" fontId="43" fillId="3" borderId="1" xfId="0" applyFont="1" applyFill="1" applyBorder="1"/>
    <xf numFmtId="0" fontId="41" fillId="3" borderId="1" xfId="0" applyFont="1" applyFill="1" applyBorder="1"/>
    <xf numFmtId="0" fontId="39" fillId="3" borderId="5" xfId="0" applyFont="1" applyFill="1" applyBorder="1"/>
    <xf numFmtId="0" fontId="43" fillId="3" borderId="1" xfId="0" applyFont="1" applyFill="1" applyBorder="1" applyAlignment="1">
      <alignment vertical="center"/>
    </xf>
    <xf numFmtId="0" fontId="49" fillId="3" borderId="1" xfId="0" applyFont="1" applyFill="1" applyBorder="1"/>
    <xf numFmtId="0" fontId="49" fillId="3" borderId="5" xfId="0" applyFont="1" applyFill="1" applyBorder="1"/>
    <xf numFmtId="0" fontId="45" fillId="3" borderId="5" xfId="0" applyFont="1" applyFill="1" applyBorder="1"/>
    <xf numFmtId="0" fontId="44" fillId="6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14" fontId="39" fillId="6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6" borderId="3" xfId="0" applyFont="1" applyFill="1" applyBorder="1"/>
    <xf numFmtId="0" fontId="6" fillId="6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4" fillId="6" borderId="3" xfId="0" applyFont="1" applyFill="1" applyBorder="1" applyAlignment="1">
      <alignment horizontal="center"/>
    </xf>
    <xf numFmtId="0" fontId="23" fillId="3" borderId="1" xfId="0" applyFont="1" applyFill="1" applyBorder="1"/>
    <xf numFmtId="0" fontId="4" fillId="6" borderId="3" xfId="0" applyFont="1" applyFill="1" applyBorder="1"/>
    <xf numFmtId="0" fontId="4" fillId="6" borderId="0" xfId="0" applyFont="1" applyFill="1"/>
    <xf numFmtId="0" fontId="4" fillId="6" borderId="13" xfId="0" applyFont="1" applyFill="1" applyBorder="1"/>
    <xf numFmtId="0" fontId="41" fillId="3" borderId="3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left"/>
    </xf>
    <xf numFmtId="0" fontId="50" fillId="3" borderId="1" xfId="0" applyFont="1" applyFill="1" applyBorder="1" applyAlignment="1">
      <alignment horizontal="left"/>
    </xf>
    <xf numFmtId="0" fontId="51" fillId="6" borderId="3" xfId="0" applyFont="1" applyFill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left"/>
    </xf>
    <xf numFmtId="0" fontId="4" fillId="3" borderId="0" xfId="0" applyFont="1" applyFill="1"/>
    <xf numFmtId="0" fontId="6" fillId="6" borderId="3" xfId="0" applyFont="1" applyFill="1" applyBorder="1" applyAlignment="1">
      <alignment horizontal="left"/>
    </xf>
    <xf numFmtId="0" fontId="23" fillId="3" borderId="1" xfId="0" applyFont="1" applyFill="1" applyBorder="1" applyAlignment="1">
      <alignment horizontal="left"/>
    </xf>
    <xf numFmtId="0" fontId="52" fillId="6" borderId="3" xfId="0" applyFont="1" applyFill="1" applyBorder="1" applyAlignment="1">
      <alignment horizontal="left"/>
    </xf>
    <xf numFmtId="0" fontId="6" fillId="6" borderId="4" xfId="0" applyFont="1" applyFill="1" applyBorder="1"/>
    <xf numFmtId="0" fontId="4" fillId="6" borderId="4" xfId="0" applyFont="1" applyFill="1" applyBorder="1"/>
    <xf numFmtId="0" fontId="53" fillId="6" borderId="3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41" fillId="6" borderId="0" xfId="0" applyFont="1" applyFill="1" applyAlignment="1">
      <alignment horizontal="right"/>
    </xf>
    <xf numFmtId="0" fontId="54" fillId="6" borderId="2" xfId="0" applyFont="1" applyFill="1" applyBorder="1" applyAlignment="1">
      <alignment horizontal="right"/>
    </xf>
    <xf numFmtId="0" fontId="6" fillId="6" borderId="0" xfId="0" applyFont="1" applyFill="1" applyAlignment="1">
      <alignment horizontal="left"/>
    </xf>
    <xf numFmtId="0" fontId="6" fillId="6" borderId="2" xfId="0" applyFont="1" applyFill="1" applyBorder="1" applyAlignment="1">
      <alignment horizontal="left"/>
    </xf>
    <xf numFmtId="0" fontId="23" fillId="6" borderId="1" xfId="0" applyFont="1" applyFill="1" applyBorder="1"/>
    <xf numFmtId="0" fontId="40" fillId="6" borderId="2" xfId="0" applyFont="1" applyFill="1" applyBorder="1" applyAlignment="1">
      <alignment horizontal="center"/>
    </xf>
    <xf numFmtId="0" fontId="44" fillId="6" borderId="6" xfId="0" applyFont="1" applyFill="1" applyBorder="1" applyAlignment="1">
      <alignment horizontal="center"/>
    </xf>
    <xf numFmtId="0" fontId="36" fillId="3" borderId="0" xfId="0" applyFont="1" applyFill="1"/>
    <xf numFmtId="0" fontId="82" fillId="3" borderId="1" xfId="0" applyFont="1" applyFill="1" applyBorder="1"/>
    <xf numFmtId="0" fontId="82" fillId="3" borderId="2" xfId="0" applyFont="1" applyFill="1" applyBorder="1" applyAlignment="1">
      <alignment horizontal="center"/>
    </xf>
    <xf numFmtId="0" fontId="82" fillId="3" borderId="2" xfId="0" applyFont="1" applyFill="1" applyBorder="1"/>
    <xf numFmtId="0" fontId="82" fillId="3" borderId="2" xfId="0" applyFont="1" applyFill="1" applyBorder="1" applyAlignment="1">
      <alignment horizontal="center" wrapText="1"/>
    </xf>
    <xf numFmtId="0" fontId="82" fillId="6" borderId="2" xfId="0" applyFont="1" applyFill="1" applyBorder="1"/>
    <xf numFmtId="0" fontId="82" fillId="6" borderId="2" xfId="0" applyFont="1" applyFill="1" applyBorder="1" applyAlignment="1">
      <alignment horizontal="left"/>
    </xf>
    <xf numFmtId="0" fontId="82" fillId="3" borderId="2" xfId="0" applyFont="1" applyFill="1" applyBorder="1" applyAlignment="1">
      <alignment horizontal="left"/>
    </xf>
    <xf numFmtId="0" fontId="82" fillId="3" borderId="4" xfId="0" applyFont="1" applyFill="1" applyBorder="1"/>
    <xf numFmtId="0" fontId="82" fillId="3" borderId="3" xfId="0" applyFont="1" applyFill="1" applyBorder="1" applyAlignment="1">
      <alignment horizontal="center"/>
    </xf>
    <xf numFmtId="0" fontId="83" fillId="3" borderId="3" xfId="1" applyFont="1" applyFill="1" applyBorder="1"/>
    <xf numFmtId="0" fontId="83" fillId="3" borderId="3" xfId="1" applyFont="1" applyFill="1" applyBorder="1" applyAlignment="1">
      <alignment horizontal="center"/>
    </xf>
    <xf numFmtId="0" fontId="82" fillId="3" borderId="3" xfId="0" applyFont="1" applyFill="1" applyBorder="1"/>
    <xf numFmtId="0" fontId="83" fillId="3" borderId="3" xfId="0" applyFont="1" applyFill="1" applyBorder="1" applyAlignment="1">
      <alignment horizontal="left"/>
    </xf>
    <xf numFmtId="0" fontId="82" fillId="6" borderId="3" xfId="0" applyFont="1" applyFill="1" applyBorder="1"/>
    <xf numFmtId="0" fontId="82" fillId="3" borderId="3" xfId="0" applyFont="1" applyFill="1" applyBorder="1" applyAlignment="1">
      <alignment horizontal="left"/>
    </xf>
    <xf numFmtId="0" fontId="82" fillId="3" borderId="0" xfId="0" applyFont="1" applyFill="1"/>
    <xf numFmtId="0" fontId="82" fillId="3" borderId="4" xfId="0" applyFont="1" applyFill="1" applyBorder="1" applyAlignment="1">
      <alignment horizontal="left"/>
    </xf>
    <xf numFmtId="0" fontId="81" fillId="3" borderId="3" xfId="0" applyFont="1" applyFill="1" applyBorder="1" applyAlignment="1">
      <alignment horizontal="right"/>
    </xf>
    <xf numFmtId="0" fontId="84" fillId="6" borderId="3" xfId="0" applyFont="1" applyFill="1" applyBorder="1" applyAlignment="1">
      <alignment horizontal="right"/>
    </xf>
    <xf numFmtId="0" fontId="82" fillId="3" borderId="0" xfId="0" applyFont="1" applyFill="1" applyAlignment="1">
      <alignment horizontal="center"/>
    </xf>
    <xf numFmtId="0" fontId="82" fillId="3" borderId="4" xfId="0" applyFont="1" applyFill="1" applyBorder="1" applyAlignment="1">
      <alignment horizontal="center"/>
    </xf>
    <xf numFmtId="0" fontId="82" fillId="6" borderId="3" xfId="0" applyFont="1" applyFill="1" applyBorder="1" applyAlignment="1">
      <alignment horizontal="center"/>
    </xf>
    <xf numFmtId="0" fontId="82" fillId="3" borderId="0" xfId="0" applyFont="1" applyFill="1" applyAlignment="1">
      <alignment horizontal="left"/>
    </xf>
    <xf numFmtId="0" fontId="85" fillId="3" borderId="0" xfId="0" applyFont="1" applyFill="1" applyAlignment="1">
      <alignment horizontal="left"/>
    </xf>
    <xf numFmtId="14" fontId="82" fillId="3" borderId="1" xfId="0" applyNumberFormat="1" applyFont="1" applyFill="1" applyBorder="1" applyAlignment="1">
      <alignment horizontal="left"/>
    </xf>
    <xf numFmtId="14" fontId="82" fillId="6" borderId="4" xfId="0" applyNumberFormat="1" applyFont="1" applyFill="1" applyBorder="1" applyAlignment="1">
      <alignment horizontal="left"/>
    </xf>
    <xf numFmtId="0" fontId="82" fillId="6" borderId="2" xfId="0" applyFont="1" applyFill="1" applyBorder="1" applyAlignment="1">
      <alignment horizontal="center"/>
    </xf>
    <xf numFmtId="0" fontId="86" fillId="6" borderId="4" xfId="0" applyFont="1" applyFill="1" applyBorder="1" applyAlignment="1">
      <alignment horizontal="center"/>
    </xf>
    <xf numFmtId="0" fontId="86" fillId="6" borderId="3" xfId="0" applyFont="1" applyFill="1" applyBorder="1" applyAlignment="1">
      <alignment horizontal="center"/>
    </xf>
    <xf numFmtId="0" fontId="56" fillId="3" borderId="0" xfId="0" applyFont="1" applyFill="1" applyAlignment="1">
      <alignment horizontal="left"/>
    </xf>
    <xf numFmtId="14" fontId="23" fillId="3" borderId="1" xfId="0" applyNumberFormat="1" applyFont="1" applyFill="1" applyBorder="1" applyAlignment="1">
      <alignment horizontal="left"/>
    </xf>
    <xf numFmtId="14" fontId="55" fillId="3" borderId="1" xfId="0" applyNumberFormat="1" applyFont="1" applyFill="1" applyBorder="1" applyAlignment="1">
      <alignment horizontal="left"/>
    </xf>
    <xf numFmtId="0" fontId="56" fillId="3" borderId="1" xfId="0" applyFont="1" applyFill="1" applyBorder="1" applyAlignment="1">
      <alignment horizontal="left"/>
    </xf>
    <xf numFmtId="0" fontId="51" fillId="3" borderId="1" xfId="0" applyFont="1" applyFill="1" applyBorder="1"/>
    <xf numFmtId="0" fontId="55" fillId="3" borderId="1" xfId="0" applyFont="1" applyFill="1" applyBorder="1" applyAlignment="1">
      <alignment horizontal="left"/>
    </xf>
    <xf numFmtId="0" fontId="55" fillId="3" borderId="1" xfId="0" applyFont="1" applyFill="1" applyBorder="1"/>
    <xf numFmtId="0" fontId="51" fillId="3" borderId="1" xfId="0" applyFont="1" applyFill="1" applyBorder="1" applyAlignment="1">
      <alignment horizontal="left"/>
    </xf>
    <xf numFmtId="0" fontId="51" fillId="3" borderId="1" xfId="0" applyFont="1" applyFill="1" applyBorder="1" applyAlignment="1">
      <alignment horizontal="center"/>
    </xf>
    <xf numFmtId="0" fontId="23" fillId="3" borderId="0" xfId="0" applyFont="1" applyFill="1"/>
    <xf numFmtId="0" fontId="55" fillId="3" borderId="1" xfId="0" applyFont="1" applyFill="1" applyBorder="1" applyAlignment="1">
      <alignment horizontal="center"/>
    </xf>
    <xf numFmtId="0" fontId="87" fillId="3" borderId="1" xfId="0" applyFont="1" applyFill="1" applyBorder="1"/>
    <xf numFmtId="0" fontId="55" fillId="3" borderId="1" xfId="0" applyFont="1" applyFill="1" applyBorder="1" applyAlignment="1">
      <alignment horizontal="right"/>
    </xf>
    <xf numFmtId="14" fontId="51" fillId="3" borderId="1" xfId="0" applyNumberFormat="1" applyFont="1" applyFill="1" applyBorder="1"/>
    <xf numFmtId="14" fontId="23" fillId="6" borderId="1" xfId="0" applyNumberFormat="1" applyFont="1" applyFill="1" applyBorder="1" applyAlignment="1">
      <alignment horizontal="right"/>
    </xf>
    <xf numFmtId="0" fontId="51" fillId="6" borderId="1" xfId="0" applyFont="1" applyFill="1" applyBorder="1"/>
    <xf numFmtId="0" fontId="55" fillId="6" borderId="1" xfId="0" applyFont="1" applyFill="1" applyBorder="1" applyAlignment="1">
      <alignment horizontal="center"/>
    </xf>
    <xf numFmtId="0" fontId="51" fillId="6" borderId="1" xfId="0" applyFont="1" applyFill="1" applyBorder="1" applyAlignment="1">
      <alignment horizontal="center"/>
    </xf>
    <xf numFmtId="14" fontId="23" fillId="3" borderId="1" xfId="0" applyNumberFormat="1" applyFont="1" applyFill="1" applyBorder="1" applyAlignment="1">
      <alignment horizontal="right"/>
    </xf>
    <xf numFmtId="14" fontId="55" fillId="6" borderId="1" xfId="0" applyNumberFormat="1" applyFont="1" applyFill="1" applyBorder="1" applyAlignment="1">
      <alignment horizontal="right"/>
    </xf>
    <xf numFmtId="0" fontId="55" fillId="6" borderId="1" xfId="0" applyFont="1" applyFill="1" applyBorder="1"/>
    <xf numFmtId="0" fontId="88" fillId="6" borderId="1" xfId="0" applyFont="1" applyFill="1" applyBorder="1" applyAlignment="1">
      <alignment horizontal="center"/>
    </xf>
    <xf numFmtId="14" fontId="23" fillId="3" borderId="1" xfId="0" applyNumberFormat="1" applyFont="1" applyFill="1" applyBorder="1"/>
    <xf numFmtId="0" fontId="89" fillId="3" borderId="0" xfId="0" applyFont="1" applyFill="1"/>
    <xf numFmtId="0" fontId="23" fillId="3" borderId="16" xfId="0" applyFont="1" applyFill="1" applyBorder="1" applyAlignment="1">
      <alignment horizontal="center"/>
    </xf>
    <xf numFmtId="0" fontId="23" fillId="0" borderId="0" xfId="0" applyFont="1"/>
    <xf numFmtId="0" fontId="89" fillId="3" borderId="0" xfId="0" applyFont="1" applyFill="1" applyAlignment="1">
      <alignment horizontal="left"/>
    </xf>
    <xf numFmtId="0" fontId="89" fillId="3" borderId="0" xfId="0" applyFont="1" applyFill="1" applyAlignment="1">
      <alignment horizontal="center"/>
    </xf>
    <xf numFmtId="0" fontId="51" fillId="3" borderId="0" xfId="0" applyFont="1" applyFill="1"/>
    <xf numFmtId="0" fontId="23" fillId="3" borderId="0" xfId="0" applyFont="1" applyFill="1" applyAlignment="1">
      <alignment horizontal="center"/>
    </xf>
    <xf numFmtId="0" fontId="47" fillId="6" borderId="1" xfId="0" applyFont="1" applyFill="1" applyBorder="1" applyAlignment="1">
      <alignment horizontal="center"/>
    </xf>
    <xf numFmtId="0" fontId="23" fillId="6" borderId="15" xfId="0" applyFont="1" applyFill="1" applyBorder="1" applyAlignment="1">
      <alignment horizontal="center"/>
    </xf>
    <xf numFmtId="0" fontId="23" fillId="3" borderId="15" xfId="0" applyFont="1" applyFill="1" applyBorder="1" applyAlignment="1">
      <alignment horizontal="center"/>
    </xf>
    <xf numFmtId="0" fontId="58" fillId="3" borderId="17" xfId="0" applyFont="1" applyFill="1" applyBorder="1" applyAlignment="1">
      <alignment wrapText="1"/>
    </xf>
    <xf numFmtId="0" fontId="60" fillId="3" borderId="19" xfId="0" applyFont="1" applyFill="1" applyBorder="1" applyAlignment="1">
      <alignment wrapText="1"/>
    </xf>
    <xf numFmtId="0" fontId="58" fillId="3" borderId="10" xfId="0" applyFont="1" applyFill="1" applyBorder="1" applyAlignment="1">
      <alignment horizontal="center" wrapText="1"/>
    </xf>
    <xf numFmtId="0" fontId="58" fillId="3" borderId="8" xfId="0" applyFont="1" applyFill="1" applyBorder="1" applyAlignment="1">
      <alignment horizontal="center" wrapText="1"/>
    </xf>
    <xf numFmtId="0" fontId="58" fillId="3" borderId="14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horizontal="center" wrapText="1"/>
    </xf>
    <xf numFmtId="0" fontId="58" fillId="3" borderId="23" xfId="0" applyFont="1" applyFill="1" applyBorder="1" applyAlignment="1">
      <alignment horizontal="center" wrapText="1"/>
    </xf>
    <xf numFmtId="0" fontId="58" fillId="3" borderId="18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wrapText="1"/>
    </xf>
    <xf numFmtId="0" fontId="60" fillId="3" borderId="8" xfId="0" applyFont="1" applyFill="1" applyBorder="1" applyAlignment="1">
      <alignment wrapText="1"/>
    </xf>
    <xf numFmtId="0" fontId="60" fillId="3" borderId="10" xfId="0" applyFont="1" applyFill="1" applyBorder="1" applyAlignment="1">
      <alignment wrapText="1"/>
    </xf>
    <xf numFmtId="0" fontId="63" fillId="3" borderId="8" xfId="0" applyFont="1" applyFill="1" applyBorder="1" applyAlignment="1">
      <alignment horizontal="center" wrapText="1"/>
    </xf>
    <xf numFmtId="0" fontId="63" fillId="3" borderId="14" xfId="0" applyFont="1" applyFill="1" applyBorder="1" applyAlignment="1">
      <alignment horizontal="center" wrapText="1"/>
    </xf>
    <xf numFmtId="0" fontId="63" fillId="3" borderId="14" xfId="0" applyFont="1" applyFill="1" applyBorder="1" applyAlignment="1">
      <alignment wrapText="1"/>
    </xf>
    <xf numFmtId="0" fontId="60" fillId="3" borderId="17" xfId="0" applyFont="1" applyFill="1" applyBorder="1" applyAlignment="1">
      <alignment wrapText="1"/>
    </xf>
    <xf numFmtId="0" fontId="62" fillId="3" borderId="14" xfId="0" applyFont="1" applyFill="1" applyBorder="1" applyAlignment="1">
      <alignment horizontal="center" wrapText="1"/>
    </xf>
    <xf numFmtId="0" fontId="20" fillId="3" borderId="8" xfId="0" applyFont="1" applyFill="1" applyBorder="1" applyAlignment="1">
      <alignment horizontal="center" wrapText="1"/>
    </xf>
    <xf numFmtId="0" fontId="20" fillId="3" borderId="14" xfId="0" applyFont="1" applyFill="1" applyBorder="1" applyAlignment="1">
      <alignment horizontal="center" wrapText="1"/>
    </xf>
    <xf numFmtId="0" fontId="63" fillId="3" borderId="22" xfId="0" applyFont="1" applyFill="1" applyBorder="1" applyAlignment="1">
      <alignment horizontal="center" wrapText="1"/>
    </xf>
    <xf numFmtId="0" fontId="64" fillId="3" borderId="1" xfId="0" applyFont="1" applyFill="1" applyBorder="1" applyAlignment="1">
      <alignment wrapText="1"/>
    </xf>
    <xf numFmtId="0" fontId="58" fillId="3" borderId="21" xfId="0" applyFont="1" applyFill="1" applyBorder="1" applyAlignment="1">
      <alignment horizontal="center" wrapText="1"/>
    </xf>
    <xf numFmtId="0" fontId="63" fillId="3" borderId="10" xfId="0" applyFont="1" applyFill="1" applyBorder="1" applyAlignment="1">
      <alignment horizontal="right" wrapText="1"/>
    </xf>
    <xf numFmtId="0" fontId="60" fillId="3" borderId="10" xfId="0" applyFont="1" applyFill="1" applyBorder="1" applyAlignment="1">
      <alignment horizontal="right" wrapText="1"/>
    </xf>
    <xf numFmtId="0" fontId="65" fillId="3" borderId="10" xfId="0" applyFont="1" applyFill="1" applyBorder="1" applyAlignment="1">
      <alignment horizontal="center" wrapText="1"/>
    </xf>
    <xf numFmtId="0" fontId="64" fillId="3" borderId="10" xfId="0" applyFont="1" applyFill="1" applyBorder="1" applyAlignment="1">
      <alignment horizontal="center" wrapText="1"/>
    </xf>
    <xf numFmtId="0" fontId="58" fillId="3" borderId="10" xfId="0" applyFont="1" applyFill="1" applyBorder="1" applyAlignment="1">
      <alignment horizontal="center" vertical="center"/>
    </xf>
    <xf numFmtId="0" fontId="66" fillId="3" borderId="10" xfId="0" applyFont="1" applyFill="1" applyBorder="1" applyAlignment="1">
      <alignment horizontal="center" wrapText="1"/>
    </xf>
    <xf numFmtId="0" fontId="66" fillId="3" borderId="8" xfId="0" applyFont="1" applyFill="1" applyBorder="1" applyAlignment="1">
      <alignment horizontal="center" wrapText="1"/>
    </xf>
    <xf numFmtId="0" fontId="64" fillId="3" borderId="17" xfId="0" applyFont="1" applyFill="1" applyBorder="1" applyAlignment="1">
      <alignment horizontal="right" wrapText="1"/>
    </xf>
    <xf numFmtId="0" fontId="64" fillId="3" borderId="19" xfId="0" applyFont="1" applyFill="1" applyBorder="1" applyAlignment="1">
      <alignment horizontal="right" wrapText="1"/>
    </xf>
    <xf numFmtId="0" fontId="69" fillId="3" borderId="17" xfId="0" applyFont="1" applyFill="1" applyBorder="1" applyAlignment="1">
      <alignment wrapText="1"/>
    </xf>
    <xf numFmtId="0" fontId="63" fillId="3" borderId="21" xfId="0" applyFont="1" applyFill="1" applyBorder="1" applyAlignment="1">
      <alignment horizontal="right" wrapText="1"/>
    </xf>
    <xf numFmtId="0" fontId="60" fillId="3" borderId="14" xfId="0" applyFont="1" applyFill="1" applyBorder="1" applyAlignment="1">
      <alignment horizontal="right" wrapText="1"/>
    </xf>
    <xf numFmtId="0" fontId="68" fillId="3" borderId="17" xfId="0" applyFont="1" applyFill="1" applyBorder="1" applyAlignment="1">
      <alignment wrapText="1"/>
    </xf>
    <xf numFmtId="0" fontId="68" fillId="3" borderId="10" xfId="0" applyFont="1" applyFill="1" applyBorder="1" applyAlignment="1">
      <alignment wrapText="1"/>
    </xf>
    <xf numFmtId="0" fontId="64" fillId="3" borderId="14" xfId="0" applyFont="1" applyFill="1" applyBorder="1" applyAlignment="1">
      <alignment wrapText="1"/>
    </xf>
    <xf numFmtId="0" fontId="58" fillId="3" borderId="11" xfId="0" applyFont="1" applyFill="1" applyBorder="1" applyAlignment="1">
      <alignment horizontal="center" wrapText="1"/>
    </xf>
    <xf numFmtId="0" fontId="58" fillId="3" borderId="24" xfId="0" applyFont="1" applyFill="1" applyBorder="1" applyAlignment="1">
      <alignment horizontal="center" wrapText="1"/>
    </xf>
    <xf numFmtId="0" fontId="62" fillId="3" borderId="10" xfId="0" applyFont="1" applyFill="1" applyBorder="1" applyAlignment="1">
      <alignment horizontal="center" wrapText="1"/>
    </xf>
    <xf numFmtId="0" fontId="63" fillId="3" borderId="8" xfId="0" applyFont="1" applyFill="1" applyBorder="1" applyAlignment="1">
      <alignment wrapText="1"/>
    </xf>
    <xf numFmtId="0" fontId="76" fillId="3" borderId="27" xfId="0" applyFont="1" applyFill="1" applyBorder="1" applyAlignment="1">
      <alignment horizontal="center" wrapText="1"/>
    </xf>
    <xf numFmtId="0" fontId="51" fillId="3" borderId="1" xfId="0" applyFont="1" applyFill="1" applyBorder="1"/>
    <xf numFmtId="0" fontId="0" fillId="0" borderId="0" xfId="0" applyAlignment="1">
      <alignment horizontal="left"/>
    </xf>
    <xf numFmtId="14" fontId="23" fillId="6" borderId="1" xfId="0" applyNumberFormat="1" applyFont="1" applyFill="1" applyBorder="1" applyAlignment="1">
      <alignment horizontal="left"/>
    </xf>
    <xf numFmtId="0" fontId="55" fillId="6" borderId="1" xfId="0" applyFont="1" applyFill="1" applyBorder="1" applyAlignment="1">
      <alignment horizontal="left"/>
    </xf>
    <xf numFmtId="14" fontId="55" fillId="6" borderId="1" xfId="0" applyNumberFormat="1" applyFont="1" applyFill="1" applyBorder="1" applyAlignment="1">
      <alignment horizontal="left"/>
    </xf>
    <xf numFmtId="0" fontId="51" fillId="6" borderId="1" xfId="0" applyFont="1" applyFill="1" applyBorder="1" applyAlignment="1">
      <alignment horizontal="left"/>
    </xf>
  </cellXfs>
  <cellStyles count="56">
    <cellStyle name="Excel Built-in Normal" xfId="2" xr:uid="{00000000-0005-0000-0000-000000000000}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Hyperlink" xfId="1" builtinId="8"/>
    <cellStyle name="Hyperlink 2" xfId="53" xr:uid="{00000000-0005-0000-0000-000034000000}"/>
    <cellStyle name="Normal" xfId="0" builtinId="0"/>
    <cellStyle name="Normal 2" xfId="54" xr:uid="{00000000-0005-0000-0000-000036000000}"/>
    <cellStyle name="Normal 3" xfId="55" xr:uid="{00000000-0005-0000-0000-000037000000}"/>
  </cellStyles>
  <dxfs count="0"/>
  <tableStyles count="0" defaultTableStyle="TableStyleMedium9" defaultPivotStyle="PivotStyleMedium4"/>
  <colors>
    <mruColors>
      <color rgb="FFCCECFF"/>
      <color rgb="FFE1EBED"/>
      <color rgb="FFD3F6FB"/>
      <color rgb="FF99CCFF"/>
      <color rgb="FF0B02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kw5/Library/Caches/TemporaryItems/Outlook%20Temp/2013/WBC2013/2010/WBCjkw%202010/WBCData2010/NYSWBCcaptureddata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field description"/>
      <sheetName val="Farm Information"/>
      <sheetName val="Data"/>
      <sheetName val="Sheet2"/>
      <sheetName val="Input Data"/>
      <sheetName val="Sheet1"/>
      <sheetName val="Database"/>
    </sheetNames>
    <sheetDataSet>
      <sheetData sheetId="0" refreshError="1"/>
      <sheetData sheetId="1" refreshError="1">
        <row r="1">
          <cell r="D1" t="str">
            <v>Farm name</v>
          </cell>
          <cell r="E1" t="str">
            <v>Farmer name</v>
          </cell>
          <cell r="F1" t="str">
            <v xml:space="preserve">Address line </v>
          </cell>
          <cell r="G1" t="str">
            <v>ST/PR</v>
          </cell>
          <cell r="H1" t="str">
            <v>County</v>
          </cell>
          <cell r="I1" t="str">
            <v>Latitude</v>
          </cell>
          <cell r="J1" t="str">
            <v>Longitude</v>
          </cell>
          <cell r="K1" t="str">
            <v>Method</v>
          </cell>
          <cell r="L1" t="str">
            <v>City</v>
          </cell>
        </row>
        <row r="2">
          <cell r="D2" t="str">
            <v>Cliff Moss's Farm</v>
          </cell>
          <cell r="E2" t="str">
            <v>Cliff Moss</v>
          </cell>
          <cell r="F2" t="str">
            <v>5381 Route 36, Canisteo, NY</v>
          </cell>
          <cell r="G2" t="str">
            <v>NY</v>
          </cell>
          <cell r="H2" t="str">
            <v>Steuben</v>
          </cell>
          <cell r="I2">
            <v>42.261200000000002</v>
          </cell>
          <cell r="J2">
            <v>77.588899999999995</v>
          </cell>
          <cell r="K2" t="str">
            <v>vis</v>
          </cell>
          <cell r="L2" t="str">
            <v>Canisteo</v>
          </cell>
        </row>
        <row r="3">
          <cell r="D3" t="str">
            <v>Cornell University Teaching and Research Center</v>
          </cell>
          <cell r="E3" t="str">
            <v>Thomas Eddy</v>
          </cell>
          <cell r="F3" t="str">
            <v>681 Cornell Lane, Harford, NY</v>
          </cell>
          <cell r="G3" t="str">
            <v>NY</v>
          </cell>
          <cell r="H3" t="str">
            <v>Cortland</v>
          </cell>
          <cell r="I3">
            <v>42.441200000000002</v>
          </cell>
          <cell r="J3">
            <v>76.244900000000001</v>
          </cell>
          <cell r="K3" t="str">
            <v>vis</v>
          </cell>
          <cell r="L3" t="str">
            <v>Harford</v>
          </cell>
        </row>
        <row r="4">
          <cell r="D4" t="str">
            <v>Crookercrest Dairy</v>
          </cell>
          <cell r="E4" t="str">
            <v>Clinton Crooker</v>
          </cell>
          <cell r="F4" t="str">
            <v>3152 John Rial Road, Addison, NY</v>
          </cell>
          <cell r="G4" t="str">
            <v>NY</v>
          </cell>
          <cell r="H4" t="str">
            <v>Steuben</v>
          </cell>
          <cell r="I4">
            <v>42.155000000000001</v>
          </cell>
          <cell r="J4">
            <v>77.223600000000005</v>
          </cell>
          <cell r="K4" t="str">
            <v>vis</v>
          </cell>
          <cell r="L4" t="str">
            <v>Addison</v>
          </cell>
        </row>
        <row r="5">
          <cell r="D5" t="str">
            <v>Degni</v>
          </cell>
          <cell r="F5" t="str">
            <v>5093 Creal Hill Rd; Homer, NY</v>
          </cell>
          <cell r="G5" t="str">
            <v>NY</v>
          </cell>
          <cell r="H5" t="str">
            <v>Cortland</v>
          </cell>
          <cell r="I5">
            <v>42.642837299999997</v>
          </cell>
          <cell r="J5">
            <v>-76.211936499999993</v>
          </cell>
          <cell r="L5" t="str">
            <v>Homer</v>
          </cell>
        </row>
        <row r="6">
          <cell r="D6" t="str">
            <v>DeWaine</v>
          </cell>
          <cell r="E6" t="str">
            <v>DeKalb NK</v>
          </cell>
          <cell r="F6" t="str">
            <v>Spangler Rd, Flint</v>
          </cell>
          <cell r="G6" t="str">
            <v>NY</v>
          </cell>
          <cell r="H6" t="str">
            <v>Ontario</v>
          </cell>
          <cell r="I6">
            <v>42.887869999999999</v>
          </cell>
          <cell r="J6">
            <v>77.155169999999998</v>
          </cell>
          <cell r="L6" t="str">
            <v>Flint</v>
          </cell>
        </row>
        <row r="7">
          <cell r="D7" t="str">
            <v>Dietchers Farm #1</v>
          </cell>
          <cell r="E7" t="str">
            <v>John Dietchers</v>
          </cell>
          <cell r="F7" t="str">
            <v>Gracie Road, Cortland, NY</v>
          </cell>
          <cell r="G7" t="str">
            <v>NY</v>
          </cell>
          <cell r="H7" t="str">
            <v>Cortland</v>
          </cell>
          <cell r="I7">
            <v>42.552199999999999</v>
          </cell>
          <cell r="J7">
            <v>76.243600000000001</v>
          </cell>
          <cell r="K7" t="str">
            <v>vis</v>
          </cell>
          <cell r="L7" t="str">
            <v>Cortland</v>
          </cell>
        </row>
        <row r="8">
          <cell r="D8" t="str">
            <v>Dietchers Farm #2</v>
          </cell>
          <cell r="E8" t="str">
            <v>John Dietchers</v>
          </cell>
          <cell r="F8" t="str">
            <v>East River Road, Cortland, NY</v>
          </cell>
          <cell r="G8" t="str">
            <v>NY</v>
          </cell>
          <cell r="H8" t="str">
            <v>Cortland</v>
          </cell>
          <cell r="I8">
            <v>42.638300000000001</v>
          </cell>
          <cell r="J8">
            <v>76.128799999999998</v>
          </cell>
          <cell r="K8" t="str">
            <v>vis</v>
          </cell>
          <cell r="L8" t="str">
            <v>Cortland</v>
          </cell>
        </row>
        <row r="9">
          <cell r="D9" t="str">
            <v>Earlybird  #1</v>
          </cell>
          <cell r="E9" t="str">
            <v>George</v>
          </cell>
          <cell r="F9" t="str">
            <v>806 Elmira Road, Ithaca, NY, 14850</v>
          </cell>
          <cell r="G9" t="str">
            <v>NY</v>
          </cell>
          <cell r="H9" t="str">
            <v>Tompkins</v>
          </cell>
          <cell r="I9">
            <v>42.4086</v>
          </cell>
          <cell r="J9">
            <v>76.548299999999998</v>
          </cell>
          <cell r="K9" t="str">
            <v>vis</v>
          </cell>
          <cell r="L9" t="str">
            <v>Ithaca</v>
          </cell>
        </row>
        <row r="10">
          <cell r="D10" t="str">
            <v>Earlybird  #2</v>
          </cell>
          <cell r="E10" t="str">
            <v>George</v>
          </cell>
          <cell r="F10" t="str">
            <v>806 Elmira Road, Ithaca, NY, 14850</v>
          </cell>
          <cell r="G10" t="str">
            <v>NY</v>
          </cell>
          <cell r="H10" t="str">
            <v>Tompkins</v>
          </cell>
          <cell r="I10">
            <v>42.404899999999998</v>
          </cell>
          <cell r="J10">
            <v>76.546499999999995</v>
          </cell>
          <cell r="K10" t="str">
            <v>vis</v>
          </cell>
          <cell r="L10" t="str">
            <v>Ithaca</v>
          </cell>
        </row>
        <row r="11">
          <cell r="D11" t="str">
            <v xml:space="preserve">Eddydale </v>
          </cell>
          <cell r="E11" t="str">
            <v>Stephen</v>
          </cell>
          <cell r="F11" t="str">
            <v>27 Elmira Road, Ithaca, NY, 14850</v>
          </cell>
          <cell r="G11" t="str">
            <v>NY</v>
          </cell>
          <cell r="H11" t="str">
            <v>Tompkins</v>
          </cell>
          <cell r="I11">
            <v>42.411999999999999</v>
          </cell>
          <cell r="J11">
            <v>76.539900000000003</v>
          </cell>
          <cell r="K11" t="str">
            <v>vis</v>
          </cell>
          <cell r="L11" t="str">
            <v>Ithaca</v>
          </cell>
        </row>
        <row r="12">
          <cell r="D12" t="str">
            <v>Fall Creek Farm</v>
          </cell>
          <cell r="E12" t="str">
            <v>Kim</v>
          </cell>
          <cell r="F12" t="str">
            <v>397 Fall Creek Road, Freeville, NY</v>
          </cell>
          <cell r="G12" t="str">
            <v>NY</v>
          </cell>
          <cell r="H12" t="str">
            <v>Tompkins</v>
          </cell>
          <cell r="I12">
            <v>42.5291</v>
          </cell>
          <cell r="J12">
            <v>76.313100000000006</v>
          </cell>
          <cell r="K12" t="str">
            <v>vis</v>
          </cell>
          <cell r="L12" t="str">
            <v>Freeville</v>
          </cell>
        </row>
        <row r="13">
          <cell r="D13" t="str">
            <v>Gabriel</v>
          </cell>
          <cell r="G13" t="str">
            <v>NY</v>
          </cell>
          <cell r="H13" t="str">
            <v>Washington</v>
          </cell>
          <cell r="I13">
            <v>43.007399999999997</v>
          </cell>
          <cell r="J13">
            <v>-73.5685</v>
          </cell>
          <cell r="L13" t="str">
            <v>Easton</v>
          </cell>
        </row>
        <row r="14">
          <cell r="D14" t="str">
            <v>GanoeCh</v>
          </cell>
          <cell r="G14" t="str">
            <v>NY</v>
          </cell>
          <cell r="H14" t="str">
            <v>Chenango</v>
          </cell>
          <cell r="I14">
            <v>42.209699999999998</v>
          </cell>
          <cell r="J14">
            <v>-75.530600000000007</v>
          </cell>
          <cell r="L14" t="str">
            <v>Afton</v>
          </cell>
        </row>
        <row r="15">
          <cell r="D15" t="str">
            <v>GanoeM</v>
          </cell>
          <cell r="G15" t="str">
            <v>NY</v>
          </cell>
          <cell r="H15" t="str">
            <v>Montgomery</v>
          </cell>
          <cell r="I15">
            <v>42.965800000000002</v>
          </cell>
          <cell r="J15">
            <v>-74.582599999999999</v>
          </cell>
          <cell r="L15" t="str">
            <v>Fort Plain</v>
          </cell>
        </row>
        <row r="16">
          <cell r="D16" t="str">
            <v>Hunter</v>
          </cell>
          <cell r="G16" t="str">
            <v>NY</v>
          </cell>
          <cell r="H16" t="str">
            <v>Jefferson</v>
          </cell>
          <cell r="I16">
            <v>44.287166999999997</v>
          </cell>
          <cell r="J16">
            <v>-75.860133000000005</v>
          </cell>
          <cell r="L16" t="str">
            <v>Plessis</v>
          </cell>
        </row>
        <row r="17">
          <cell r="D17" t="str">
            <v>Iron Kettle</v>
          </cell>
          <cell r="E17" t="str">
            <v>Skip Jackson</v>
          </cell>
          <cell r="F17" t="str">
            <v>707 Owego Road, Candor, NY</v>
          </cell>
          <cell r="G17" t="str">
            <v>NY</v>
          </cell>
          <cell r="H17" t="str">
            <v>Tioga</v>
          </cell>
          <cell r="I17">
            <v>42.192500000000003</v>
          </cell>
          <cell r="J17">
            <v>76.309700000000007</v>
          </cell>
          <cell r="K17" t="str">
            <v>vis</v>
          </cell>
          <cell r="L17" t="str">
            <v>Candor</v>
          </cell>
        </row>
        <row r="18">
          <cell r="D18" t="str">
            <v>John &amp; Joyce Switzer Farm</v>
          </cell>
          <cell r="E18" t="str">
            <v>John A. Switzer</v>
          </cell>
          <cell r="F18" t="str">
            <v>63 Buck Hill Road, Trumansburg, NY, 14886</v>
          </cell>
          <cell r="G18" t="str">
            <v>NY</v>
          </cell>
          <cell r="H18" t="str">
            <v>Tompkins</v>
          </cell>
          <cell r="I18">
            <v>42.456699999999998</v>
          </cell>
          <cell r="J18">
            <v>76.691100000000006</v>
          </cell>
          <cell r="K18" t="str">
            <v>vis</v>
          </cell>
          <cell r="L18" t="str">
            <v>Trumansburg</v>
          </cell>
        </row>
        <row r="19">
          <cell r="D19" t="str">
            <v>Kingston</v>
          </cell>
          <cell r="F19" t="str">
            <v>Elba</v>
          </cell>
          <cell r="G19" t="str">
            <v>NY</v>
          </cell>
          <cell r="H19" t="str">
            <v>Genesee</v>
          </cell>
          <cell r="I19">
            <v>43.093600000000002</v>
          </cell>
          <cell r="J19">
            <v>-78.188800000000001</v>
          </cell>
          <cell r="L19" t="str">
            <v>Elba</v>
          </cell>
        </row>
        <row r="20">
          <cell r="D20" t="str">
            <v>Lawrence</v>
          </cell>
          <cell r="G20" t="str">
            <v>NY</v>
          </cell>
          <cell r="H20" t="str">
            <v>Lewis</v>
          </cell>
          <cell r="I20">
            <v>43.779966999999999</v>
          </cell>
          <cell r="J20">
            <v>-75.466916999999995</v>
          </cell>
          <cell r="L20" t="str">
            <v>Lowville</v>
          </cell>
        </row>
        <row r="21">
          <cell r="D21" t="str">
            <v>Leo Dickson +Sons Inc.</v>
          </cell>
          <cell r="E21" t="str">
            <v>Brett Dickson</v>
          </cell>
          <cell r="F21" t="str">
            <v>5226 Bonny Hill Road, Bath, NY</v>
          </cell>
          <cell r="G21" t="str">
            <v>NY</v>
          </cell>
          <cell r="H21" t="str">
            <v>Steuben</v>
          </cell>
          <cell r="I21">
            <v>42.259399999999999</v>
          </cell>
          <cell r="J21">
            <v>77.330500000000001</v>
          </cell>
          <cell r="K21" t="str">
            <v>vis</v>
          </cell>
          <cell r="L21" t="str">
            <v>Bath</v>
          </cell>
        </row>
        <row r="22">
          <cell r="D22" t="str">
            <v>Loghry's Eastview Farm</v>
          </cell>
          <cell r="E22" t="str">
            <v>Gerald Loghry</v>
          </cell>
          <cell r="F22" t="str">
            <v>4955 Oak Hill Rd, Cameron, NY</v>
          </cell>
          <cell r="G22" t="str">
            <v>NY</v>
          </cell>
          <cell r="H22" t="str">
            <v>Steuben</v>
          </cell>
          <cell r="I22">
            <v>42.266199999999998</v>
          </cell>
          <cell r="J22">
            <v>77.427700000000002</v>
          </cell>
          <cell r="K22" t="str">
            <v>vis</v>
          </cell>
          <cell r="L22" t="str">
            <v>Cameron</v>
          </cell>
        </row>
        <row r="23">
          <cell r="D23" t="str">
            <v>Mandeville</v>
          </cell>
          <cell r="E23" t="str">
            <v>Kirk Mandeville</v>
          </cell>
          <cell r="F23" t="str">
            <v>894 Ithaca Road, Spencer, NY, 14850</v>
          </cell>
          <cell r="G23" t="str">
            <v>NY</v>
          </cell>
          <cell r="H23" t="str">
            <v>Tioga</v>
          </cell>
          <cell r="I23">
            <v>42.268599999999999</v>
          </cell>
          <cell r="J23">
            <v>76.509399999999999</v>
          </cell>
          <cell r="K23" t="str">
            <v>vis</v>
          </cell>
          <cell r="L23" t="str">
            <v>Spencer</v>
          </cell>
        </row>
        <row r="24">
          <cell r="D24" t="str">
            <v>Maple Valley</v>
          </cell>
          <cell r="E24" t="str">
            <v>Tom Maple</v>
          </cell>
          <cell r="F24" t="str">
            <v>791 County Road 64, Elmira, NY</v>
          </cell>
          <cell r="G24" t="str">
            <v>NY</v>
          </cell>
          <cell r="H24" t="str">
            <v>Chemung</v>
          </cell>
          <cell r="I24">
            <v>42.152200000000001</v>
          </cell>
          <cell r="J24">
            <v>76.891300000000001</v>
          </cell>
          <cell r="K24" t="str">
            <v>vis</v>
          </cell>
          <cell r="L24" t="str">
            <v>Elmira</v>
          </cell>
        </row>
        <row r="25">
          <cell r="D25" t="str">
            <v>McNeil/McCreedy</v>
          </cell>
          <cell r="E25" t="str">
            <v>Stein&amp;Sons</v>
          </cell>
          <cell r="F25" t="str">
            <v>Caledonia</v>
          </cell>
          <cell r="G25" t="str">
            <v>NY</v>
          </cell>
          <cell r="H25" t="str">
            <v>Livingston</v>
          </cell>
          <cell r="I25">
            <v>42.928417000000003</v>
          </cell>
          <cell r="J25">
            <v>-77.913183000000004</v>
          </cell>
          <cell r="L25" t="str">
            <v>Caledonia</v>
          </cell>
        </row>
        <row r="26">
          <cell r="D26" t="str">
            <v>Menasha</v>
          </cell>
          <cell r="F26" t="str">
            <v>Riverhead</v>
          </cell>
          <cell r="G26" t="str">
            <v>NY</v>
          </cell>
          <cell r="H26" t="str">
            <v>Suffolk</v>
          </cell>
          <cell r="I26">
            <v>40.94699</v>
          </cell>
          <cell r="J26">
            <v>-72.686330100000006</v>
          </cell>
          <cell r="L26" t="str">
            <v>Riverhead</v>
          </cell>
        </row>
        <row r="27">
          <cell r="D27" t="str">
            <v>Miller</v>
          </cell>
          <cell r="F27" t="str">
            <v>Kirlkand</v>
          </cell>
          <cell r="G27" t="str">
            <v>NY</v>
          </cell>
          <cell r="H27" t="str">
            <v>Oneida</v>
          </cell>
          <cell r="I27">
            <v>43.030279999999998</v>
          </cell>
          <cell r="J27">
            <v>-75.430710000000005</v>
          </cell>
          <cell r="L27" t="str">
            <v>Kirkland</v>
          </cell>
        </row>
        <row r="28">
          <cell r="D28" t="str">
            <v>Our Green Acres #1</v>
          </cell>
          <cell r="E28" t="str">
            <v>Frank Wiles</v>
          </cell>
          <cell r="F28" t="str">
            <v>3965 Waverly Road, Owego, NY,  13827</v>
          </cell>
          <cell r="G28" t="str">
            <v>NY</v>
          </cell>
          <cell r="H28" t="str">
            <v>Tioga</v>
          </cell>
          <cell r="I28">
            <v>42.085799999999999</v>
          </cell>
          <cell r="J28">
            <v>76.2958</v>
          </cell>
          <cell r="K28" t="str">
            <v>vis</v>
          </cell>
          <cell r="L28" t="str">
            <v>Owego</v>
          </cell>
        </row>
        <row r="29">
          <cell r="D29" t="str">
            <v>Our Green Acres #2</v>
          </cell>
          <cell r="E29" t="str">
            <v>Frank Wiles</v>
          </cell>
          <cell r="F29" t="str">
            <v>3966 Waverly Road, Owego, NY,  13827</v>
          </cell>
          <cell r="G29" t="str">
            <v>NY</v>
          </cell>
          <cell r="H29" t="str">
            <v>Tioga</v>
          </cell>
          <cell r="I29">
            <v>42.091700000000003</v>
          </cell>
          <cell r="J29">
            <v>76.297200000000004</v>
          </cell>
          <cell r="K29" t="str">
            <v>vis</v>
          </cell>
          <cell r="L29" t="str">
            <v>Owego</v>
          </cell>
        </row>
        <row r="30">
          <cell r="D30" t="str">
            <v>Smitholmes</v>
          </cell>
          <cell r="E30" t="str">
            <v>Mike Smitholmes</v>
          </cell>
          <cell r="F30" t="str">
            <v>2844 Route 352, Big Flats, NY</v>
          </cell>
          <cell r="G30" t="str">
            <v>NY</v>
          </cell>
          <cell r="H30" t="str">
            <v>Chemung</v>
          </cell>
          <cell r="I30">
            <v>42.121099999999998</v>
          </cell>
          <cell r="J30">
            <v>76.925700000000006</v>
          </cell>
          <cell r="K30" t="str">
            <v>vis</v>
          </cell>
          <cell r="L30" t="str">
            <v>Big Flats</v>
          </cell>
        </row>
        <row r="31">
          <cell r="D31" t="str">
            <v>Sprague</v>
          </cell>
          <cell r="E31" t="str">
            <v>Halls Produce</v>
          </cell>
          <cell r="F31" t="str">
            <v>Great Valley, NY</v>
          </cell>
          <cell r="G31" t="str">
            <v>NY</v>
          </cell>
          <cell r="H31" t="str">
            <v>Cattaraugus</v>
          </cell>
          <cell r="I31">
            <v>42.130989999999997</v>
          </cell>
          <cell r="J31">
            <v>78.382220000000004</v>
          </cell>
          <cell r="L31" t="str">
            <v>Great Valley</v>
          </cell>
        </row>
        <row r="32">
          <cell r="D32" t="str">
            <v>Stanyard</v>
          </cell>
          <cell r="E32" t="str">
            <v>Lott Farm</v>
          </cell>
          <cell r="F32" t="str">
            <v>Seneca Falls</v>
          </cell>
          <cell r="G32" t="str">
            <v>NY</v>
          </cell>
          <cell r="H32" t="str">
            <v>Seneca</v>
          </cell>
          <cell r="L32" t="str">
            <v>Seneca Falls</v>
          </cell>
        </row>
        <row r="33">
          <cell r="D33" t="str">
            <v>Stoughton</v>
          </cell>
          <cell r="E33" t="str">
            <v>Deb Stoughton</v>
          </cell>
          <cell r="F33" t="str">
            <v xml:space="preserve"> 10898 State Route 38, Newark Valley, NY</v>
          </cell>
          <cell r="G33" t="str">
            <v>NY</v>
          </cell>
          <cell r="H33" t="str">
            <v>Tioga</v>
          </cell>
          <cell r="I33">
            <v>42.261299999999999</v>
          </cell>
          <cell r="J33">
            <v>76.1768</v>
          </cell>
          <cell r="K33" t="str">
            <v>vis</v>
          </cell>
          <cell r="L33" t="str">
            <v>Newark Valley</v>
          </cell>
        </row>
        <row r="34">
          <cell r="D34" t="str">
            <v>Waldron</v>
          </cell>
          <cell r="E34" t="str">
            <v>NYSAES FRU</v>
          </cell>
          <cell r="F34" t="str">
            <v>Geneva</v>
          </cell>
          <cell r="G34" t="str">
            <v>NY</v>
          </cell>
          <cell r="H34" t="str">
            <v>Ontario</v>
          </cell>
          <cell r="I34">
            <v>42.871000000000002</v>
          </cell>
          <cell r="J34">
            <v>77.024199999999993</v>
          </cell>
          <cell r="L34" t="str">
            <v>Geneva</v>
          </cell>
        </row>
        <row r="35">
          <cell r="D35" t="str">
            <v>Warriner's Sweet Corn</v>
          </cell>
          <cell r="E35" t="str">
            <v>D. Warriner</v>
          </cell>
          <cell r="F35" t="str">
            <v>5059 St Route 248, Canisteo</v>
          </cell>
          <cell r="G35" t="str">
            <v>NY</v>
          </cell>
          <cell r="H35" t="str">
            <v>Steuben</v>
          </cell>
          <cell r="I35">
            <v>42.248899999999999</v>
          </cell>
          <cell r="J35">
            <v>77.611699999999999</v>
          </cell>
          <cell r="K35" t="str">
            <v>vis</v>
          </cell>
          <cell r="L35" t="str">
            <v>Canisteo</v>
          </cell>
        </row>
        <row r="36">
          <cell r="D36" t="str">
            <v>WiseC</v>
          </cell>
          <cell r="E36" t="str">
            <v>SUNY</v>
          </cell>
          <cell r="F36" t="str">
            <v>Cobleskill</v>
          </cell>
          <cell r="G36" t="str">
            <v>NY</v>
          </cell>
          <cell r="H36" t="str">
            <v>Schoharie</v>
          </cell>
          <cell r="I36">
            <v>42.658200000000001</v>
          </cell>
          <cell r="J36">
            <v>74.508700000000005</v>
          </cell>
          <cell r="L36" t="str">
            <v>Cobleskill</v>
          </cell>
        </row>
        <row r="37">
          <cell r="D37" t="str">
            <v>WiseV</v>
          </cell>
          <cell r="E37" t="str">
            <v>Cornell</v>
          </cell>
          <cell r="F37" t="str">
            <v>Valatie</v>
          </cell>
          <cell r="G37" t="str">
            <v>NY</v>
          </cell>
          <cell r="H37" t="str">
            <v>Columbia</v>
          </cell>
          <cell r="I37">
            <v>42.433599999999998</v>
          </cell>
          <cell r="J37">
            <v>73.675600000000003</v>
          </cell>
          <cell r="L37" t="str">
            <v>Valatie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ec6@cornell.edu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gww48@cornell.edu" TargetMode="External"/><Relationship Id="rId7" Type="http://schemas.openxmlformats.org/officeDocument/2006/relationships/hyperlink" Target="mailto:pec6@cornell.edu" TargetMode="External"/><Relationship Id="rId12" Type="http://schemas.openxmlformats.org/officeDocument/2006/relationships/hyperlink" Target="mailto:arp253@cornell.edu" TargetMode="External"/><Relationship Id="rId2" Type="http://schemas.openxmlformats.org/officeDocument/2006/relationships/hyperlink" Target="mailto:pjs16@cornell.edu" TargetMode="External"/><Relationship Id="rId1" Type="http://schemas.openxmlformats.org/officeDocument/2006/relationships/hyperlink" Target="mailto:pjs16@cornell.edu" TargetMode="External"/><Relationship Id="rId6" Type="http://schemas.openxmlformats.org/officeDocument/2006/relationships/hyperlink" Target="mailto:jjm14@cornell.edu" TargetMode="External"/><Relationship Id="rId11" Type="http://schemas.openxmlformats.org/officeDocument/2006/relationships/hyperlink" Target="mailto:klw23@cornell.edu" TargetMode="External"/><Relationship Id="rId5" Type="http://schemas.openxmlformats.org/officeDocument/2006/relationships/hyperlink" Target="mailto:kvs5@cornell.edu" TargetMode="External"/><Relationship Id="rId10" Type="http://schemas.openxmlformats.org/officeDocument/2006/relationships/hyperlink" Target="mailto:mjs88@cornell.edu" TargetMode="External"/><Relationship Id="rId4" Type="http://schemas.openxmlformats.org/officeDocument/2006/relationships/hyperlink" Target="mailto:jlf20@cornell.edu" TargetMode="External"/><Relationship Id="rId9" Type="http://schemas.openxmlformats.org/officeDocument/2006/relationships/hyperlink" Target="mailto:mjs88@cornell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maps/place/44%C2%B034'37.9%22N+75%C2%B026'26.7%22W/@44.57719,-75.442944,783m/data=!3m2!1e3!4b1!4m5!3m4!1s0x0:0x0!8m2!3d44.57719!4d-75.44075" TargetMode="External"/><Relationship Id="rId3" Type="http://schemas.openxmlformats.org/officeDocument/2006/relationships/hyperlink" Target="https://www.google.com/maps/place/44%C2%B050'12.2%22N+74%C2%B018'54.2%22W/@44.836712,-74.317247,780m/data=!3m2!1e3!4b1!4m5!3m4!1s0x0:0x0!8m2!3d44.836712!4d-74.315053" TargetMode="External"/><Relationship Id="rId7" Type="http://schemas.openxmlformats.org/officeDocument/2006/relationships/hyperlink" Target="https://www.google.com/maps/place/44%C2%B052'04.4%22N+75%C2%B003'35.6%22W/@44.8679,-75.062084,780m/data=!3m2!1e3!4b1!4m5!3m4!1s0x0:0x0!8m2!3d44.8679!4d-75.05989" TargetMode="External"/><Relationship Id="rId2" Type="http://schemas.openxmlformats.org/officeDocument/2006/relationships/hyperlink" Target="https://www.google.com/maps/place/44%C2%B043'54.1%22N+74%C2%B035'15.2%22W/@44.7317,-74.589754,781m/data=!3m2!1e3!4b1!4m5!3m4!1s0x0:0x0!8m2!3d44.7317!4d-74.58756" TargetMode="External"/><Relationship Id="rId1" Type="http://schemas.openxmlformats.org/officeDocument/2006/relationships/hyperlink" Target="https://www.google.com/maps/place/44%C2%B047'20.1%22N+74%C2%B033'46.6%22W/@44.788907,-74.565135,781m/data=!3m2!1e3!4b1!4m5!3m4!1s0x0:0x0!8m2!3d44.788907!4d-74.562941" TargetMode="External"/><Relationship Id="rId6" Type="http://schemas.openxmlformats.org/officeDocument/2006/relationships/hyperlink" Target="https://www.google.com/maps/@44.7703311,-74.6607421,541m/data=!3m1!1e3" TargetMode="External"/><Relationship Id="rId11" Type="http://schemas.openxmlformats.org/officeDocument/2006/relationships/hyperlink" Target="https://www.google.com/maps/place/44%C2%B021'19.9%22N+75%C2%B013'10.6%22W/@44.35553,-75.221794,786m/data=!3m2!1e3!4b1!4m5!3m4!1s0x0:0x0!8m2!3d44.35553!4d-75.2196" TargetMode="External"/><Relationship Id="rId5" Type="http://schemas.openxmlformats.org/officeDocument/2006/relationships/hyperlink" Target="https://www.google.com/maps/@44.5089714,-74.8931291,467m/data=!3m1!1e3" TargetMode="External"/><Relationship Id="rId10" Type="http://schemas.openxmlformats.org/officeDocument/2006/relationships/hyperlink" Target="https://www.google.com/maps/place/44%C2%B034'10.1%22N+75%C2%B032'36.6%22W/@44.56948,-75.545684,784m/data=!3m2!1e3!4b1!4m5!3m4!1s0x0:0x0!8m2!3d44.56948!4d-75.54349" TargetMode="External"/><Relationship Id="rId4" Type="http://schemas.openxmlformats.org/officeDocument/2006/relationships/hyperlink" Target="https://www.google.com/maps/place/44%C2%B056'36.7%22N+74%C2%B002'35.7%22W/@44.94352,-74.045455,779m/data=!3m2!1e3!4b1!4m5!3m4!1s0x0:0x0!8m2!3d44.94352!4d-74.043261" TargetMode="External"/><Relationship Id="rId9" Type="http://schemas.openxmlformats.org/officeDocument/2006/relationships/hyperlink" Target="https://www.google.com/maps/place/44%C2%B044'37.1%22N+75%C2%B010'19.6%22W/@44.743638,-75.174307,781m/data=!3m2!1e3!4b1!4m5!3m4!1s0x0:0x0!8m2!3d44.743638!4d-75.172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482E-16AB-45CF-B050-D0DFBF70EAA0}">
  <dimension ref="A1:AOT20"/>
  <sheetViews>
    <sheetView zoomScale="66" workbookViewId="0">
      <pane xSplit="1" topLeftCell="B1" activePane="topRight" state="frozen"/>
      <selection pane="topRight" activeCell="F24" sqref="F24"/>
    </sheetView>
  </sheetViews>
  <sheetFormatPr baseColWidth="10" defaultColWidth="8.83203125" defaultRowHeight="16"/>
  <cols>
    <col min="1" max="1" width="13.5" customWidth="1"/>
    <col min="21" max="21" width="9.33203125" bestFit="1" customWidth="1"/>
    <col min="22" max="22" width="9.6640625" bestFit="1" customWidth="1"/>
    <col min="23" max="23" width="11.83203125" bestFit="1" customWidth="1"/>
    <col min="24" max="24" width="11.5" bestFit="1" customWidth="1"/>
    <col min="25" max="25" width="11.1640625" bestFit="1" customWidth="1"/>
    <col min="26" max="26" width="11.5" bestFit="1" customWidth="1"/>
    <col min="27" max="29" width="11.83203125" bestFit="1" customWidth="1"/>
    <col min="30" max="30" width="11" bestFit="1" customWidth="1"/>
    <col min="31" max="32" width="11.83203125" bestFit="1" customWidth="1"/>
    <col min="33" max="33" width="11" bestFit="1" customWidth="1"/>
    <col min="34" max="34" width="11.83203125" bestFit="1" customWidth="1"/>
    <col min="35" max="37" width="9.6640625" bestFit="1" customWidth="1"/>
    <col min="38" max="38" width="9.1640625" customWidth="1"/>
    <col min="39" max="39" width="8.6640625" bestFit="1" customWidth="1"/>
  </cols>
  <sheetData>
    <row r="1" spans="1:1086" s="17" customFormat="1" ht="47" thickBot="1">
      <c r="A1" s="107" t="s">
        <v>56</v>
      </c>
      <c r="B1" s="136" t="s">
        <v>66</v>
      </c>
      <c r="C1" s="136" t="s">
        <v>60</v>
      </c>
      <c r="D1" s="136" t="s">
        <v>65</v>
      </c>
      <c r="E1" s="136" t="s">
        <v>61</v>
      </c>
      <c r="F1" s="136" t="s">
        <v>65</v>
      </c>
      <c r="G1" s="136" t="s">
        <v>65</v>
      </c>
      <c r="H1" s="136" t="s">
        <v>65</v>
      </c>
      <c r="I1" s="136" t="s">
        <v>67</v>
      </c>
      <c r="J1" s="136" t="s">
        <v>62</v>
      </c>
      <c r="K1" s="136" t="s">
        <v>62</v>
      </c>
      <c r="L1" s="136" t="s">
        <v>62</v>
      </c>
      <c r="M1" s="136" t="s">
        <v>62</v>
      </c>
      <c r="N1" s="136" t="s">
        <v>61</v>
      </c>
      <c r="O1" s="136" t="s">
        <v>534</v>
      </c>
      <c r="P1" s="136" t="s">
        <v>154</v>
      </c>
      <c r="Q1" s="136" t="s">
        <v>154</v>
      </c>
      <c r="R1" s="136" t="s">
        <v>59</v>
      </c>
      <c r="S1" s="136" t="s">
        <v>63</v>
      </c>
      <c r="T1" s="136" t="s">
        <v>63</v>
      </c>
      <c r="U1" s="136" t="s">
        <v>63</v>
      </c>
      <c r="V1" s="136" t="s">
        <v>63</v>
      </c>
      <c r="W1" s="136" t="s">
        <v>169</v>
      </c>
      <c r="X1" s="136" t="s">
        <v>169</v>
      </c>
      <c r="Y1" s="136" t="s">
        <v>35</v>
      </c>
      <c r="Z1" s="136" t="s">
        <v>35</v>
      </c>
      <c r="AA1" s="136" t="s">
        <v>218</v>
      </c>
      <c r="AB1" s="136" t="s">
        <v>97</v>
      </c>
      <c r="AC1" s="136" t="s">
        <v>98</v>
      </c>
      <c r="AD1" s="136" t="s">
        <v>152</v>
      </c>
      <c r="AE1" s="136" t="s">
        <v>115</v>
      </c>
      <c r="AF1" s="136" t="s">
        <v>150</v>
      </c>
      <c r="AG1" s="136" t="s">
        <v>219</v>
      </c>
      <c r="AH1" s="136" t="s">
        <v>62</v>
      </c>
      <c r="AI1" s="89" t="s">
        <v>64</v>
      </c>
      <c r="AJ1" s="136" t="s">
        <v>535</v>
      </c>
      <c r="AK1" s="136" t="s">
        <v>60</v>
      </c>
      <c r="AL1" s="136" t="s">
        <v>68</v>
      </c>
      <c r="AM1" s="89" t="s">
        <v>101</v>
      </c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89"/>
      <c r="FX1" s="89"/>
      <c r="FY1" s="89"/>
      <c r="FZ1" s="89"/>
      <c r="GA1" s="89"/>
      <c r="GB1" s="89"/>
      <c r="GC1" s="89"/>
      <c r="GD1" s="89"/>
      <c r="GE1" s="89"/>
      <c r="GF1" s="89"/>
      <c r="GG1" s="89"/>
      <c r="GH1" s="89"/>
      <c r="GI1" s="89"/>
      <c r="GJ1" s="89"/>
      <c r="GK1" s="89"/>
      <c r="GL1" s="89"/>
      <c r="GM1" s="89"/>
      <c r="GN1" s="89"/>
      <c r="GO1" s="89"/>
      <c r="GP1" s="89"/>
      <c r="GQ1" s="89"/>
      <c r="GR1" s="89"/>
      <c r="GS1" s="89"/>
      <c r="GT1" s="89"/>
      <c r="GU1" s="89"/>
      <c r="GV1" s="89"/>
      <c r="GW1" s="89"/>
      <c r="GX1" s="89"/>
      <c r="GY1" s="89"/>
      <c r="GZ1" s="89"/>
      <c r="HA1" s="89"/>
      <c r="HB1" s="89"/>
      <c r="HC1" s="89"/>
      <c r="HD1" s="89"/>
      <c r="HE1" s="89"/>
      <c r="HF1" s="89"/>
      <c r="HG1" s="89"/>
      <c r="HH1" s="89"/>
      <c r="HI1" s="89"/>
      <c r="HJ1" s="89"/>
      <c r="HK1" s="89"/>
      <c r="HL1" s="89"/>
      <c r="HM1" s="89"/>
      <c r="HN1" s="89"/>
      <c r="HO1" s="89"/>
      <c r="HP1" s="89"/>
      <c r="HQ1" s="89"/>
      <c r="HR1" s="89"/>
      <c r="HS1" s="89"/>
      <c r="HT1" s="89"/>
      <c r="HU1" s="89"/>
      <c r="HV1" s="89"/>
      <c r="HW1" s="89"/>
      <c r="HX1" s="89"/>
      <c r="HY1" s="89"/>
      <c r="HZ1" s="89"/>
      <c r="IA1" s="89"/>
      <c r="IB1" s="89"/>
      <c r="IC1" s="89"/>
      <c r="ID1" s="89"/>
      <c r="IE1" s="89"/>
      <c r="IF1" s="89"/>
      <c r="IG1" s="89"/>
      <c r="IH1" s="89"/>
      <c r="II1" s="89"/>
      <c r="IJ1" s="89"/>
      <c r="IK1" s="89"/>
      <c r="IL1" s="89"/>
      <c r="IM1" s="89"/>
      <c r="IN1" s="89"/>
      <c r="IO1" s="89"/>
      <c r="IP1" s="89"/>
      <c r="IQ1" s="89"/>
      <c r="IR1" s="89"/>
      <c r="IS1" s="89"/>
      <c r="IT1" s="89"/>
      <c r="IU1" s="89"/>
      <c r="IV1" s="89"/>
      <c r="IW1" s="89"/>
      <c r="IX1" s="89"/>
      <c r="IY1" s="89"/>
      <c r="IZ1" s="89"/>
      <c r="JA1" s="89"/>
      <c r="JB1" s="89"/>
      <c r="JC1" s="89"/>
      <c r="JD1" s="89"/>
      <c r="JE1" s="89"/>
      <c r="JF1" s="89"/>
      <c r="JG1" s="89"/>
      <c r="JH1" s="89"/>
      <c r="JI1" s="89"/>
      <c r="JJ1" s="89"/>
      <c r="JK1" s="89"/>
      <c r="JL1" s="89"/>
      <c r="JM1" s="89"/>
      <c r="JN1" s="89"/>
      <c r="JO1" s="89"/>
      <c r="JP1" s="89"/>
      <c r="JQ1" s="89"/>
      <c r="JR1" s="89"/>
      <c r="JS1" s="89"/>
      <c r="JT1" s="89"/>
      <c r="JU1" s="89"/>
      <c r="JV1" s="89"/>
      <c r="JW1" s="89"/>
      <c r="JX1" s="89"/>
      <c r="JY1" s="89"/>
      <c r="JZ1" s="89"/>
      <c r="KA1" s="89"/>
      <c r="KB1" s="89"/>
      <c r="KC1" s="89"/>
      <c r="KD1" s="89"/>
      <c r="KE1" s="89"/>
      <c r="KF1" s="89"/>
      <c r="KG1" s="89"/>
      <c r="KH1" s="89"/>
      <c r="KI1" s="89"/>
      <c r="KJ1" s="89"/>
      <c r="KK1" s="89"/>
      <c r="KL1" s="89"/>
      <c r="KM1" s="89"/>
      <c r="KN1" s="89"/>
      <c r="KO1" s="89"/>
      <c r="KP1" s="89"/>
      <c r="KQ1" s="89"/>
      <c r="KR1" s="89"/>
      <c r="KS1" s="89"/>
      <c r="KT1" s="89"/>
      <c r="KU1" s="89"/>
      <c r="KV1" s="89"/>
      <c r="KW1" s="89"/>
      <c r="KX1" s="89"/>
      <c r="KY1" s="89"/>
      <c r="KZ1" s="89"/>
      <c r="LA1" s="89"/>
      <c r="LB1" s="89"/>
      <c r="LC1" s="89"/>
      <c r="LD1" s="89"/>
      <c r="LE1" s="89"/>
      <c r="LF1" s="89"/>
      <c r="LG1" s="89"/>
      <c r="LH1" s="89"/>
      <c r="LI1" s="89"/>
      <c r="LJ1" s="89"/>
      <c r="LK1" s="89"/>
      <c r="LL1" s="89"/>
      <c r="LM1" s="89"/>
      <c r="LN1" s="89"/>
      <c r="LO1" s="89"/>
      <c r="LP1" s="89"/>
      <c r="LQ1" s="89"/>
      <c r="LR1" s="89"/>
      <c r="LS1" s="89"/>
      <c r="LT1" s="89"/>
      <c r="LU1" s="89"/>
      <c r="LV1" s="89"/>
      <c r="LW1" s="89"/>
      <c r="LX1" s="89"/>
      <c r="LY1" s="89"/>
      <c r="LZ1" s="89"/>
      <c r="MA1" s="89"/>
      <c r="MB1" s="89"/>
      <c r="MC1" s="89"/>
      <c r="MD1" s="89"/>
      <c r="ME1" s="89"/>
      <c r="MF1" s="89"/>
      <c r="MG1" s="89"/>
      <c r="MH1" s="89"/>
      <c r="MI1" s="89"/>
      <c r="MJ1" s="89"/>
      <c r="MK1" s="89"/>
      <c r="ML1" s="89"/>
      <c r="MM1" s="89"/>
      <c r="MN1" s="89"/>
      <c r="MO1" s="89"/>
      <c r="MP1" s="89"/>
      <c r="MQ1" s="89"/>
      <c r="MR1" s="89"/>
      <c r="MS1" s="89"/>
      <c r="MT1" s="89"/>
      <c r="MU1" s="89"/>
      <c r="MV1" s="89"/>
      <c r="MW1" s="89"/>
      <c r="MX1" s="89"/>
      <c r="MY1" s="89"/>
      <c r="MZ1" s="89"/>
      <c r="NA1" s="89"/>
      <c r="NB1" s="89"/>
      <c r="NC1" s="89"/>
      <c r="ND1" s="89"/>
      <c r="NE1" s="89"/>
      <c r="NF1" s="89"/>
      <c r="NG1" s="89"/>
      <c r="NH1" s="89"/>
      <c r="NI1" s="89"/>
      <c r="NJ1" s="89"/>
      <c r="NK1" s="89"/>
      <c r="NL1" s="89"/>
      <c r="NM1" s="89"/>
      <c r="NN1" s="89"/>
      <c r="NO1" s="89"/>
      <c r="NP1" s="89"/>
      <c r="NQ1" s="89"/>
      <c r="NR1" s="89"/>
      <c r="NS1" s="89"/>
      <c r="NT1" s="89"/>
      <c r="NU1" s="89"/>
      <c r="NV1" s="89"/>
      <c r="NW1" s="89"/>
      <c r="NX1" s="89"/>
      <c r="NY1" s="89"/>
      <c r="NZ1" s="89"/>
      <c r="OA1" s="89"/>
      <c r="OB1" s="89"/>
      <c r="OC1" s="89"/>
      <c r="OD1" s="89"/>
      <c r="OE1" s="89"/>
      <c r="OF1" s="89"/>
      <c r="OG1" s="89"/>
      <c r="OH1" s="89"/>
      <c r="OI1" s="89"/>
      <c r="OJ1" s="89"/>
      <c r="OK1" s="89"/>
      <c r="OL1" s="89"/>
      <c r="OM1" s="89"/>
      <c r="ON1" s="89"/>
      <c r="OO1" s="89"/>
      <c r="OP1" s="89"/>
      <c r="OQ1" s="89"/>
      <c r="OR1" s="89"/>
      <c r="OS1" s="89"/>
      <c r="OT1" s="89"/>
      <c r="OU1" s="89"/>
      <c r="OV1" s="89"/>
      <c r="OW1" s="89"/>
      <c r="OX1" s="89"/>
      <c r="OY1" s="89"/>
      <c r="OZ1" s="89"/>
      <c r="PA1" s="89"/>
      <c r="PB1" s="89"/>
      <c r="PC1" s="89"/>
      <c r="PD1" s="89"/>
      <c r="PE1" s="89"/>
      <c r="PF1" s="89"/>
      <c r="PG1" s="89"/>
      <c r="PH1" s="89"/>
      <c r="PI1" s="89"/>
      <c r="PJ1" s="89"/>
      <c r="PK1" s="89"/>
      <c r="PL1" s="89"/>
      <c r="PM1" s="89"/>
      <c r="PN1" s="89"/>
      <c r="PO1" s="89"/>
      <c r="PP1" s="89"/>
      <c r="PQ1" s="89"/>
      <c r="PR1" s="89"/>
      <c r="PS1" s="89"/>
      <c r="PT1" s="89"/>
      <c r="PU1" s="89"/>
      <c r="PV1" s="89"/>
      <c r="PW1" s="89"/>
      <c r="PX1" s="89"/>
      <c r="PY1" s="89"/>
      <c r="PZ1" s="89"/>
      <c r="QA1" s="89"/>
      <c r="QB1" s="89"/>
      <c r="QC1" s="89"/>
      <c r="QD1" s="89"/>
      <c r="QE1" s="89"/>
      <c r="QF1" s="89"/>
      <c r="QG1" s="89"/>
      <c r="QH1" s="89"/>
      <c r="QI1" s="89"/>
      <c r="QJ1" s="89"/>
      <c r="QK1" s="89"/>
      <c r="QL1" s="89"/>
      <c r="QM1" s="89"/>
      <c r="QN1" s="89"/>
      <c r="QO1" s="89"/>
      <c r="QP1" s="89"/>
      <c r="QQ1" s="89"/>
      <c r="QR1" s="89"/>
      <c r="QS1" s="89"/>
      <c r="QT1" s="89"/>
      <c r="QU1" s="89"/>
      <c r="QV1" s="89"/>
      <c r="QW1" s="89"/>
      <c r="QX1" s="89"/>
      <c r="QY1" s="89"/>
      <c r="QZ1" s="89"/>
      <c r="RA1" s="89"/>
      <c r="RB1" s="89"/>
      <c r="RC1" s="89"/>
      <c r="RD1" s="89"/>
      <c r="RE1" s="89"/>
      <c r="RF1" s="89"/>
      <c r="RG1" s="89"/>
      <c r="RH1" s="89"/>
      <c r="RI1" s="89"/>
      <c r="RJ1" s="89"/>
      <c r="RK1" s="89"/>
      <c r="RL1" s="89"/>
      <c r="RM1" s="89"/>
      <c r="RN1" s="89"/>
      <c r="RO1" s="89"/>
      <c r="RP1" s="89"/>
      <c r="RQ1" s="89"/>
      <c r="RR1" s="89"/>
      <c r="RS1" s="89"/>
      <c r="RT1" s="89"/>
      <c r="RU1" s="89"/>
      <c r="RV1" s="89"/>
      <c r="RW1" s="89"/>
      <c r="RX1" s="89"/>
      <c r="RY1" s="89"/>
      <c r="RZ1" s="89"/>
      <c r="SA1" s="89"/>
      <c r="SB1" s="89"/>
      <c r="SC1" s="89"/>
      <c r="SD1" s="89"/>
      <c r="SE1" s="89"/>
      <c r="SF1" s="89"/>
      <c r="SG1" s="89"/>
      <c r="SH1" s="89"/>
      <c r="SI1" s="89"/>
      <c r="SJ1" s="89"/>
      <c r="SK1" s="89"/>
      <c r="SL1" s="89"/>
      <c r="SM1" s="89"/>
      <c r="SN1" s="89"/>
      <c r="SO1" s="89"/>
      <c r="SP1" s="89"/>
      <c r="SQ1" s="89"/>
      <c r="SR1" s="89"/>
      <c r="SS1" s="89"/>
      <c r="ST1" s="89"/>
      <c r="SU1" s="89"/>
      <c r="SV1" s="89"/>
      <c r="SW1" s="89"/>
      <c r="SX1" s="89"/>
      <c r="SY1" s="89"/>
      <c r="SZ1" s="89"/>
      <c r="TA1" s="89"/>
      <c r="TB1" s="89"/>
      <c r="TC1" s="89"/>
      <c r="TD1" s="89"/>
      <c r="TE1" s="89"/>
      <c r="TF1" s="89"/>
      <c r="TG1" s="89"/>
      <c r="TH1" s="89"/>
      <c r="TI1" s="89"/>
      <c r="TJ1" s="89"/>
      <c r="TK1" s="89"/>
      <c r="TL1" s="89"/>
      <c r="TM1" s="89"/>
      <c r="TN1" s="89"/>
      <c r="TO1" s="89"/>
      <c r="TP1" s="89"/>
      <c r="TQ1" s="89"/>
      <c r="TR1" s="89"/>
      <c r="TS1" s="89"/>
      <c r="TT1" s="89"/>
      <c r="TU1" s="89"/>
      <c r="TV1" s="89"/>
      <c r="TW1" s="89"/>
      <c r="TX1" s="89"/>
      <c r="TY1" s="89"/>
      <c r="TZ1" s="89"/>
      <c r="UA1" s="89"/>
      <c r="UB1" s="89"/>
      <c r="UC1" s="89"/>
      <c r="UD1" s="89"/>
      <c r="UE1" s="89"/>
      <c r="UF1" s="89"/>
      <c r="UG1" s="89"/>
      <c r="UH1" s="89"/>
      <c r="UI1" s="89"/>
      <c r="UJ1" s="89"/>
      <c r="UK1" s="89"/>
      <c r="UL1" s="89"/>
      <c r="UM1" s="89"/>
      <c r="UN1" s="89"/>
      <c r="UO1" s="89"/>
      <c r="UP1" s="89"/>
      <c r="UQ1" s="89"/>
      <c r="UR1" s="89"/>
      <c r="US1" s="89"/>
      <c r="UT1" s="89"/>
      <c r="UU1" s="89"/>
      <c r="UV1" s="89"/>
      <c r="UW1" s="89"/>
      <c r="UX1" s="89"/>
      <c r="UY1" s="89"/>
      <c r="UZ1" s="89"/>
      <c r="VA1" s="89"/>
      <c r="VB1" s="89"/>
      <c r="VC1" s="89"/>
      <c r="VD1" s="89"/>
      <c r="VE1" s="89"/>
      <c r="VF1" s="89"/>
      <c r="VG1" s="89"/>
      <c r="VH1" s="89"/>
      <c r="VI1" s="89"/>
      <c r="VJ1" s="89"/>
      <c r="VK1" s="89"/>
      <c r="VL1" s="89"/>
      <c r="VM1" s="89"/>
      <c r="VN1" s="89"/>
      <c r="VO1" s="89"/>
      <c r="VP1" s="89"/>
      <c r="VQ1" s="89"/>
      <c r="VR1" s="89"/>
      <c r="VS1" s="89"/>
      <c r="VT1" s="89"/>
      <c r="VU1" s="89"/>
      <c r="VV1" s="89"/>
      <c r="VW1" s="89"/>
      <c r="VX1" s="89"/>
      <c r="VY1" s="89"/>
      <c r="VZ1" s="89"/>
      <c r="WA1" s="89"/>
      <c r="WB1" s="89"/>
      <c r="WC1" s="89"/>
      <c r="WD1" s="89"/>
      <c r="WE1" s="89"/>
      <c r="WF1" s="89"/>
      <c r="WG1" s="89"/>
      <c r="WH1" s="89"/>
      <c r="WI1" s="89"/>
      <c r="WJ1" s="89"/>
      <c r="WK1" s="89"/>
      <c r="WL1" s="89"/>
      <c r="WM1" s="89"/>
      <c r="WN1" s="89"/>
      <c r="WO1" s="89"/>
      <c r="WP1" s="89"/>
      <c r="WQ1" s="89"/>
      <c r="WR1" s="89"/>
      <c r="WS1" s="89"/>
      <c r="WT1" s="89"/>
      <c r="WU1" s="89"/>
      <c r="WV1" s="89"/>
      <c r="WW1" s="89"/>
      <c r="WX1" s="89"/>
      <c r="WY1" s="89"/>
      <c r="WZ1" s="89"/>
      <c r="XA1" s="89"/>
      <c r="XB1" s="89"/>
      <c r="XC1" s="89"/>
      <c r="XD1" s="89"/>
      <c r="XE1" s="89"/>
      <c r="XF1" s="89"/>
      <c r="XG1" s="89"/>
      <c r="XH1" s="89"/>
      <c r="XI1" s="89"/>
      <c r="XJ1" s="89"/>
      <c r="XK1" s="89"/>
      <c r="XL1" s="89"/>
      <c r="XM1" s="89"/>
      <c r="XN1" s="89"/>
      <c r="XO1" s="89"/>
      <c r="XP1" s="89"/>
      <c r="XQ1" s="89"/>
      <c r="XR1" s="89"/>
      <c r="XS1" s="89"/>
      <c r="XT1" s="89"/>
      <c r="XU1" s="89"/>
      <c r="XV1" s="89"/>
      <c r="XW1" s="89"/>
      <c r="XX1" s="89"/>
      <c r="XY1" s="89"/>
      <c r="XZ1" s="89"/>
      <c r="YA1" s="89"/>
      <c r="YB1" s="89"/>
      <c r="YC1" s="89"/>
      <c r="YD1" s="89"/>
      <c r="YE1" s="89"/>
      <c r="YF1" s="89"/>
      <c r="YG1" s="89"/>
      <c r="YH1" s="89"/>
      <c r="YI1" s="89"/>
      <c r="YJ1" s="89"/>
      <c r="YK1" s="89"/>
      <c r="YL1" s="89"/>
      <c r="YM1" s="89"/>
      <c r="YN1" s="89"/>
      <c r="YO1" s="89"/>
      <c r="YP1" s="89"/>
      <c r="YQ1" s="89"/>
      <c r="YR1" s="89"/>
      <c r="YS1" s="89"/>
      <c r="YT1" s="89"/>
      <c r="YU1" s="89"/>
      <c r="YV1" s="89"/>
      <c r="YW1" s="89"/>
      <c r="YX1" s="89"/>
      <c r="YY1" s="89"/>
      <c r="YZ1" s="89"/>
      <c r="ZA1" s="89"/>
      <c r="ZB1" s="89"/>
      <c r="ZC1" s="89"/>
      <c r="ZD1" s="89"/>
      <c r="ZE1" s="89"/>
      <c r="ZF1" s="89"/>
      <c r="ZG1" s="89"/>
      <c r="ZH1" s="89"/>
      <c r="ZI1" s="89"/>
      <c r="ZJ1" s="89"/>
      <c r="ZK1" s="89"/>
      <c r="ZL1" s="89"/>
      <c r="ZM1" s="89"/>
      <c r="ZN1" s="89"/>
      <c r="ZO1" s="89"/>
      <c r="ZP1" s="89"/>
      <c r="ZQ1" s="89"/>
      <c r="ZR1" s="89"/>
      <c r="ZS1" s="89"/>
      <c r="ZT1" s="89"/>
      <c r="ZU1" s="89"/>
      <c r="ZV1" s="89"/>
      <c r="ZW1" s="89"/>
      <c r="ZX1" s="89"/>
      <c r="ZY1" s="89"/>
      <c r="ZZ1" s="89"/>
      <c r="AAA1" s="89"/>
      <c r="AAB1" s="89"/>
      <c r="AAC1" s="89"/>
      <c r="AAD1" s="89"/>
      <c r="AAE1" s="89"/>
      <c r="AAF1" s="89"/>
      <c r="AAG1" s="89"/>
      <c r="AAH1" s="89"/>
      <c r="AAI1" s="89"/>
      <c r="AAJ1" s="89"/>
      <c r="AAK1" s="89"/>
      <c r="AAL1" s="89"/>
      <c r="AAM1" s="89"/>
      <c r="AAN1" s="89"/>
      <c r="AAO1" s="89"/>
      <c r="AAP1" s="89"/>
      <c r="AAQ1" s="89"/>
      <c r="AAR1" s="89"/>
      <c r="AAS1" s="89"/>
      <c r="AAT1" s="89"/>
      <c r="AAU1" s="89"/>
      <c r="AAV1" s="89"/>
      <c r="AAW1" s="89"/>
      <c r="AAX1" s="89"/>
      <c r="AAY1" s="89"/>
      <c r="AAZ1" s="89"/>
      <c r="ABA1" s="89"/>
      <c r="ABB1" s="89"/>
      <c r="ABC1" s="89"/>
      <c r="ABD1" s="89"/>
      <c r="ABE1" s="89"/>
      <c r="ABF1" s="89"/>
      <c r="ABG1" s="89"/>
      <c r="ABH1" s="89"/>
      <c r="ABI1" s="89"/>
      <c r="ABJ1" s="89"/>
      <c r="ABK1" s="89"/>
      <c r="ABL1" s="89"/>
      <c r="ABM1" s="89"/>
      <c r="ABN1" s="89"/>
      <c r="ABO1" s="89"/>
      <c r="ABP1" s="89"/>
      <c r="ABQ1" s="89"/>
      <c r="ABR1" s="89"/>
      <c r="ABS1" s="89"/>
      <c r="ABT1" s="89"/>
      <c r="ABU1" s="89"/>
      <c r="ABV1" s="89"/>
      <c r="ABW1" s="89"/>
      <c r="ABX1" s="89"/>
      <c r="ABY1" s="89"/>
      <c r="ABZ1" s="89"/>
      <c r="ACA1" s="89"/>
      <c r="ACB1" s="89"/>
      <c r="ACC1" s="89"/>
      <c r="ACD1" s="89"/>
      <c r="ACE1" s="89"/>
      <c r="ACF1" s="89"/>
      <c r="ACG1" s="89"/>
      <c r="ACH1" s="89"/>
      <c r="ACI1" s="89"/>
      <c r="ACJ1" s="89"/>
      <c r="ACK1" s="89"/>
      <c r="ACL1" s="89"/>
      <c r="ACM1" s="89"/>
      <c r="ACN1" s="89"/>
      <c r="ACO1" s="89"/>
      <c r="ACP1" s="89"/>
      <c r="ACQ1" s="89"/>
      <c r="ACR1" s="89"/>
      <c r="ACS1" s="89"/>
      <c r="ACT1" s="89"/>
      <c r="ACU1" s="89"/>
      <c r="ACV1" s="89"/>
      <c r="ACW1" s="89"/>
      <c r="ACX1" s="89"/>
      <c r="ACY1" s="89"/>
      <c r="ACZ1" s="89"/>
      <c r="ADA1" s="89"/>
      <c r="ADB1" s="89"/>
      <c r="ADC1" s="89"/>
      <c r="ADD1" s="89"/>
      <c r="ADE1" s="89"/>
      <c r="ADF1" s="89"/>
      <c r="ADG1" s="89"/>
      <c r="ADH1" s="89"/>
      <c r="ADI1" s="89"/>
      <c r="ADJ1" s="89"/>
      <c r="ADK1" s="89"/>
      <c r="ADL1" s="89"/>
      <c r="ADM1" s="89"/>
      <c r="ADN1" s="89"/>
      <c r="ADO1" s="89"/>
      <c r="ADP1" s="89"/>
      <c r="ADQ1" s="89"/>
      <c r="ADR1" s="89"/>
      <c r="ADS1" s="89"/>
      <c r="ADT1" s="89"/>
      <c r="ADU1" s="89"/>
      <c r="ADV1" s="89"/>
      <c r="ADW1" s="89"/>
      <c r="ADX1" s="89"/>
      <c r="ADY1" s="89"/>
      <c r="ADZ1" s="89"/>
      <c r="AEA1" s="89"/>
      <c r="AEB1" s="89"/>
      <c r="AEC1" s="89"/>
      <c r="AED1" s="89"/>
      <c r="AEE1" s="89"/>
      <c r="AEF1" s="89"/>
      <c r="AEG1" s="89"/>
      <c r="AEH1" s="89"/>
      <c r="AEI1" s="89"/>
      <c r="AEJ1" s="89"/>
      <c r="AEK1" s="89"/>
      <c r="AEL1" s="89"/>
      <c r="AEM1" s="89"/>
      <c r="AEN1" s="89"/>
      <c r="AEO1" s="89"/>
      <c r="AEP1" s="89"/>
      <c r="AEQ1" s="89"/>
      <c r="AER1" s="89"/>
      <c r="AES1" s="89"/>
      <c r="AET1" s="89"/>
      <c r="AEU1" s="89"/>
      <c r="AEV1" s="89"/>
      <c r="AEW1" s="89"/>
      <c r="AEX1" s="89"/>
      <c r="AEY1" s="89"/>
      <c r="AEZ1" s="89"/>
      <c r="AFA1" s="89"/>
      <c r="AFB1" s="89"/>
      <c r="AFC1" s="89"/>
      <c r="AFD1" s="89"/>
      <c r="AFE1" s="89"/>
      <c r="AFF1" s="89"/>
      <c r="AFG1" s="89"/>
      <c r="AFH1" s="89"/>
      <c r="AFI1" s="89"/>
      <c r="AFJ1" s="89"/>
      <c r="AFK1" s="89"/>
      <c r="AFL1" s="89"/>
      <c r="AFM1" s="89"/>
      <c r="AFN1" s="89"/>
      <c r="AFO1" s="89"/>
      <c r="AFP1" s="89"/>
      <c r="AFQ1" s="89"/>
      <c r="AFR1" s="89"/>
      <c r="AFS1" s="89"/>
      <c r="AFT1" s="89"/>
      <c r="AFU1" s="89"/>
      <c r="AFV1" s="89"/>
      <c r="AFW1" s="89"/>
      <c r="AFX1" s="89"/>
      <c r="AFY1" s="89"/>
      <c r="AFZ1" s="89"/>
      <c r="AGA1" s="89"/>
      <c r="AGB1" s="89"/>
      <c r="AGC1" s="89"/>
      <c r="AGD1" s="89"/>
      <c r="AGE1" s="89"/>
      <c r="AGF1" s="89"/>
      <c r="AGG1" s="89"/>
      <c r="AGH1" s="89"/>
      <c r="AGI1" s="89"/>
      <c r="AGJ1" s="89"/>
      <c r="AGK1" s="89"/>
      <c r="AGL1" s="89"/>
      <c r="AGM1" s="89"/>
      <c r="AGN1" s="89"/>
      <c r="AGO1" s="89"/>
      <c r="AGP1" s="89"/>
      <c r="AGQ1" s="89"/>
      <c r="AGR1" s="89"/>
      <c r="AGS1" s="89"/>
      <c r="AGT1" s="89"/>
      <c r="AGU1" s="89"/>
      <c r="AGV1" s="89"/>
      <c r="AGW1" s="89"/>
      <c r="AGX1" s="89"/>
      <c r="AGY1" s="89"/>
      <c r="AGZ1" s="89"/>
      <c r="AHA1" s="89"/>
      <c r="AHB1" s="89"/>
      <c r="AHC1" s="89"/>
      <c r="AHD1" s="89"/>
      <c r="AHE1" s="89"/>
      <c r="AHF1" s="89"/>
      <c r="AHG1" s="89"/>
      <c r="AHH1" s="89"/>
      <c r="AHI1" s="89"/>
      <c r="AHJ1" s="89"/>
      <c r="AHK1" s="89"/>
      <c r="AHL1" s="89"/>
      <c r="AHM1" s="89"/>
      <c r="AHN1" s="89"/>
      <c r="AHO1" s="89"/>
      <c r="AHP1" s="89"/>
      <c r="AHQ1" s="89"/>
      <c r="AHR1" s="89"/>
      <c r="AHS1" s="89"/>
      <c r="AHT1" s="89"/>
      <c r="AHU1" s="89"/>
      <c r="AHV1" s="89"/>
      <c r="AHW1" s="89"/>
      <c r="AHX1" s="89"/>
      <c r="AHY1" s="89"/>
      <c r="AHZ1" s="89"/>
      <c r="AIA1" s="89"/>
      <c r="AIB1" s="89"/>
      <c r="AIC1" s="89"/>
      <c r="AID1" s="89"/>
      <c r="AIE1" s="89"/>
      <c r="AIF1" s="89"/>
      <c r="AIG1" s="89"/>
      <c r="AIH1" s="89"/>
      <c r="AII1" s="89"/>
      <c r="AIJ1" s="89"/>
      <c r="AIK1" s="89"/>
      <c r="AIL1" s="89"/>
      <c r="AIM1" s="89"/>
      <c r="AIN1" s="89"/>
      <c r="AIO1" s="89"/>
      <c r="AIP1" s="89"/>
      <c r="AIQ1" s="89"/>
      <c r="AIR1" s="89"/>
      <c r="AIS1" s="89"/>
      <c r="AIT1" s="89"/>
      <c r="AIU1" s="89"/>
      <c r="AIV1" s="89"/>
      <c r="AIW1" s="89"/>
      <c r="AIX1" s="89"/>
      <c r="AIY1" s="89"/>
      <c r="AIZ1" s="89"/>
      <c r="AJA1" s="89"/>
      <c r="AJB1" s="89"/>
      <c r="AJC1" s="89"/>
      <c r="AJD1" s="89"/>
      <c r="AJE1" s="89"/>
      <c r="AJF1" s="89"/>
      <c r="AJG1" s="89"/>
      <c r="AJH1" s="89"/>
      <c r="AJI1" s="89"/>
      <c r="AJJ1" s="89"/>
      <c r="AJK1" s="89"/>
      <c r="AJL1" s="89"/>
      <c r="AJM1" s="89"/>
      <c r="AJN1" s="89"/>
      <c r="AJO1" s="89"/>
      <c r="AJP1" s="89"/>
      <c r="AJQ1" s="89"/>
      <c r="AJR1" s="89"/>
      <c r="AJS1" s="89"/>
      <c r="AJT1" s="89"/>
      <c r="AJU1" s="89"/>
      <c r="AJV1" s="89"/>
      <c r="AJW1" s="89"/>
      <c r="AJX1" s="89"/>
      <c r="AJY1" s="89"/>
      <c r="AJZ1" s="89"/>
      <c r="AKA1" s="89"/>
      <c r="AKB1" s="89"/>
      <c r="AKC1" s="89"/>
      <c r="AKD1" s="89"/>
      <c r="AKE1" s="89"/>
      <c r="AKF1" s="89"/>
      <c r="AKG1" s="89"/>
      <c r="AKH1" s="89"/>
      <c r="AKI1" s="89"/>
      <c r="AKJ1" s="89"/>
      <c r="AKK1" s="89"/>
      <c r="AKL1" s="89"/>
      <c r="AKM1" s="89"/>
      <c r="AKN1" s="89"/>
      <c r="AKO1" s="89"/>
      <c r="AKP1" s="89"/>
      <c r="AKQ1" s="89"/>
      <c r="AKR1" s="89"/>
      <c r="AKS1" s="89"/>
      <c r="AKT1" s="89"/>
      <c r="AKU1" s="89"/>
      <c r="AKV1" s="89"/>
      <c r="AKW1" s="89"/>
      <c r="AKX1" s="89"/>
      <c r="AKY1" s="89"/>
      <c r="AKZ1" s="89"/>
      <c r="ALA1" s="89"/>
      <c r="ALB1" s="89"/>
      <c r="ALC1" s="89"/>
      <c r="ALD1" s="89"/>
      <c r="ALE1" s="89"/>
      <c r="ALF1" s="89"/>
      <c r="ALG1" s="89"/>
      <c r="ALH1" s="89"/>
      <c r="ALI1" s="89"/>
      <c r="ALJ1" s="89"/>
      <c r="ALK1" s="89"/>
      <c r="ALL1" s="89"/>
      <c r="ALM1" s="89"/>
      <c r="ALN1" s="89"/>
      <c r="ALO1" s="89"/>
      <c r="ALP1" s="89"/>
      <c r="ALQ1" s="89"/>
      <c r="ALR1" s="89"/>
      <c r="ALS1" s="89"/>
      <c r="ALT1" s="89"/>
      <c r="ALU1" s="89"/>
      <c r="ALV1" s="89"/>
      <c r="ALW1" s="89"/>
      <c r="ALX1" s="89"/>
      <c r="ALY1" s="89"/>
      <c r="ALZ1" s="89"/>
      <c r="AMA1" s="89"/>
      <c r="AMB1" s="89"/>
      <c r="AMC1" s="89"/>
      <c r="AMD1" s="89"/>
      <c r="AME1" s="89"/>
      <c r="AMF1" s="89"/>
      <c r="AMG1" s="89"/>
      <c r="AMH1" s="89"/>
      <c r="AMI1" s="89"/>
      <c r="AMJ1" s="89"/>
      <c r="AMK1" s="89"/>
      <c r="AML1" s="89"/>
      <c r="AMM1" s="89"/>
      <c r="AMN1" s="89"/>
      <c r="AMO1" s="89"/>
      <c r="AMP1" s="89"/>
      <c r="AMQ1" s="89"/>
      <c r="AMR1" s="89"/>
      <c r="AMS1" s="89"/>
      <c r="AMT1" s="89"/>
      <c r="AMU1" s="89"/>
      <c r="AMV1" s="89"/>
      <c r="AMW1" s="89"/>
      <c r="AMX1" s="89"/>
      <c r="AMY1" s="89"/>
      <c r="AMZ1" s="89"/>
      <c r="ANA1" s="89"/>
      <c r="ANB1" s="89"/>
      <c r="ANC1" s="89"/>
      <c r="AND1" s="89"/>
      <c r="ANE1" s="89"/>
      <c r="ANF1" s="89"/>
      <c r="ANG1" s="89"/>
      <c r="ANH1" s="89"/>
      <c r="ANI1" s="89"/>
      <c r="ANJ1" s="89"/>
      <c r="ANK1" s="89"/>
      <c r="ANL1" s="89"/>
      <c r="ANM1" s="89"/>
      <c r="ANN1" s="89"/>
      <c r="ANO1" s="89"/>
      <c r="ANP1" s="89"/>
      <c r="ANQ1" s="89"/>
      <c r="ANR1" s="89"/>
      <c r="ANS1" s="89"/>
      <c r="ANT1" s="89"/>
      <c r="ANU1" s="89"/>
      <c r="ANV1" s="89"/>
      <c r="ANW1" s="89"/>
      <c r="ANX1" s="89"/>
      <c r="ANY1" s="89"/>
      <c r="ANZ1" s="89"/>
      <c r="AOA1" s="89"/>
      <c r="AOB1" s="89"/>
      <c r="AOC1" s="89"/>
      <c r="AOD1" s="89"/>
      <c r="AOE1" s="89"/>
      <c r="AOF1" s="89"/>
      <c r="AOG1" s="89"/>
      <c r="AOH1" s="89"/>
      <c r="AOI1" s="89"/>
      <c r="AOJ1" s="89"/>
      <c r="AOK1" s="89"/>
      <c r="AOL1" s="89"/>
      <c r="AOM1" s="89"/>
      <c r="AON1" s="89"/>
      <c r="AOO1" s="89"/>
      <c r="AOP1" s="89"/>
      <c r="AOQ1" s="89"/>
      <c r="AOR1" s="89"/>
      <c r="AOS1" s="89"/>
      <c r="AOT1" s="89"/>
    </row>
    <row r="2" spans="1:1086" s="17" customFormat="1" ht="18" thickBot="1">
      <c r="A2" s="107" t="s">
        <v>70</v>
      </c>
      <c r="B2" s="138">
        <v>42.192339199999999</v>
      </c>
      <c r="C2" s="138">
        <v>41.844178999999997</v>
      </c>
      <c r="D2" s="138">
        <v>43.758125550000003</v>
      </c>
      <c r="E2" s="138">
        <v>43.803410880000001</v>
      </c>
      <c r="F2" s="138">
        <v>44.287405479999997</v>
      </c>
      <c r="G2" s="138">
        <v>44.017409839999999</v>
      </c>
      <c r="H2" s="137">
        <v>43.967233999999998</v>
      </c>
      <c r="I2" s="139">
        <v>42.863999999999997</v>
      </c>
      <c r="J2" s="139">
        <v>43.155000000000001</v>
      </c>
      <c r="K2" s="139">
        <v>42.826000000000001</v>
      </c>
      <c r="L2" s="139">
        <v>43.3</v>
      </c>
      <c r="M2" s="139">
        <v>43.082000000000001</v>
      </c>
      <c r="N2" s="137">
        <v>43.757249999999999</v>
      </c>
      <c r="O2" s="140">
        <v>43.073729</v>
      </c>
      <c r="P2" s="140">
        <v>41.942200999999997</v>
      </c>
      <c r="Q2" s="140">
        <v>41.940513000000003</v>
      </c>
      <c r="R2" s="137">
        <v>43.052011110000002</v>
      </c>
      <c r="S2" s="138">
        <v>44.580114000000002</v>
      </c>
      <c r="T2" s="138">
        <v>44.734591999999999</v>
      </c>
      <c r="U2" s="138">
        <v>44.695504</v>
      </c>
      <c r="V2" s="138">
        <v>44.770643999999997</v>
      </c>
      <c r="W2" s="137">
        <v>41.781278999999998</v>
      </c>
      <c r="X2" s="137">
        <v>41.757714</v>
      </c>
      <c r="Y2" s="138">
        <v>44.877266839999997</v>
      </c>
      <c r="Z2" s="138">
        <v>44.874915629999997</v>
      </c>
      <c r="AA2" s="139">
        <v>43.003636999999998</v>
      </c>
      <c r="AB2" s="139">
        <v>43.232982999999997</v>
      </c>
      <c r="AC2" s="139">
        <v>42.843249</v>
      </c>
      <c r="AD2" s="139">
        <v>42.669822000000003</v>
      </c>
      <c r="AE2" s="139">
        <v>42.962699000000001</v>
      </c>
      <c r="AF2" s="139">
        <v>42.354435000000002</v>
      </c>
      <c r="AG2" s="139">
        <v>42.659962999999998</v>
      </c>
      <c r="AH2" s="137">
        <v>42.732891000000002</v>
      </c>
      <c r="AI2" s="138">
        <v>44.260395000000003</v>
      </c>
      <c r="AJ2" s="138">
        <v>41.752270000000003</v>
      </c>
      <c r="AK2" s="138">
        <v>41.880046</v>
      </c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89"/>
      <c r="DX2" s="89"/>
      <c r="DY2" s="89"/>
      <c r="DZ2" s="89"/>
      <c r="EA2" s="89"/>
      <c r="EB2" s="89"/>
      <c r="EC2" s="89"/>
      <c r="ED2" s="89"/>
      <c r="EE2" s="89"/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/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89"/>
      <c r="FX2" s="89"/>
      <c r="FY2" s="89"/>
      <c r="FZ2" s="89"/>
      <c r="GA2" s="89"/>
      <c r="GB2" s="89"/>
      <c r="GC2" s="89"/>
      <c r="GD2" s="89"/>
      <c r="GE2" s="89"/>
      <c r="GF2" s="89"/>
      <c r="GG2" s="89"/>
      <c r="GH2" s="89"/>
      <c r="GI2" s="89"/>
      <c r="GJ2" s="89"/>
      <c r="GK2" s="89"/>
      <c r="GL2" s="89"/>
      <c r="GM2" s="89"/>
      <c r="GN2" s="89"/>
      <c r="GO2" s="89"/>
      <c r="GP2" s="89"/>
      <c r="GQ2" s="89"/>
      <c r="GR2" s="89"/>
      <c r="GS2" s="89"/>
      <c r="GT2" s="89"/>
      <c r="GU2" s="89"/>
      <c r="GV2" s="89"/>
      <c r="GW2" s="89"/>
      <c r="GX2" s="89"/>
      <c r="GY2" s="89"/>
      <c r="GZ2" s="89"/>
      <c r="HA2" s="89"/>
      <c r="HB2" s="89"/>
      <c r="HC2" s="89"/>
      <c r="HD2" s="89"/>
      <c r="HE2" s="89"/>
      <c r="HF2" s="89"/>
      <c r="HG2" s="89"/>
      <c r="HH2" s="89"/>
      <c r="HI2" s="89"/>
      <c r="HJ2" s="89"/>
      <c r="HK2" s="89"/>
      <c r="HL2" s="89"/>
      <c r="HM2" s="89"/>
      <c r="HN2" s="89"/>
      <c r="HO2" s="89"/>
      <c r="HP2" s="89"/>
      <c r="HQ2" s="89"/>
      <c r="HR2" s="89"/>
      <c r="HS2" s="89"/>
      <c r="HT2" s="89"/>
      <c r="HU2" s="89"/>
      <c r="HV2" s="89"/>
      <c r="HW2" s="89"/>
      <c r="HX2" s="89"/>
      <c r="HY2" s="89"/>
      <c r="HZ2" s="89"/>
      <c r="IA2" s="89"/>
      <c r="IB2" s="89"/>
      <c r="IC2" s="89"/>
      <c r="ID2" s="89"/>
      <c r="IE2" s="89"/>
      <c r="IF2" s="89"/>
      <c r="IG2" s="89"/>
      <c r="IH2" s="89"/>
      <c r="II2" s="89"/>
      <c r="IJ2" s="89"/>
      <c r="IK2" s="89"/>
      <c r="IL2" s="89"/>
      <c r="IM2" s="89"/>
      <c r="IN2" s="89"/>
      <c r="IO2" s="89"/>
      <c r="IP2" s="89"/>
      <c r="IQ2" s="89"/>
      <c r="IR2" s="89"/>
      <c r="IS2" s="89"/>
      <c r="IT2" s="89"/>
      <c r="IU2" s="89"/>
      <c r="IV2" s="89"/>
      <c r="IW2" s="89"/>
      <c r="IX2" s="89"/>
      <c r="IY2" s="89"/>
      <c r="IZ2" s="89"/>
      <c r="JA2" s="89"/>
      <c r="JB2" s="89"/>
      <c r="JC2" s="89"/>
      <c r="JD2" s="89"/>
      <c r="JE2" s="89"/>
      <c r="JF2" s="89"/>
      <c r="JG2" s="89"/>
      <c r="JH2" s="89"/>
      <c r="JI2" s="89"/>
      <c r="JJ2" s="89"/>
      <c r="JK2" s="89"/>
      <c r="JL2" s="89"/>
      <c r="JM2" s="89"/>
      <c r="JN2" s="89"/>
      <c r="JO2" s="89"/>
      <c r="JP2" s="89"/>
      <c r="JQ2" s="89"/>
      <c r="JR2" s="89"/>
      <c r="JS2" s="89"/>
      <c r="JT2" s="89"/>
      <c r="JU2" s="89"/>
      <c r="JV2" s="89"/>
      <c r="JW2" s="89"/>
      <c r="JX2" s="89"/>
      <c r="JY2" s="89"/>
      <c r="JZ2" s="89"/>
      <c r="KA2" s="89"/>
      <c r="KB2" s="89"/>
      <c r="KC2" s="89"/>
      <c r="KD2" s="89"/>
      <c r="KE2" s="89"/>
      <c r="KF2" s="89"/>
      <c r="KG2" s="89"/>
      <c r="KH2" s="89"/>
      <c r="KI2" s="89"/>
      <c r="KJ2" s="89"/>
      <c r="KK2" s="89"/>
      <c r="KL2" s="89"/>
      <c r="KM2" s="89"/>
      <c r="KN2" s="89"/>
      <c r="KO2" s="89"/>
      <c r="KP2" s="89"/>
      <c r="KQ2" s="89"/>
      <c r="KR2" s="89"/>
      <c r="KS2" s="89"/>
      <c r="KT2" s="89"/>
      <c r="KU2" s="89"/>
      <c r="KV2" s="89"/>
      <c r="KW2" s="89"/>
      <c r="KX2" s="89"/>
      <c r="KY2" s="89"/>
      <c r="KZ2" s="89"/>
      <c r="LA2" s="89"/>
      <c r="LB2" s="89"/>
      <c r="LC2" s="89"/>
      <c r="LD2" s="89"/>
      <c r="LE2" s="89"/>
      <c r="LF2" s="89"/>
      <c r="LG2" s="89"/>
      <c r="LH2" s="89"/>
      <c r="LI2" s="89"/>
      <c r="LJ2" s="89"/>
      <c r="LK2" s="89"/>
      <c r="LL2" s="89"/>
      <c r="LM2" s="89"/>
      <c r="LN2" s="89"/>
      <c r="LO2" s="89"/>
      <c r="LP2" s="89"/>
      <c r="LQ2" s="89"/>
      <c r="LR2" s="89"/>
      <c r="LS2" s="89"/>
      <c r="LT2" s="89"/>
      <c r="LU2" s="89"/>
      <c r="LV2" s="89"/>
      <c r="LW2" s="89"/>
      <c r="LX2" s="89"/>
      <c r="LY2" s="89"/>
      <c r="LZ2" s="89"/>
      <c r="MA2" s="89"/>
      <c r="MB2" s="89"/>
      <c r="MC2" s="89"/>
      <c r="MD2" s="89"/>
      <c r="ME2" s="89"/>
      <c r="MF2" s="89"/>
      <c r="MG2" s="89"/>
      <c r="MH2" s="89"/>
      <c r="MI2" s="89"/>
      <c r="MJ2" s="89"/>
      <c r="MK2" s="89"/>
      <c r="ML2" s="89"/>
      <c r="MM2" s="89"/>
      <c r="MN2" s="89"/>
      <c r="MO2" s="89"/>
      <c r="MP2" s="89"/>
      <c r="MQ2" s="89"/>
      <c r="MR2" s="89"/>
      <c r="MS2" s="89"/>
      <c r="MT2" s="89"/>
      <c r="MU2" s="89"/>
      <c r="MV2" s="89"/>
      <c r="MW2" s="89"/>
      <c r="MX2" s="89"/>
      <c r="MY2" s="89"/>
      <c r="MZ2" s="89"/>
      <c r="NA2" s="89"/>
      <c r="NB2" s="89"/>
      <c r="NC2" s="89"/>
      <c r="ND2" s="89"/>
      <c r="NE2" s="89"/>
      <c r="NF2" s="89"/>
      <c r="NG2" s="89"/>
      <c r="NH2" s="89"/>
      <c r="NI2" s="89"/>
      <c r="NJ2" s="89"/>
      <c r="NK2" s="89"/>
      <c r="NL2" s="89"/>
      <c r="NM2" s="89"/>
      <c r="NN2" s="89"/>
      <c r="NO2" s="89"/>
      <c r="NP2" s="89"/>
      <c r="NQ2" s="89"/>
      <c r="NR2" s="89"/>
      <c r="NS2" s="89"/>
      <c r="NT2" s="89"/>
      <c r="NU2" s="89"/>
      <c r="NV2" s="89"/>
      <c r="NW2" s="89"/>
      <c r="NX2" s="89"/>
      <c r="NY2" s="89"/>
      <c r="NZ2" s="89"/>
      <c r="OA2" s="89"/>
      <c r="OB2" s="89"/>
      <c r="OC2" s="89"/>
      <c r="OD2" s="89"/>
      <c r="OE2" s="89"/>
      <c r="OF2" s="89"/>
      <c r="OG2" s="89"/>
      <c r="OH2" s="89"/>
      <c r="OI2" s="89"/>
      <c r="OJ2" s="89"/>
      <c r="OK2" s="89"/>
      <c r="OL2" s="89"/>
      <c r="OM2" s="89"/>
      <c r="ON2" s="89"/>
      <c r="OO2" s="89"/>
      <c r="OP2" s="89"/>
      <c r="OQ2" s="89"/>
      <c r="OR2" s="89"/>
      <c r="OS2" s="89"/>
      <c r="OT2" s="89"/>
      <c r="OU2" s="89"/>
      <c r="OV2" s="89"/>
      <c r="OW2" s="89"/>
      <c r="OX2" s="89"/>
      <c r="OY2" s="89"/>
      <c r="OZ2" s="89"/>
      <c r="PA2" s="89"/>
      <c r="PB2" s="89"/>
      <c r="PC2" s="89"/>
      <c r="PD2" s="89"/>
      <c r="PE2" s="89"/>
      <c r="PF2" s="89"/>
      <c r="PG2" s="89"/>
      <c r="PH2" s="89"/>
      <c r="PI2" s="89"/>
      <c r="PJ2" s="89"/>
      <c r="PK2" s="89"/>
      <c r="PL2" s="89"/>
      <c r="PM2" s="89"/>
      <c r="PN2" s="89"/>
      <c r="PO2" s="89"/>
      <c r="PP2" s="89"/>
      <c r="PQ2" s="89"/>
      <c r="PR2" s="89"/>
      <c r="PS2" s="89"/>
      <c r="PT2" s="89"/>
      <c r="PU2" s="89"/>
      <c r="PV2" s="89"/>
      <c r="PW2" s="89"/>
      <c r="PX2" s="89"/>
      <c r="PY2" s="89"/>
      <c r="PZ2" s="89"/>
      <c r="QA2" s="89"/>
      <c r="QB2" s="89"/>
      <c r="QC2" s="89"/>
      <c r="QD2" s="89"/>
      <c r="QE2" s="89"/>
      <c r="QF2" s="89"/>
      <c r="QG2" s="89"/>
      <c r="QH2" s="89"/>
      <c r="QI2" s="89"/>
      <c r="QJ2" s="89"/>
      <c r="QK2" s="89"/>
      <c r="QL2" s="89"/>
      <c r="QM2" s="89"/>
      <c r="QN2" s="89"/>
      <c r="QO2" s="89"/>
      <c r="QP2" s="89"/>
      <c r="QQ2" s="89"/>
      <c r="QR2" s="89"/>
      <c r="QS2" s="89"/>
      <c r="QT2" s="89"/>
      <c r="QU2" s="89"/>
      <c r="QV2" s="89"/>
      <c r="QW2" s="89"/>
      <c r="QX2" s="89"/>
      <c r="QY2" s="89"/>
      <c r="QZ2" s="89"/>
      <c r="RA2" s="89"/>
      <c r="RB2" s="89"/>
      <c r="RC2" s="89"/>
      <c r="RD2" s="89"/>
      <c r="RE2" s="89"/>
      <c r="RF2" s="89"/>
      <c r="RG2" s="89"/>
      <c r="RH2" s="89"/>
      <c r="RI2" s="89"/>
      <c r="RJ2" s="89"/>
      <c r="RK2" s="89"/>
      <c r="RL2" s="89"/>
      <c r="RM2" s="89"/>
      <c r="RN2" s="89"/>
      <c r="RO2" s="89"/>
      <c r="RP2" s="89"/>
      <c r="RQ2" s="89"/>
      <c r="RR2" s="89"/>
      <c r="RS2" s="89"/>
      <c r="RT2" s="89"/>
      <c r="RU2" s="89"/>
      <c r="RV2" s="89"/>
      <c r="RW2" s="89"/>
      <c r="RX2" s="89"/>
      <c r="RY2" s="89"/>
      <c r="RZ2" s="89"/>
      <c r="SA2" s="89"/>
      <c r="SB2" s="89"/>
      <c r="SC2" s="89"/>
      <c r="SD2" s="89"/>
      <c r="SE2" s="89"/>
      <c r="SF2" s="89"/>
      <c r="SG2" s="89"/>
      <c r="SH2" s="89"/>
      <c r="SI2" s="89"/>
      <c r="SJ2" s="89"/>
      <c r="SK2" s="89"/>
      <c r="SL2" s="89"/>
      <c r="SM2" s="89"/>
      <c r="SN2" s="89"/>
      <c r="SO2" s="89"/>
      <c r="SP2" s="89"/>
      <c r="SQ2" s="89"/>
      <c r="SR2" s="89"/>
      <c r="SS2" s="89"/>
      <c r="ST2" s="89"/>
      <c r="SU2" s="89"/>
      <c r="SV2" s="89"/>
      <c r="SW2" s="89"/>
      <c r="SX2" s="89"/>
      <c r="SY2" s="89"/>
      <c r="SZ2" s="89"/>
      <c r="TA2" s="89"/>
      <c r="TB2" s="89"/>
      <c r="TC2" s="89"/>
      <c r="TD2" s="89"/>
      <c r="TE2" s="89"/>
      <c r="TF2" s="89"/>
      <c r="TG2" s="89"/>
      <c r="TH2" s="89"/>
      <c r="TI2" s="89"/>
      <c r="TJ2" s="89"/>
      <c r="TK2" s="89"/>
      <c r="TL2" s="89"/>
      <c r="TM2" s="89"/>
      <c r="TN2" s="89"/>
      <c r="TO2" s="89"/>
      <c r="TP2" s="89"/>
      <c r="TQ2" s="89"/>
      <c r="TR2" s="89"/>
      <c r="TS2" s="89"/>
      <c r="TT2" s="89"/>
      <c r="TU2" s="89"/>
      <c r="TV2" s="89"/>
      <c r="TW2" s="89"/>
      <c r="TX2" s="89"/>
      <c r="TY2" s="89"/>
      <c r="TZ2" s="89"/>
      <c r="UA2" s="89"/>
      <c r="UB2" s="89"/>
      <c r="UC2" s="89"/>
      <c r="UD2" s="89"/>
      <c r="UE2" s="89"/>
      <c r="UF2" s="89"/>
      <c r="UG2" s="89"/>
      <c r="UH2" s="89"/>
      <c r="UI2" s="89"/>
      <c r="UJ2" s="89"/>
      <c r="UK2" s="89"/>
      <c r="UL2" s="89"/>
      <c r="UM2" s="89"/>
      <c r="UN2" s="89"/>
      <c r="UO2" s="89"/>
      <c r="UP2" s="89"/>
      <c r="UQ2" s="89"/>
      <c r="UR2" s="89"/>
      <c r="US2" s="89"/>
      <c r="UT2" s="89"/>
      <c r="UU2" s="89"/>
      <c r="UV2" s="89"/>
      <c r="UW2" s="89"/>
      <c r="UX2" s="89"/>
      <c r="UY2" s="89"/>
      <c r="UZ2" s="89"/>
      <c r="VA2" s="89"/>
      <c r="VB2" s="89"/>
      <c r="VC2" s="89"/>
      <c r="VD2" s="89"/>
      <c r="VE2" s="89"/>
      <c r="VF2" s="89"/>
      <c r="VG2" s="89"/>
      <c r="VH2" s="89"/>
      <c r="VI2" s="89"/>
      <c r="VJ2" s="89"/>
      <c r="VK2" s="89"/>
      <c r="VL2" s="89"/>
      <c r="VM2" s="89"/>
      <c r="VN2" s="89"/>
      <c r="VO2" s="89"/>
      <c r="VP2" s="89"/>
      <c r="VQ2" s="89"/>
      <c r="VR2" s="89"/>
      <c r="VS2" s="89"/>
      <c r="VT2" s="89"/>
      <c r="VU2" s="89"/>
      <c r="VV2" s="89"/>
      <c r="VW2" s="89"/>
      <c r="VX2" s="89"/>
      <c r="VY2" s="89"/>
      <c r="VZ2" s="89"/>
      <c r="WA2" s="89"/>
      <c r="WB2" s="89"/>
      <c r="WC2" s="89"/>
      <c r="WD2" s="89"/>
      <c r="WE2" s="89"/>
      <c r="WF2" s="89"/>
      <c r="WG2" s="89"/>
      <c r="WH2" s="89"/>
      <c r="WI2" s="89"/>
      <c r="WJ2" s="89"/>
      <c r="WK2" s="89"/>
      <c r="WL2" s="89"/>
      <c r="WM2" s="89"/>
      <c r="WN2" s="89"/>
      <c r="WO2" s="89"/>
      <c r="WP2" s="89"/>
      <c r="WQ2" s="89"/>
      <c r="WR2" s="89"/>
      <c r="WS2" s="89"/>
      <c r="WT2" s="89"/>
      <c r="WU2" s="89"/>
      <c r="WV2" s="89"/>
      <c r="WW2" s="89"/>
      <c r="WX2" s="89"/>
      <c r="WY2" s="89"/>
      <c r="WZ2" s="89"/>
      <c r="XA2" s="89"/>
      <c r="XB2" s="89"/>
      <c r="XC2" s="89"/>
      <c r="XD2" s="89"/>
      <c r="XE2" s="89"/>
      <c r="XF2" s="89"/>
      <c r="XG2" s="89"/>
      <c r="XH2" s="89"/>
      <c r="XI2" s="89"/>
      <c r="XJ2" s="89"/>
      <c r="XK2" s="89"/>
      <c r="XL2" s="89"/>
      <c r="XM2" s="89"/>
      <c r="XN2" s="89"/>
      <c r="XO2" s="89"/>
      <c r="XP2" s="89"/>
      <c r="XQ2" s="89"/>
      <c r="XR2" s="89"/>
      <c r="XS2" s="89"/>
      <c r="XT2" s="89"/>
      <c r="XU2" s="89"/>
      <c r="XV2" s="89"/>
      <c r="XW2" s="89"/>
      <c r="XX2" s="89"/>
      <c r="XY2" s="89"/>
      <c r="XZ2" s="89"/>
      <c r="YA2" s="89"/>
      <c r="YB2" s="89"/>
      <c r="YC2" s="89"/>
      <c r="YD2" s="89"/>
      <c r="YE2" s="89"/>
      <c r="YF2" s="89"/>
      <c r="YG2" s="89"/>
      <c r="YH2" s="89"/>
      <c r="YI2" s="89"/>
      <c r="YJ2" s="89"/>
      <c r="YK2" s="89"/>
      <c r="YL2" s="89"/>
      <c r="YM2" s="89"/>
      <c r="YN2" s="89"/>
      <c r="YO2" s="89"/>
      <c r="YP2" s="89"/>
      <c r="YQ2" s="89"/>
      <c r="YR2" s="89"/>
      <c r="YS2" s="89"/>
      <c r="YT2" s="89"/>
      <c r="YU2" s="89"/>
      <c r="YV2" s="89"/>
      <c r="YW2" s="89"/>
      <c r="YX2" s="89"/>
      <c r="YY2" s="89"/>
      <c r="YZ2" s="89"/>
      <c r="ZA2" s="89"/>
      <c r="ZB2" s="89"/>
      <c r="ZC2" s="89"/>
      <c r="ZD2" s="89"/>
      <c r="ZE2" s="89"/>
      <c r="ZF2" s="89"/>
      <c r="ZG2" s="89"/>
      <c r="ZH2" s="89"/>
      <c r="ZI2" s="89"/>
      <c r="ZJ2" s="89"/>
      <c r="ZK2" s="89"/>
      <c r="ZL2" s="89"/>
      <c r="ZM2" s="89"/>
      <c r="ZN2" s="89"/>
      <c r="ZO2" s="89"/>
      <c r="ZP2" s="89"/>
      <c r="ZQ2" s="89"/>
      <c r="ZR2" s="89"/>
      <c r="ZS2" s="89"/>
      <c r="ZT2" s="89"/>
      <c r="ZU2" s="89"/>
      <c r="ZV2" s="89"/>
      <c r="ZW2" s="89"/>
      <c r="ZX2" s="89"/>
      <c r="ZY2" s="89"/>
      <c r="ZZ2" s="89"/>
      <c r="AAA2" s="89"/>
      <c r="AAB2" s="89"/>
      <c r="AAC2" s="89"/>
      <c r="AAD2" s="89"/>
      <c r="AAE2" s="89"/>
      <c r="AAF2" s="89"/>
      <c r="AAG2" s="89"/>
      <c r="AAH2" s="89"/>
      <c r="AAI2" s="89"/>
      <c r="AAJ2" s="89"/>
      <c r="AAK2" s="89"/>
      <c r="AAL2" s="89"/>
      <c r="AAM2" s="89"/>
      <c r="AAN2" s="89"/>
      <c r="AAO2" s="89"/>
      <c r="AAP2" s="89"/>
      <c r="AAQ2" s="89"/>
      <c r="AAR2" s="89"/>
      <c r="AAS2" s="89"/>
      <c r="AAT2" s="89"/>
      <c r="AAU2" s="89"/>
      <c r="AAV2" s="89"/>
      <c r="AAW2" s="89"/>
      <c r="AAX2" s="89"/>
      <c r="AAY2" s="89"/>
      <c r="AAZ2" s="89"/>
      <c r="ABA2" s="89"/>
      <c r="ABB2" s="89"/>
      <c r="ABC2" s="89"/>
      <c r="ABD2" s="89"/>
      <c r="ABE2" s="89"/>
      <c r="ABF2" s="89"/>
      <c r="ABG2" s="89"/>
      <c r="ABH2" s="89"/>
      <c r="ABI2" s="89"/>
      <c r="ABJ2" s="89"/>
      <c r="ABK2" s="89"/>
      <c r="ABL2" s="89"/>
      <c r="ABM2" s="89"/>
      <c r="ABN2" s="89"/>
      <c r="ABO2" s="89"/>
      <c r="ABP2" s="89"/>
      <c r="ABQ2" s="89"/>
      <c r="ABR2" s="89"/>
      <c r="ABS2" s="89"/>
      <c r="ABT2" s="89"/>
      <c r="ABU2" s="89"/>
      <c r="ABV2" s="89"/>
      <c r="ABW2" s="89"/>
      <c r="ABX2" s="89"/>
      <c r="ABY2" s="89"/>
      <c r="ABZ2" s="89"/>
      <c r="ACA2" s="89"/>
      <c r="ACB2" s="89"/>
      <c r="ACC2" s="89"/>
      <c r="ACD2" s="89"/>
      <c r="ACE2" s="89"/>
      <c r="ACF2" s="89"/>
      <c r="ACG2" s="89"/>
      <c r="ACH2" s="89"/>
      <c r="ACI2" s="89"/>
      <c r="ACJ2" s="89"/>
      <c r="ACK2" s="89"/>
      <c r="ACL2" s="89"/>
      <c r="ACM2" s="89"/>
      <c r="ACN2" s="89"/>
      <c r="ACO2" s="89"/>
      <c r="ACP2" s="89"/>
      <c r="ACQ2" s="89"/>
      <c r="ACR2" s="89"/>
      <c r="ACS2" s="89"/>
      <c r="ACT2" s="89"/>
      <c r="ACU2" s="89"/>
      <c r="ACV2" s="89"/>
      <c r="ACW2" s="89"/>
      <c r="ACX2" s="89"/>
      <c r="ACY2" s="89"/>
      <c r="ACZ2" s="89"/>
      <c r="ADA2" s="89"/>
      <c r="ADB2" s="89"/>
      <c r="ADC2" s="89"/>
      <c r="ADD2" s="89"/>
      <c r="ADE2" s="89"/>
      <c r="ADF2" s="89"/>
      <c r="ADG2" s="89"/>
      <c r="ADH2" s="89"/>
      <c r="ADI2" s="89"/>
      <c r="ADJ2" s="89"/>
      <c r="ADK2" s="89"/>
      <c r="ADL2" s="89"/>
      <c r="ADM2" s="89"/>
      <c r="ADN2" s="89"/>
      <c r="ADO2" s="89"/>
      <c r="ADP2" s="89"/>
      <c r="ADQ2" s="89"/>
      <c r="ADR2" s="89"/>
      <c r="ADS2" s="89"/>
      <c r="ADT2" s="89"/>
      <c r="ADU2" s="89"/>
      <c r="ADV2" s="89"/>
      <c r="ADW2" s="89"/>
      <c r="ADX2" s="89"/>
      <c r="ADY2" s="89"/>
      <c r="ADZ2" s="89"/>
      <c r="AEA2" s="89"/>
      <c r="AEB2" s="89"/>
      <c r="AEC2" s="89"/>
      <c r="AED2" s="89"/>
      <c r="AEE2" s="89"/>
      <c r="AEF2" s="89"/>
      <c r="AEG2" s="89"/>
      <c r="AEH2" s="89"/>
      <c r="AEI2" s="89"/>
      <c r="AEJ2" s="89"/>
      <c r="AEK2" s="89"/>
      <c r="AEL2" s="89"/>
      <c r="AEM2" s="89"/>
      <c r="AEN2" s="89"/>
      <c r="AEO2" s="89"/>
      <c r="AEP2" s="89"/>
      <c r="AEQ2" s="89"/>
      <c r="AER2" s="89"/>
      <c r="AES2" s="89"/>
      <c r="AET2" s="89"/>
      <c r="AEU2" s="89"/>
      <c r="AEV2" s="89"/>
      <c r="AEW2" s="89"/>
      <c r="AEX2" s="89"/>
      <c r="AEY2" s="89"/>
      <c r="AEZ2" s="89"/>
      <c r="AFA2" s="89"/>
      <c r="AFB2" s="89"/>
      <c r="AFC2" s="89"/>
      <c r="AFD2" s="89"/>
      <c r="AFE2" s="89"/>
      <c r="AFF2" s="89"/>
      <c r="AFG2" s="89"/>
      <c r="AFH2" s="89"/>
      <c r="AFI2" s="89"/>
      <c r="AFJ2" s="89"/>
      <c r="AFK2" s="89"/>
      <c r="AFL2" s="89"/>
      <c r="AFM2" s="89"/>
      <c r="AFN2" s="89"/>
      <c r="AFO2" s="89"/>
      <c r="AFP2" s="89"/>
      <c r="AFQ2" s="89"/>
      <c r="AFR2" s="89"/>
      <c r="AFS2" s="89"/>
      <c r="AFT2" s="89"/>
      <c r="AFU2" s="89"/>
      <c r="AFV2" s="89"/>
      <c r="AFW2" s="89"/>
      <c r="AFX2" s="89"/>
      <c r="AFY2" s="89"/>
      <c r="AFZ2" s="89"/>
      <c r="AGA2" s="89"/>
      <c r="AGB2" s="89"/>
      <c r="AGC2" s="89"/>
      <c r="AGD2" s="89"/>
      <c r="AGE2" s="89"/>
      <c r="AGF2" s="89"/>
      <c r="AGG2" s="89"/>
      <c r="AGH2" s="89"/>
      <c r="AGI2" s="89"/>
      <c r="AGJ2" s="89"/>
      <c r="AGK2" s="89"/>
      <c r="AGL2" s="89"/>
      <c r="AGM2" s="89"/>
      <c r="AGN2" s="89"/>
      <c r="AGO2" s="89"/>
      <c r="AGP2" s="89"/>
      <c r="AGQ2" s="89"/>
      <c r="AGR2" s="89"/>
      <c r="AGS2" s="89"/>
      <c r="AGT2" s="89"/>
      <c r="AGU2" s="89"/>
      <c r="AGV2" s="89"/>
      <c r="AGW2" s="89"/>
      <c r="AGX2" s="89"/>
      <c r="AGY2" s="89"/>
      <c r="AGZ2" s="89"/>
      <c r="AHA2" s="89"/>
      <c r="AHB2" s="89"/>
      <c r="AHC2" s="89"/>
      <c r="AHD2" s="89"/>
      <c r="AHE2" s="89"/>
      <c r="AHF2" s="89"/>
      <c r="AHG2" s="89"/>
      <c r="AHH2" s="89"/>
      <c r="AHI2" s="89"/>
      <c r="AHJ2" s="89"/>
      <c r="AHK2" s="89"/>
      <c r="AHL2" s="89"/>
      <c r="AHM2" s="89"/>
      <c r="AHN2" s="89"/>
      <c r="AHO2" s="89"/>
      <c r="AHP2" s="89"/>
      <c r="AHQ2" s="89"/>
      <c r="AHR2" s="89"/>
      <c r="AHS2" s="89"/>
      <c r="AHT2" s="89"/>
      <c r="AHU2" s="89"/>
      <c r="AHV2" s="89"/>
      <c r="AHW2" s="89"/>
      <c r="AHX2" s="89"/>
      <c r="AHY2" s="89"/>
      <c r="AHZ2" s="89"/>
      <c r="AIA2" s="89"/>
      <c r="AIB2" s="89"/>
      <c r="AIC2" s="89"/>
      <c r="AID2" s="89"/>
      <c r="AIE2" s="89"/>
      <c r="AIF2" s="89"/>
      <c r="AIG2" s="89"/>
      <c r="AIH2" s="89"/>
      <c r="AII2" s="89"/>
      <c r="AIJ2" s="89"/>
      <c r="AIK2" s="89"/>
      <c r="AIL2" s="89"/>
      <c r="AIM2" s="89"/>
      <c r="AIN2" s="89"/>
      <c r="AIO2" s="89"/>
      <c r="AIP2" s="89"/>
      <c r="AIQ2" s="89"/>
      <c r="AIR2" s="89"/>
      <c r="AIS2" s="89"/>
      <c r="AIT2" s="89"/>
      <c r="AIU2" s="89"/>
      <c r="AIV2" s="89"/>
      <c r="AIW2" s="89"/>
      <c r="AIX2" s="89"/>
      <c r="AIY2" s="89"/>
      <c r="AIZ2" s="89"/>
      <c r="AJA2" s="89"/>
      <c r="AJB2" s="89"/>
      <c r="AJC2" s="89"/>
      <c r="AJD2" s="89"/>
      <c r="AJE2" s="89"/>
      <c r="AJF2" s="89"/>
      <c r="AJG2" s="89"/>
      <c r="AJH2" s="89"/>
      <c r="AJI2" s="89"/>
      <c r="AJJ2" s="89"/>
      <c r="AJK2" s="89"/>
      <c r="AJL2" s="89"/>
      <c r="AJM2" s="89"/>
      <c r="AJN2" s="89"/>
      <c r="AJO2" s="89"/>
      <c r="AJP2" s="89"/>
      <c r="AJQ2" s="89"/>
      <c r="AJR2" s="89"/>
      <c r="AJS2" s="89"/>
      <c r="AJT2" s="89"/>
      <c r="AJU2" s="89"/>
      <c r="AJV2" s="89"/>
      <c r="AJW2" s="89"/>
      <c r="AJX2" s="89"/>
      <c r="AJY2" s="89"/>
      <c r="AJZ2" s="89"/>
      <c r="AKA2" s="89"/>
      <c r="AKB2" s="89"/>
      <c r="AKC2" s="89"/>
      <c r="AKD2" s="89"/>
      <c r="AKE2" s="89"/>
      <c r="AKF2" s="89"/>
      <c r="AKG2" s="89"/>
      <c r="AKH2" s="89"/>
      <c r="AKI2" s="89"/>
      <c r="AKJ2" s="89"/>
      <c r="AKK2" s="89"/>
      <c r="AKL2" s="89"/>
      <c r="AKM2" s="89"/>
      <c r="AKN2" s="89"/>
      <c r="AKO2" s="89"/>
      <c r="AKP2" s="89"/>
      <c r="AKQ2" s="89"/>
      <c r="AKR2" s="89"/>
      <c r="AKS2" s="89"/>
      <c r="AKT2" s="89"/>
      <c r="AKU2" s="89"/>
      <c r="AKV2" s="89"/>
      <c r="AKW2" s="89"/>
      <c r="AKX2" s="89"/>
      <c r="AKY2" s="89"/>
      <c r="AKZ2" s="89"/>
      <c r="ALA2" s="89"/>
      <c r="ALB2" s="89"/>
      <c r="ALC2" s="89"/>
      <c r="ALD2" s="89"/>
      <c r="ALE2" s="89"/>
      <c r="ALF2" s="89"/>
      <c r="ALG2" s="89"/>
      <c r="ALH2" s="89"/>
      <c r="ALI2" s="89"/>
      <c r="ALJ2" s="89"/>
      <c r="ALK2" s="89"/>
      <c r="ALL2" s="89"/>
      <c r="ALM2" s="89"/>
      <c r="ALN2" s="89"/>
      <c r="ALO2" s="89"/>
      <c r="ALP2" s="89"/>
      <c r="ALQ2" s="89"/>
      <c r="ALR2" s="89"/>
      <c r="ALS2" s="89"/>
      <c r="ALT2" s="89"/>
      <c r="ALU2" s="89"/>
      <c r="ALV2" s="89"/>
      <c r="ALW2" s="89"/>
      <c r="ALX2" s="89"/>
      <c r="ALY2" s="89"/>
      <c r="ALZ2" s="89"/>
      <c r="AMA2" s="89"/>
      <c r="AMB2" s="89"/>
      <c r="AMC2" s="89"/>
      <c r="AMD2" s="89"/>
      <c r="AME2" s="89"/>
      <c r="AMF2" s="89"/>
      <c r="AMG2" s="89"/>
      <c r="AMH2" s="89"/>
      <c r="AMI2" s="89"/>
      <c r="AMJ2" s="89"/>
      <c r="AMK2" s="89"/>
      <c r="AML2" s="89"/>
      <c r="AMM2" s="89"/>
      <c r="AMN2" s="89"/>
      <c r="AMO2" s="89"/>
      <c r="AMP2" s="89"/>
      <c r="AMQ2" s="89"/>
      <c r="AMR2" s="89"/>
      <c r="AMS2" s="89"/>
      <c r="AMT2" s="89"/>
      <c r="AMU2" s="89"/>
      <c r="AMV2" s="89"/>
      <c r="AMW2" s="89"/>
      <c r="AMX2" s="89"/>
      <c r="AMY2" s="89"/>
      <c r="AMZ2" s="89"/>
      <c r="ANA2" s="89"/>
      <c r="ANB2" s="89"/>
      <c r="ANC2" s="89"/>
      <c r="AND2" s="89"/>
      <c r="ANE2" s="89"/>
      <c r="ANF2" s="89"/>
      <c r="ANG2" s="89"/>
      <c r="ANH2" s="89"/>
      <c r="ANI2" s="89"/>
      <c r="ANJ2" s="89"/>
      <c r="ANK2" s="89"/>
      <c r="ANL2" s="89"/>
      <c r="ANM2" s="89"/>
      <c r="ANN2" s="89"/>
      <c r="ANO2" s="89"/>
      <c r="ANP2" s="89"/>
      <c r="ANQ2" s="89"/>
      <c r="ANR2" s="89"/>
      <c r="ANS2" s="89"/>
      <c r="ANT2" s="89"/>
      <c r="ANU2" s="89"/>
      <c r="ANV2" s="89"/>
      <c r="ANW2" s="89"/>
      <c r="ANX2" s="89"/>
      <c r="ANY2" s="89"/>
      <c r="ANZ2" s="89"/>
      <c r="AOA2" s="89"/>
      <c r="AOB2" s="89"/>
      <c r="AOC2" s="89"/>
      <c r="AOD2" s="89"/>
      <c r="AOE2" s="89"/>
      <c r="AOF2" s="89"/>
      <c r="AOG2" s="89"/>
      <c r="AOH2" s="89"/>
      <c r="AOI2" s="89"/>
      <c r="AOJ2" s="89"/>
      <c r="AOK2" s="89"/>
      <c r="AOL2" s="89"/>
      <c r="AOM2" s="89"/>
      <c r="AON2" s="89"/>
      <c r="AOO2" s="89"/>
      <c r="AOP2" s="89"/>
      <c r="AOQ2" s="89"/>
      <c r="AOR2" s="89"/>
      <c r="AOS2" s="89"/>
      <c r="AOT2" s="89"/>
    </row>
    <row r="3" spans="1:1086" s="17" customFormat="1" ht="47" thickBot="1">
      <c r="A3" s="107" t="s">
        <v>71</v>
      </c>
      <c r="B3" s="138">
        <v>-75.125815990000007</v>
      </c>
      <c r="C3" s="138">
        <v>-73.60575</v>
      </c>
      <c r="D3" s="138">
        <v>-76.143360529999995</v>
      </c>
      <c r="E3" s="138">
        <v>-75.483342160000007</v>
      </c>
      <c r="F3" s="138">
        <v>-75.860035749999994</v>
      </c>
      <c r="G3" s="138">
        <v>-75.711890030000006</v>
      </c>
      <c r="H3" s="137">
        <v>-76.022398999999993</v>
      </c>
      <c r="I3" s="139">
        <v>-76.442999999999998</v>
      </c>
      <c r="J3" s="139">
        <v>-76.564999999999998</v>
      </c>
      <c r="K3" s="139">
        <v>-76.658000000000001</v>
      </c>
      <c r="L3" s="139">
        <v>-76.703999999999994</v>
      </c>
      <c r="M3" s="139">
        <v>-76.619</v>
      </c>
      <c r="N3" s="137">
        <v>-75.473722219999999</v>
      </c>
      <c r="O3" s="137">
        <v>-78.289827000000002</v>
      </c>
      <c r="P3" s="136" t="s">
        <v>536</v>
      </c>
      <c r="Q3" s="140">
        <v>-74.044425000000004</v>
      </c>
      <c r="R3" s="137">
        <v>-75.328761110000002</v>
      </c>
      <c r="S3" s="138">
        <v>-75.441047999999995</v>
      </c>
      <c r="T3" s="138">
        <v>-75.344361000000006</v>
      </c>
      <c r="U3" s="138">
        <v>-75.147481999999997</v>
      </c>
      <c r="V3" s="138">
        <v>-74.663897000000006</v>
      </c>
      <c r="W3" s="137">
        <v>-75.025734999999997</v>
      </c>
      <c r="X3" s="137">
        <v>-74.851298999999997</v>
      </c>
      <c r="Y3" s="138">
        <v>-73.936136719999993</v>
      </c>
      <c r="Z3" s="138">
        <v>-73.856795969999993</v>
      </c>
      <c r="AA3" s="139">
        <v>-75.590703000000005</v>
      </c>
      <c r="AB3" s="139">
        <v>-75.037334999999999</v>
      </c>
      <c r="AC3" s="139">
        <v>-74.665575000000004</v>
      </c>
      <c r="AD3" s="139">
        <v>-74.312319000000002</v>
      </c>
      <c r="AE3" s="139">
        <v>-74.028084000000007</v>
      </c>
      <c r="AF3" s="139">
        <v>-75.709547999999998</v>
      </c>
      <c r="AG3" s="139">
        <v>-74.946100999999999</v>
      </c>
      <c r="AH3" s="137">
        <v>-76.652835999999994</v>
      </c>
      <c r="AI3" s="138">
        <v>-73.368752000000001</v>
      </c>
      <c r="AJ3" s="138">
        <v>-74.096733999999998</v>
      </c>
      <c r="AK3" s="138">
        <v>-73.606997000000007</v>
      </c>
      <c r="AL3" s="136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89"/>
      <c r="CC3" s="89"/>
      <c r="CD3" s="89"/>
      <c r="CE3" s="89"/>
      <c r="CF3" s="89"/>
      <c r="CG3" s="89"/>
      <c r="CH3" s="89"/>
      <c r="CI3" s="89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89"/>
      <c r="DX3" s="89"/>
      <c r="DY3" s="89"/>
      <c r="DZ3" s="89"/>
      <c r="EA3" s="89"/>
      <c r="EB3" s="89"/>
      <c r="EC3" s="89"/>
      <c r="ED3" s="89"/>
      <c r="EE3" s="89"/>
      <c r="EF3" s="89"/>
      <c r="EG3" s="89"/>
      <c r="EH3" s="89"/>
      <c r="EI3" s="89"/>
      <c r="EJ3" s="89"/>
      <c r="EK3" s="89"/>
      <c r="EL3" s="89"/>
      <c r="EM3" s="89"/>
      <c r="EN3" s="89"/>
      <c r="EO3" s="89"/>
      <c r="EP3" s="89"/>
      <c r="EQ3" s="89"/>
      <c r="ER3" s="89"/>
      <c r="ES3" s="89"/>
      <c r="ET3" s="89"/>
      <c r="EU3" s="89"/>
      <c r="EV3" s="89"/>
      <c r="EW3" s="89"/>
      <c r="EX3" s="89"/>
      <c r="EY3" s="89"/>
      <c r="EZ3" s="89"/>
      <c r="FA3" s="89"/>
      <c r="FB3" s="89"/>
      <c r="FC3" s="89"/>
      <c r="FD3" s="89"/>
      <c r="FE3" s="89"/>
      <c r="FF3" s="89"/>
      <c r="FG3" s="89"/>
      <c r="FH3" s="89"/>
      <c r="FI3" s="89"/>
      <c r="FJ3" s="89"/>
      <c r="FK3" s="89"/>
      <c r="FL3" s="89"/>
      <c r="FM3" s="89"/>
      <c r="FN3" s="89"/>
      <c r="FO3" s="89"/>
      <c r="FP3" s="89"/>
      <c r="FQ3" s="89"/>
      <c r="FR3" s="89"/>
      <c r="FS3" s="89"/>
      <c r="FT3" s="89"/>
      <c r="FU3" s="89"/>
      <c r="FV3" s="89"/>
      <c r="FW3" s="89"/>
      <c r="FX3" s="89"/>
      <c r="FY3" s="89"/>
      <c r="FZ3" s="89"/>
      <c r="GA3" s="89"/>
      <c r="GB3" s="89"/>
      <c r="GC3" s="89"/>
      <c r="GD3" s="89"/>
      <c r="GE3" s="89"/>
      <c r="GF3" s="89"/>
      <c r="GG3" s="89"/>
      <c r="GH3" s="89"/>
      <c r="GI3" s="89"/>
      <c r="GJ3" s="89"/>
      <c r="GK3" s="89"/>
      <c r="GL3" s="89"/>
      <c r="GM3" s="89"/>
      <c r="GN3" s="89"/>
      <c r="GO3" s="89"/>
      <c r="GP3" s="89"/>
      <c r="GQ3" s="89"/>
      <c r="GR3" s="89"/>
      <c r="GS3" s="89"/>
      <c r="GT3" s="89"/>
      <c r="GU3" s="89"/>
      <c r="GV3" s="89"/>
      <c r="GW3" s="89"/>
      <c r="GX3" s="89"/>
      <c r="GY3" s="89"/>
      <c r="GZ3" s="89"/>
      <c r="HA3" s="89"/>
      <c r="HB3" s="89"/>
      <c r="HC3" s="89"/>
      <c r="HD3" s="89"/>
      <c r="HE3" s="89"/>
      <c r="HF3" s="89"/>
      <c r="HG3" s="89"/>
      <c r="HH3" s="89"/>
      <c r="HI3" s="89"/>
      <c r="HJ3" s="89"/>
      <c r="HK3" s="89"/>
      <c r="HL3" s="89"/>
      <c r="HM3" s="89"/>
      <c r="HN3" s="89"/>
      <c r="HO3" s="89"/>
      <c r="HP3" s="89"/>
      <c r="HQ3" s="89"/>
      <c r="HR3" s="89"/>
      <c r="HS3" s="89"/>
      <c r="HT3" s="89"/>
      <c r="HU3" s="89"/>
      <c r="HV3" s="89"/>
      <c r="HW3" s="89"/>
      <c r="HX3" s="89"/>
      <c r="HY3" s="89"/>
      <c r="HZ3" s="89"/>
      <c r="IA3" s="89"/>
      <c r="IB3" s="89"/>
      <c r="IC3" s="89"/>
      <c r="ID3" s="89"/>
      <c r="IE3" s="89"/>
      <c r="IF3" s="89"/>
      <c r="IG3" s="89"/>
      <c r="IH3" s="89"/>
      <c r="II3" s="89"/>
      <c r="IJ3" s="89"/>
      <c r="IK3" s="89"/>
      <c r="IL3" s="89"/>
      <c r="IM3" s="89"/>
      <c r="IN3" s="89"/>
      <c r="IO3" s="89"/>
      <c r="IP3" s="89"/>
      <c r="IQ3" s="89"/>
      <c r="IR3" s="89"/>
      <c r="IS3" s="89"/>
      <c r="IT3" s="89"/>
      <c r="IU3" s="89"/>
      <c r="IV3" s="89"/>
      <c r="IW3" s="89"/>
      <c r="IX3" s="89"/>
      <c r="IY3" s="89"/>
      <c r="IZ3" s="89"/>
      <c r="JA3" s="89"/>
      <c r="JB3" s="89"/>
      <c r="JC3" s="89"/>
      <c r="JD3" s="89"/>
      <c r="JE3" s="89"/>
      <c r="JF3" s="89"/>
      <c r="JG3" s="89"/>
      <c r="JH3" s="89"/>
      <c r="JI3" s="89"/>
      <c r="JJ3" s="89"/>
      <c r="JK3" s="89"/>
      <c r="JL3" s="89"/>
      <c r="JM3" s="89"/>
      <c r="JN3" s="89"/>
      <c r="JO3" s="89"/>
      <c r="JP3" s="89"/>
      <c r="JQ3" s="89"/>
      <c r="JR3" s="89"/>
      <c r="JS3" s="89"/>
      <c r="JT3" s="89"/>
      <c r="JU3" s="89"/>
      <c r="JV3" s="89"/>
      <c r="JW3" s="89"/>
      <c r="JX3" s="89"/>
      <c r="JY3" s="89"/>
      <c r="JZ3" s="89"/>
      <c r="KA3" s="89"/>
      <c r="KB3" s="89"/>
      <c r="KC3" s="89"/>
      <c r="KD3" s="89"/>
      <c r="KE3" s="89"/>
      <c r="KF3" s="89"/>
      <c r="KG3" s="89"/>
      <c r="KH3" s="89"/>
      <c r="KI3" s="89"/>
      <c r="KJ3" s="89"/>
      <c r="KK3" s="89"/>
      <c r="KL3" s="89"/>
      <c r="KM3" s="89"/>
      <c r="KN3" s="89"/>
      <c r="KO3" s="89"/>
      <c r="KP3" s="89"/>
      <c r="KQ3" s="89"/>
      <c r="KR3" s="89"/>
      <c r="KS3" s="89"/>
      <c r="KT3" s="89"/>
      <c r="KU3" s="89"/>
      <c r="KV3" s="89"/>
      <c r="KW3" s="89"/>
      <c r="KX3" s="89"/>
      <c r="KY3" s="89"/>
      <c r="KZ3" s="89"/>
      <c r="LA3" s="89"/>
      <c r="LB3" s="89"/>
      <c r="LC3" s="89"/>
      <c r="LD3" s="89"/>
      <c r="LE3" s="89"/>
      <c r="LF3" s="89"/>
      <c r="LG3" s="89"/>
      <c r="LH3" s="89"/>
      <c r="LI3" s="89"/>
      <c r="LJ3" s="89"/>
      <c r="LK3" s="89"/>
      <c r="LL3" s="89"/>
      <c r="LM3" s="89"/>
      <c r="LN3" s="89"/>
      <c r="LO3" s="89"/>
      <c r="LP3" s="89"/>
      <c r="LQ3" s="89"/>
      <c r="LR3" s="89"/>
      <c r="LS3" s="89"/>
      <c r="LT3" s="89"/>
      <c r="LU3" s="89"/>
      <c r="LV3" s="89"/>
      <c r="LW3" s="89"/>
      <c r="LX3" s="89"/>
      <c r="LY3" s="89"/>
      <c r="LZ3" s="89"/>
      <c r="MA3" s="89"/>
      <c r="MB3" s="89"/>
      <c r="MC3" s="89"/>
      <c r="MD3" s="89"/>
      <c r="ME3" s="89"/>
      <c r="MF3" s="89"/>
      <c r="MG3" s="89"/>
      <c r="MH3" s="89"/>
      <c r="MI3" s="89"/>
      <c r="MJ3" s="89"/>
      <c r="MK3" s="89"/>
      <c r="ML3" s="89"/>
      <c r="MM3" s="89"/>
      <c r="MN3" s="89"/>
      <c r="MO3" s="89"/>
      <c r="MP3" s="89"/>
      <c r="MQ3" s="89"/>
      <c r="MR3" s="89"/>
      <c r="MS3" s="89"/>
      <c r="MT3" s="89"/>
      <c r="MU3" s="89"/>
      <c r="MV3" s="89"/>
      <c r="MW3" s="89"/>
      <c r="MX3" s="89"/>
      <c r="MY3" s="89"/>
      <c r="MZ3" s="89"/>
      <c r="NA3" s="89"/>
      <c r="NB3" s="89"/>
      <c r="NC3" s="89"/>
      <c r="ND3" s="89"/>
      <c r="NE3" s="89"/>
      <c r="NF3" s="89"/>
      <c r="NG3" s="89"/>
      <c r="NH3" s="89"/>
      <c r="NI3" s="89"/>
      <c r="NJ3" s="89"/>
      <c r="NK3" s="89"/>
      <c r="NL3" s="89"/>
      <c r="NM3" s="89"/>
      <c r="NN3" s="89"/>
      <c r="NO3" s="89"/>
      <c r="NP3" s="89"/>
      <c r="NQ3" s="89"/>
      <c r="NR3" s="89"/>
      <c r="NS3" s="89"/>
      <c r="NT3" s="89"/>
      <c r="NU3" s="89"/>
      <c r="NV3" s="89"/>
      <c r="NW3" s="89"/>
      <c r="NX3" s="89"/>
      <c r="NY3" s="89"/>
      <c r="NZ3" s="89"/>
      <c r="OA3" s="89"/>
      <c r="OB3" s="89"/>
      <c r="OC3" s="89"/>
      <c r="OD3" s="89"/>
      <c r="OE3" s="89"/>
      <c r="OF3" s="89"/>
      <c r="OG3" s="89"/>
      <c r="OH3" s="89"/>
      <c r="OI3" s="89"/>
      <c r="OJ3" s="89"/>
      <c r="OK3" s="89"/>
      <c r="OL3" s="89"/>
      <c r="OM3" s="89"/>
      <c r="ON3" s="89"/>
      <c r="OO3" s="89"/>
      <c r="OP3" s="89"/>
      <c r="OQ3" s="89"/>
      <c r="OR3" s="89"/>
      <c r="OS3" s="89"/>
      <c r="OT3" s="89"/>
      <c r="OU3" s="89"/>
      <c r="OV3" s="89"/>
      <c r="OW3" s="89"/>
      <c r="OX3" s="89"/>
      <c r="OY3" s="89"/>
      <c r="OZ3" s="89"/>
      <c r="PA3" s="89"/>
      <c r="PB3" s="89"/>
      <c r="PC3" s="89"/>
      <c r="PD3" s="89"/>
      <c r="PE3" s="89"/>
      <c r="PF3" s="89"/>
      <c r="PG3" s="89"/>
      <c r="PH3" s="89"/>
      <c r="PI3" s="89"/>
      <c r="PJ3" s="89"/>
      <c r="PK3" s="89"/>
      <c r="PL3" s="89"/>
      <c r="PM3" s="89"/>
      <c r="PN3" s="89"/>
      <c r="PO3" s="89"/>
      <c r="PP3" s="89"/>
      <c r="PQ3" s="89"/>
      <c r="PR3" s="89"/>
      <c r="PS3" s="89"/>
      <c r="PT3" s="89"/>
      <c r="PU3" s="89"/>
      <c r="PV3" s="89"/>
      <c r="PW3" s="89"/>
      <c r="PX3" s="89"/>
      <c r="PY3" s="89"/>
      <c r="PZ3" s="89"/>
      <c r="QA3" s="89"/>
      <c r="QB3" s="89"/>
      <c r="QC3" s="89"/>
      <c r="QD3" s="89"/>
      <c r="QE3" s="89"/>
      <c r="QF3" s="89"/>
      <c r="QG3" s="89"/>
      <c r="QH3" s="89"/>
      <c r="QI3" s="89"/>
      <c r="QJ3" s="89"/>
      <c r="QK3" s="89"/>
      <c r="QL3" s="89"/>
      <c r="QM3" s="89"/>
      <c r="QN3" s="89"/>
      <c r="QO3" s="89"/>
      <c r="QP3" s="89"/>
      <c r="QQ3" s="89"/>
      <c r="QR3" s="89"/>
      <c r="QS3" s="89"/>
      <c r="QT3" s="89"/>
      <c r="QU3" s="89"/>
      <c r="QV3" s="89"/>
      <c r="QW3" s="89"/>
      <c r="QX3" s="89"/>
      <c r="QY3" s="89"/>
      <c r="QZ3" s="89"/>
      <c r="RA3" s="89"/>
      <c r="RB3" s="89"/>
      <c r="RC3" s="89"/>
      <c r="RD3" s="89"/>
      <c r="RE3" s="89"/>
      <c r="RF3" s="89"/>
      <c r="RG3" s="89"/>
      <c r="RH3" s="89"/>
      <c r="RI3" s="89"/>
      <c r="RJ3" s="89"/>
      <c r="RK3" s="89"/>
      <c r="RL3" s="89"/>
      <c r="RM3" s="89"/>
      <c r="RN3" s="89"/>
      <c r="RO3" s="89"/>
      <c r="RP3" s="89"/>
      <c r="RQ3" s="89"/>
      <c r="RR3" s="89"/>
      <c r="RS3" s="89"/>
      <c r="RT3" s="89"/>
      <c r="RU3" s="89"/>
      <c r="RV3" s="89"/>
      <c r="RW3" s="89"/>
      <c r="RX3" s="89"/>
      <c r="RY3" s="89"/>
      <c r="RZ3" s="89"/>
      <c r="SA3" s="89"/>
      <c r="SB3" s="89"/>
      <c r="SC3" s="89"/>
      <c r="SD3" s="89"/>
      <c r="SE3" s="89"/>
      <c r="SF3" s="89"/>
      <c r="SG3" s="89"/>
      <c r="SH3" s="89"/>
      <c r="SI3" s="89"/>
      <c r="SJ3" s="89"/>
      <c r="SK3" s="89"/>
      <c r="SL3" s="89"/>
      <c r="SM3" s="89"/>
      <c r="SN3" s="89"/>
      <c r="SO3" s="89"/>
      <c r="SP3" s="89"/>
      <c r="SQ3" s="89"/>
      <c r="SR3" s="89"/>
      <c r="SS3" s="89"/>
      <c r="ST3" s="89"/>
      <c r="SU3" s="89"/>
      <c r="SV3" s="89"/>
      <c r="SW3" s="89"/>
      <c r="SX3" s="89"/>
      <c r="SY3" s="89"/>
      <c r="SZ3" s="89"/>
      <c r="TA3" s="89"/>
      <c r="TB3" s="89"/>
      <c r="TC3" s="89"/>
      <c r="TD3" s="89"/>
      <c r="TE3" s="89"/>
      <c r="TF3" s="89"/>
      <c r="TG3" s="89"/>
      <c r="TH3" s="89"/>
      <c r="TI3" s="89"/>
      <c r="TJ3" s="89"/>
      <c r="TK3" s="89"/>
      <c r="TL3" s="89"/>
      <c r="TM3" s="89"/>
      <c r="TN3" s="89"/>
      <c r="TO3" s="89"/>
      <c r="TP3" s="89"/>
      <c r="TQ3" s="89"/>
      <c r="TR3" s="89"/>
      <c r="TS3" s="89"/>
      <c r="TT3" s="89"/>
      <c r="TU3" s="89"/>
      <c r="TV3" s="89"/>
      <c r="TW3" s="89"/>
      <c r="TX3" s="89"/>
      <c r="TY3" s="89"/>
      <c r="TZ3" s="89"/>
      <c r="UA3" s="89"/>
      <c r="UB3" s="89"/>
      <c r="UC3" s="89"/>
      <c r="UD3" s="89"/>
      <c r="UE3" s="89"/>
      <c r="UF3" s="89"/>
      <c r="UG3" s="89"/>
      <c r="UH3" s="89"/>
      <c r="UI3" s="89"/>
      <c r="UJ3" s="89"/>
      <c r="UK3" s="89"/>
      <c r="UL3" s="89"/>
      <c r="UM3" s="89"/>
      <c r="UN3" s="89"/>
      <c r="UO3" s="89"/>
      <c r="UP3" s="89"/>
      <c r="UQ3" s="89"/>
      <c r="UR3" s="89"/>
      <c r="US3" s="89"/>
      <c r="UT3" s="89"/>
      <c r="UU3" s="89"/>
      <c r="UV3" s="89"/>
      <c r="UW3" s="89"/>
      <c r="UX3" s="89"/>
      <c r="UY3" s="89"/>
      <c r="UZ3" s="89"/>
      <c r="VA3" s="89"/>
      <c r="VB3" s="89"/>
      <c r="VC3" s="89"/>
      <c r="VD3" s="89"/>
      <c r="VE3" s="89"/>
      <c r="VF3" s="89"/>
      <c r="VG3" s="89"/>
      <c r="VH3" s="89"/>
      <c r="VI3" s="89"/>
      <c r="VJ3" s="89"/>
      <c r="VK3" s="89"/>
      <c r="VL3" s="89"/>
      <c r="VM3" s="89"/>
      <c r="VN3" s="89"/>
      <c r="VO3" s="89"/>
      <c r="VP3" s="89"/>
      <c r="VQ3" s="89"/>
      <c r="VR3" s="89"/>
      <c r="VS3" s="89"/>
      <c r="VT3" s="89"/>
      <c r="VU3" s="89"/>
      <c r="VV3" s="89"/>
      <c r="VW3" s="89"/>
      <c r="VX3" s="89"/>
      <c r="VY3" s="89"/>
      <c r="VZ3" s="89"/>
      <c r="WA3" s="89"/>
      <c r="WB3" s="89"/>
      <c r="WC3" s="89"/>
      <c r="WD3" s="89"/>
      <c r="WE3" s="89"/>
      <c r="WF3" s="89"/>
      <c r="WG3" s="89"/>
      <c r="WH3" s="89"/>
      <c r="WI3" s="89"/>
      <c r="WJ3" s="89"/>
      <c r="WK3" s="89"/>
      <c r="WL3" s="89"/>
      <c r="WM3" s="89"/>
      <c r="WN3" s="89"/>
      <c r="WO3" s="89"/>
      <c r="WP3" s="89"/>
      <c r="WQ3" s="89"/>
      <c r="WR3" s="89"/>
      <c r="WS3" s="89"/>
      <c r="WT3" s="89"/>
      <c r="WU3" s="89"/>
      <c r="WV3" s="89"/>
      <c r="WW3" s="89"/>
      <c r="WX3" s="89"/>
      <c r="WY3" s="89"/>
      <c r="WZ3" s="89"/>
      <c r="XA3" s="89"/>
      <c r="XB3" s="89"/>
      <c r="XC3" s="89"/>
      <c r="XD3" s="89"/>
      <c r="XE3" s="89"/>
      <c r="XF3" s="89"/>
      <c r="XG3" s="89"/>
      <c r="XH3" s="89"/>
      <c r="XI3" s="89"/>
      <c r="XJ3" s="89"/>
      <c r="XK3" s="89"/>
      <c r="XL3" s="89"/>
      <c r="XM3" s="89"/>
      <c r="XN3" s="89"/>
      <c r="XO3" s="89"/>
      <c r="XP3" s="89"/>
      <c r="XQ3" s="89"/>
      <c r="XR3" s="89"/>
      <c r="XS3" s="89"/>
      <c r="XT3" s="89"/>
      <c r="XU3" s="89"/>
      <c r="XV3" s="89"/>
      <c r="XW3" s="89"/>
      <c r="XX3" s="89"/>
      <c r="XY3" s="89"/>
      <c r="XZ3" s="89"/>
      <c r="YA3" s="89"/>
      <c r="YB3" s="89"/>
      <c r="YC3" s="89"/>
      <c r="YD3" s="89"/>
      <c r="YE3" s="89"/>
      <c r="YF3" s="89"/>
      <c r="YG3" s="89"/>
      <c r="YH3" s="89"/>
      <c r="YI3" s="89"/>
      <c r="YJ3" s="89"/>
      <c r="YK3" s="89"/>
      <c r="YL3" s="89"/>
      <c r="YM3" s="89"/>
      <c r="YN3" s="89"/>
      <c r="YO3" s="89"/>
      <c r="YP3" s="89"/>
      <c r="YQ3" s="89"/>
      <c r="YR3" s="89"/>
      <c r="YS3" s="89"/>
      <c r="YT3" s="89"/>
      <c r="YU3" s="89"/>
      <c r="YV3" s="89"/>
      <c r="YW3" s="89"/>
      <c r="YX3" s="89"/>
      <c r="YY3" s="89"/>
      <c r="YZ3" s="89"/>
      <c r="ZA3" s="89"/>
      <c r="ZB3" s="89"/>
      <c r="ZC3" s="89"/>
      <c r="ZD3" s="89"/>
      <c r="ZE3" s="89"/>
      <c r="ZF3" s="89"/>
      <c r="ZG3" s="89"/>
      <c r="ZH3" s="89"/>
      <c r="ZI3" s="89"/>
      <c r="ZJ3" s="89"/>
      <c r="ZK3" s="89"/>
      <c r="ZL3" s="89"/>
      <c r="ZM3" s="89"/>
      <c r="ZN3" s="89"/>
      <c r="ZO3" s="89"/>
      <c r="ZP3" s="89"/>
      <c r="ZQ3" s="89"/>
      <c r="ZR3" s="89"/>
      <c r="ZS3" s="89"/>
      <c r="ZT3" s="89"/>
      <c r="ZU3" s="89"/>
      <c r="ZV3" s="89"/>
      <c r="ZW3" s="89"/>
      <c r="ZX3" s="89"/>
      <c r="ZY3" s="89"/>
      <c r="ZZ3" s="89"/>
      <c r="AAA3" s="89"/>
      <c r="AAB3" s="89"/>
      <c r="AAC3" s="89"/>
      <c r="AAD3" s="89"/>
      <c r="AAE3" s="89"/>
      <c r="AAF3" s="89"/>
      <c r="AAG3" s="89"/>
      <c r="AAH3" s="89"/>
      <c r="AAI3" s="89"/>
      <c r="AAJ3" s="89"/>
      <c r="AAK3" s="89"/>
      <c r="AAL3" s="89"/>
      <c r="AAM3" s="89"/>
      <c r="AAN3" s="89"/>
      <c r="AAO3" s="89"/>
      <c r="AAP3" s="89"/>
      <c r="AAQ3" s="89"/>
      <c r="AAR3" s="89"/>
      <c r="AAS3" s="89"/>
      <c r="AAT3" s="89"/>
      <c r="AAU3" s="89"/>
      <c r="AAV3" s="89"/>
      <c r="AAW3" s="89"/>
      <c r="AAX3" s="89"/>
      <c r="AAY3" s="89"/>
      <c r="AAZ3" s="89"/>
      <c r="ABA3" s="89"/>
      <c r="ABB3" s="89"/>
      <c r="ABC3" s="89"/>
      <c r="ABD3" s="89"/>
      <c r="ABE3" s="89"/>
      <c r="ABF3" s="89"/>
      <c r="ABG3" s="89"/>
      <c r="ABH3" s="89"/>
      <c r="ABI3" s="89"/>
      <c r="ABJ3" s="89"/>
      <c r="ABK3" s="89"/>
      <c r="ABL3" s="89"/>
      <c r="ABM3" s="89"/>
      <c r="ABN3" s="89"/>
      <c r="ABO3" s="89"/>
      <c r="ABP3" s="89"/>
      <c r="ABQ3" s="89"/>
      <c r="ABR3" s="89"/>
      <c r="ABS3" s="89"/>
      <c r="ABT3" s="89"/>
      <c r="ABU3" s="89"/>
      <c r="ABV3" s="89"/>
      <c r="ABW3" s="89"/>
      <c r="ABX3" s="89"/>
      <c r="ABY3" s="89"/>
      <c r="ABZ3" s="89"/>
      <c r="ACA3" s="89"/>
      <c r="ACB3" s="89"/>
      <c r="ACC3" s="89"/>
      <c r="ACD3" s="89"/>
      <c r="ACE3" s="89"/>
      <c r="ACF3" s="89"/>
      <c r="ACG3" s="89"/>
      <c r="ACH3" s="89"/>
      <c r="ACI3" s="89"/>
      <c r="ACJ3" s="89"/>
      <c r="ACK3" s="89"/>
      <c r="ACL3" s="89"/>
      <c r="ACM3" s="89"/>
      <c r="ACN3" s="89"/>
      <c r="ACO3" s="89"/>
      <c r="ACP3" s="89"/>
      <c r="ACQ3" s="89"/>
      <c r="ACR3" s="89"/>
      <c r="ACS3" s="89"/>
      <c r="ACT3" s="89"/>
      <c r="ACU3" s="89"/>
      <c r="ACV3" s="89"/>
      <c r="ACW3" s="89"/>
      <c r="ACX3" s="89"/>
      <c r="ACY3" s="89"/>
      <c r="ACZ3" s="89"/>
      <c r="ADA3" s="89"/>
      <c r="ADB3" s="89"/>
      <c r="ADC3" s="89"/>
      <c r="ADD3" s="89"/>
      <c r="ADE3" s="89"/>
      <c r="ADF3" s="89"/>
      <c r="ADG3" s="89"/>
      <c r="ADH3" s="89"/>
      <c r="ADI3" s="89"/>
      <c r="ADJ3" s="89"/>
      <c r="ADK3" s="89"/>
      <c r="ADL3" s="89"/>
      <c r="ADM3" s="89"/>
      <c r="ADN3" s="89"/>
      <c r="ADO3" s="89"/>
      <c r="ADP3" s="89"/>
      <c r="ADQ3" s="89"/>
      <c r="ADR3" s="89"/>
      <c r="ADS3" s="89"/>
      <c r="ADT3" s="89"/>
      <c r="ADU3" s="89"/>
      <c r="ADV3" s="89"/>
      <c r="ADW3" s="89"/>
      <c r="ADX3" s="89"/>
      <c r="ADY3" s="89"/>
      <c r="ADZ3" s="89"/>
      <c r="AEA3" s="89"/>
      <c r="AEB3" s="89"/>
      <c r="AEC3" s="89"/>
      <c r="AED3" s="89"/>
      <c r="AEE3" s="89"/>
      <c r="AEF3" s="89"/>
      <c r="AEG3" s="89"/>
      <c r="AEH3" s="89"/>
      <c r="AEI3" s="89"/>
      <c r="AEJ3" s="89"/>
      <c r="AEK3" s="89"/>
      <c r="AEL3" s="89"/>
      <c r="AEM3" s="89"/>
      <c r="AEN3" s="89"/>
      <c r="AEO3" s="89"/>
      <c r="AEP3" s="89"/>
      <c r="AEQ3" s="89"/>
      <c r="AER3" s="89"/>
      <c r="AES3" s="89"/>
      <c r="AET3" s="89"/>
      <c r="AEU3" s="89"/>
      <c r="AEV3" s="89"/>
      <c r="AEW3" s="89"/>
      <c r="AEX3" s="89"/>
      <c r="AEY3" s="89"/>
      <c r="AEZ3" s="89"/>
      <c r="AFA3" s="89"/>
      <c r="AFB3" s="89"/>
      <c r="AFC3" s="89"/>
      <c r="AFD3" s="89"/>
      <c r="AFE3" s="89"/>
      <c r="AFF3" s="89"/>
      <c r="AFG3" s="89"/>
      <c r="AFH3" s="89"/>
      <c r="AFI3" s="89"/>
      <c r="AFJ3" s="89"/>
      <c r="AFK3" s="89"/>
      <c r="AFL3" s="89"/>
      <c r="AFM3" s="89"/>
      <c r="AFN3" s="89"/>
      <c r="AFO3" s="89"/>
      <c r="AFP3" s="89"/>
      <c r="AFQ3" s="89"/>
      <c r="AFR3" s="89"/>
      <c r="AFS3" s="89"/>
      <c r="AFT3" s="89"/>
      <c r="AFU3" s="89"/>
      <c r="AFV3" s="89"/>
      <c r="AFW3" s="89"/>
      <c r="AFX3" s="89"/>
      <c r="AFY3" s="89"/>
      <c r="AFZ3" s="89"/>
      <c r="AGA3" s="89"/>
      <c r="AGB3" s="89"/>
      <c r="AGC3" s="89"/>
      <c r="AGD3" s="89"/>
      <c r="AGE3" s="89"/>
      <c r="AGF3" s="89"/>
      <c r="AGG3" s="89"/>
      <c r="AGH3" s="89"/>
      <c r="AGI3" s="89"/>
      <c r="AGJ3" s="89"/>
      <c r="AGK3" s="89"/>
      <c r="AGL3" s="89"/>
      <c r="AGM3" s="89"/>
      <c r="AGN3" s="89"/>
      <c r="AGO3" s="89"/>
      <c r="AGP3" s="89"/>
      <c r="AGQ3" s="89"/>
      <c r="AGR3" s="89"/>
      <c r="AGS3" s="89"/>
      <c r="AGT3" s="89"/>
      <c r="AGU3" s="89"/>
      <c r="AGV3" s="89"/>
      <c r="AGW3" s="89"/>
      <c r="AGX3" s="89"/>
      <c r="AGY3" s="89"/>
      <c r="AGZ3" s="89"/>
      <c r="AHA3" s="89"/>
      <c r="AHB3" s="89"/>
      <c r="AHC3" s="89"/>
      <c r="AHD3" s="89"/>
      <c r="AHE3" s="89"/>
      <c r="AHF3" s="89"/>
      <c r="AHG3" s="89"/>
      <c r="AHH3" s="89"/>
      <c r="AHI3" s="89"/>
      <c r="AHJ3" s="89"/>
      <c r="AHK3" s="89"/>
      <c r="AHL3" s="89"/>
      <c r="AHM3" s="89"/>
      <c r="AHN3" s="89"/>
      <c r="AHO3" s="89"/>
      <c r="AHP3" s="89"/>
      <c r="AHQ3" s="89"/>
      <c r="AHR3" s="89"/>
      <c r="AHS3" s="89"/>
      <c r="AHT3" s="89"/>
      <c r="AHU3" s="89"/>
      <c r="AHV3" s="89"/>
      <c r="AHW3" s="89"/>
      <c r="AHX3" s="89"/>
      <c r="AHY3" s="89"/>
      <c r="AHZ3" s="89"/>
      <c r="AIA3" s="89"/>
      <c r="AIB3" s="89"/>
      <c r="AIC3" s="89"/>
      <c r="AID3" s="89"/>
      <c r="AIE3" s="89"/>
      <c r="AIF3" s="89"/>
      <c r="AIG3" s="89"/>
      <c r="AIH3" s="89"/>
      <c r="AII3" s="89"/>
      <c r="AIJ3" s="89"/>
      <c r="AIK3" s="89"/>
      <c r="AIL3" s="89"/>
      <c r="AIM3" s="89"/>
      <c r="AIN3" s="89"/>
      <c r="AIO3" s="89"/>
      <c r="AIP3" s="89"/>
      <c r="AIQ3" s="89"/>
      <c r="AIR3" s="89"/>
      <c r="AIS3" s="89"/>
      <c r="AIT3" s="89"/>
      <c r="AIU3" s="89"/>
      <c r="AIV3" s="89"/>
      <c r="AIW3" s="89"/>
      <c r="AIX3" s="89"/>
      <c r="AIY3" s="89"/>
      <c r="AIZ3" s="89"/>
      <c r="AJA3" s="89"/>
      <c r="AJB3" s="89"/>
      <c r="AJC3" s="89"/>
      <c r="AJD3" s="89"/>
      <c r="AJE3" s="89"/>
      <c r="AJF3" s="89"/>
      <c r="AJG3" s="89"/>
      <c r="AJH3" s="89"/>
      <c r="AJI3" s="89"/>
      <c r="AJJ3" s="89"/>
      <c r="AJK3" s="89"/>
      <c r="AJL3" s="89"/>
      <c r="AJM3" s="89"/>
      <c r="AJN3" s="89"/>
      <c r="AJO3" s="89"/>
      <c r="AJP3" s="89"/>
      <c r="AJQ3" s="89"/>
      <c r="AJR3" s="89"/>
      <c r="AJS3" s="89"/>
      <c r="AJT3" s="89"/>
      <c r="AJU3" s="89"/>
      <c r="AJV3" s="89"/>
      <c r="AJW3" s="89"/>
      <c r="AJX3" s="89"/>
      <c r="AJY3" s="89"/>
      <c r="AJZ3" s="89"/>
      <c r="AKA3" s="89"/>
      <c r="AKB3" s="89"/>
      <c r="AKC3" s="89"/>
      <c r="AKD3" s="89"/>
      <c r="AKE3" s="89"/>
      <c r="AKF3" s="89"/>
      <c r="AKG3" s="89"/>
      <c r="AKH3" s="89"/>
      <c r="AKI3" s="89"/>
      <c r="AKJ3" s="89"/>
      <c r="AKK3" s="89"/>
      <c r="AKL3" s="89"/>
      <c r="AKM3" s="89"/>
      <c r="AKN3" s="89"/>
      <c r="AKO3" s="89"/>
      <c r="AKP3" s="89"/>
      <c r="AKQ3" s="89"/>
      <c r="AKR3" s="89"/>
      <c r="AKS3" s="89"/>
      <c r="AKT3" s="89"/>
      <c r="AKU3" s="89"/>
      <c r="AKV3" s="89"/>
      <c r="AKW3" s="89"/>
      <c r="AKX3" s="89"/>
      <c r="AKY3" s="89"/>
      <c r="AKZ3" s="89"/>
      <c r="ALA3" s="89"/>
      <c r="ALB3" s="89"/>
      <c r="ALC3" s="89"/>
      <c r="ALD3" s="89"/>
      <c r="ALE3" s="89"/>
      <c r="ALF3" s="89"/>
      <c r="ALG3" s="89"/>
      <c r="ALH3" s="89"/>
      <c r="ALI3" s="89"/>
      <c r="ALJ3" s="89"/>
      <c r="ALK3" s="89"/>
      <c r="ALL3" s="89"/>
      <c r="ALM3" s="89"/>
      <c r="ALN3" s="89"/>
      <c r="ALO3" s="89"/>
      <c r="ALP3" s="89"/>
      <c r="ALQ3" s="89"/>
      <c r="ALR3" s="89"/>
      <c r="ALS3" s="89"/>
      <c r="ALT3" s="89"/>
      <c r="ALU3" s="89"/>
      <c r="ALV3" s="89"/>
      <c r="ALW3" s="89"/>
      <c r="ALX3" s="89"/>
      <c r="ALY3" s="89"/>
      <c r="ALZ3" s="89"/>
      <c r="AMA3" s="89"/>
      <c r="AMB3" s="89"/>
      <c r="AMC3" s="89"/>
      <c r="AMD3" s="89"/>
      <c r="AME3" s="89"/>
      <c r="AMF3" s="89"/>
      <c r="AMG3" s="89"/>
      <c r="AMH3" s="89"/>
      <c r="AMI3" s="89"/>
      <c r="AMJ3" s="89"/>
      <c r="AMK3" s="89"/>
      <c r="AML3" s="89"/>
      <c r="AMM3" s="89"/>
      <c r="AMN3" s="89"/>
      <c r="AMO3" s="89"/>
      <c r="AMP3" s="89"/>
      <c r="AMQ3" s="89"/>
      <c r="AMR3" s="89"/>
      <c r="AMS3" s="89"/>
      <c r="AMT3" s="89"/>
      <c r="AMU3" s="89"/>
      <c r="AMV3" s="89"/>
      <c r="AMW3" s="89"/>
      <c r="AMX3" s="89"/>
      <c r="AMY3" s="89"/>
      <c r="AMZ3" s="89"/>
      <c r="ANA3" s="89"/>
      <c r="ANB3" s="89"/>
      <c r="ANC3" s="89"/>
      <c r="AND3" s="89"/>
      <c r="ANE3" s="89"/>
      <c r="ANF3" s="89"/>
      <c r="ANG3" s="89"/>
      <c r="ANH3" s="89"/>
      <c r="ANI3" s="89"/>
      <c r="ANJ3" s="89"/>
      <c r="ANK3" s="89"/>
      <c r="ANL3" s="89"/>
      <c r="ANM3" s="89"/>
      <c r="ANN3" s="89"/>
      <c r="ANO3" s="89"/>
      <c r="ANP3" s="89"/>
      <c r="ANQ3" s="89"/>
      <c r="ANR3" s="89"/>
      <c r="ANS3" s="89"/>
      <c r="ANT3" s="89"/>
      <c r="ANU3" s="89"/>
      <c r="ANV3" s="89"/>
      <c r="ANW3" s="89"/>
      <c r="ANX3" s="89"/>
      <c r="ANY3" s="89"/>
      <c r="ANZ3" s="89"/>
      <c r="AOA3" s="89"/>
      <c r="AOB3" s="89"/>
      <c r="AOC3" s="89"/>
      <c r="AOD3" s="89"/>
      <c r="AOE3" s="89"/>
      <c r="AOF3" s="89"/>
      <c r="AOG3" s="89"/>
      <c r="AOH3" s="89"/>
      <c r="AOI3" s="89"/>
      <c r="AOJ3" s="89"/>
      <c r="AOK3" s="89"/>
      <c r="AOL3" s="89"/>
      <c r="AOM3" s="89"/>
      <c r="AON3" s="89"/>
      <c r="AOO3" s="89"/>
      <c r="AOP3" s="89"/>
      <c r="AOQ3" s="89"/>
      <c r="AOR3" s="89"/>
      <c r="AOS3" s="89"/>
      <c r="AOT3" s="89"/>
    </row>
    <row r="4" spans="1:1086" ht="32" thickBot="1">
      <c r="B4" s="136" t="s">
        <v>537</v>
      </c>
      <c r="C4" s="136" t="s">
        <v>538</v>
      </c>
      <c r="D4" s="136" t="s">
        <v>539</v>
      </c>
      <c r="E4" s="136" t="s">
        <v>539</v>
      </c>
      <c r="F4" s="136" t="s">
        <v>539</v>
      </c>
      <c r="G4" s="136" t="s">
        <v>539</v>
      </c>
      <c r="H4" s="136" t="s">
        <v>539</v>
      </c>
      <c r="I4" s="141" t="s">
        <v>540</v>
      </c>
      <c r="J4" s="141" t="s">
        <v>540</v>
      </c>
      <c r="K4" s="141" t="s">
        <v>540</v>
      </c>
      <c r="L4" s="141" t="s">
        <v>540</v>
      </c>
      <c r="M4" s="141" t="s">
        <v>540</v>
      </c>
      <c r="N4" s="136" t="s">
        <v>126</v>
      </c>
      <c r="O4" s="136" t="s">
        <v>541</v>
      </c>
      <c r="P4" s="136" t="s">
        <v>542</v>
      </c>
      <c r="Q4" s="136" t="s">
        <v>543</v>
      </c>
      <c r="R4" s="136" t="s">
        <v>544</v>
      </c>
      <c r="S4" s="136" t="s">
        <v>545</v>
      </c>
      <c r="T4" s="136" t="s">
        <v>545</v>
      </c>
      <c r="U4" s="136" t="s">
        <v>545</v>
      </c>
      <c r="V4" s="136" t="s">
        <v>545</v>
      </c>
      <c r="W4" s="136" t="s">
        <v>546</v>
      </c>
      <c r="X4" s="136" t="s">
        <v>546</v>
      </c>
      <c r="Y4" s="136" t="s">
        <v>547</v>
      </c>
      <c r="Z4" s="136" t="s">
        <v>547</v>
      </c>
      <c r="AA4" s="136" t="s">
        <v>548</v>
      </c>
      <c r="AB4" s="136" t="s">
        <v>548</v>
      </c>
      <c r="AC4" s="136" t="s">
        <v>548</v>
      </c>
      <c r="AD4" s="136" t="s">
        <v>548</v>
      </c>
      <c r="AE4" s="136" t="s">
        <v>548</v>
      </c>
      <c r="AF4" s="136" t="s">
        <v>548</v>
      </c>
      <c r="AG4" s="136" t="s">
        <v>548</v>
      </c>
      <c r="AH4" s="136" t="s">
        <v>388</v>
      </c>
      <c r="AI4" s="89" t="s">
        <v>549</v>
      </c>
      <c r="AJ4" s="136" t="s">
        <v>550</v>
      </c>
      <c r="AK4" s="136" t="s">
        <v>550</v>
      </c>
      <c r="AL4" s="136" t="s">
        <v>551</v>
      </c>
      <c r="AM4" s="89" t="s">
        <v>552</v>
      </c>
    </row>
    <row r="5" spans="1:1086" s="17" customFormat="1" ht="39" thickBot="1">
      <c r="A5" s="127" t="s">
        <v>528</v>
      </c>
      <c r="B5" s="394"/>
      <c r="C5" s="394"/>
      <c r="D5" s="394"/>
      <c r="E5" s="394"/>
      <c r="F5" s="394"/>
      <c r="G5" s="394"/>
      <c r="H5" s="394"/>
      <c r="I5" s="394"/>
      <c r="J5" s="394"/>
      <c r="K5" s="394"/>
      <c r="L5" s="394"/>
      <c r="M5" s="394"/>
      <c r="N5" s="394"/>
      <c r="O5" s="394"/>
      <c r="P5" s="394"/>
      <c r="Q5" s="394"/>
      <c r="R5" s="394"/>
      <c r="S5" s="394"/>
      <c r="T5" s="394"/>
      <c r="U5" s="394"/>
      <c r="V5" s="394"/>
      <c r="W5" s="394"/>
      <c r="X5" s="394"/>
      <c r="Y5" s="394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/>
      <c r="AM5" s="394"/>
    </row>
    <row r="6" spans="1:1086" s="17" customFormat="1" ht="17" thickBot="1">
      <c r="A6" s="142">
        <v>44731</v>
      </c>
      <c r="B6" s="114"/>
      <c r="C6" s="114"/>
      <c r="D6" s="109"/>
      <c r="E6" s="109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09"/>
      <c r="T6" s="109"/>
      <c r="U6" s="109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</row>
    <row r="7" spans="1:1086" s="17" customFormat="1" ht="17" thickBot="1">
      <c r="A7" s="142">
        <v>44738</v>
      </c>
      <c r="B7" s="114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14"/>
      <c r="P7" s="114"/>
      <c r="Q7" s="114"/>
      <c r="R7" s="114"/>
      <c r="S7" s="109"/>
      <c r="T7" s="109"/>
      <c r="U7" s="109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09"/>
      <c r="AI7" s="109"/>
      <c r="AJ7" s="109"/>
      <c r="AK7" s="109"/>
      <c r="AL7" s="114"/>
      <c r="AM7" s="114"/>
    </row>
    <row r="8" spans="1:1086" s="17" customFormat="1" ht="17" thickBot="1">
      <c r="A8" s="142">
        <v>44745</v>
      </c>
      <c r="B8" s="114"/>
      <c r="C8" s="114"/>
      <c r="D8" s="109"/>
      <c r="E8" s="109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09"/>
      <c r="T8" s="109"/>
      <c r="U8" s="109"/>
      <c r="V8" s="114"/>
      <c r="W8" s="109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44">
        <v>1</v>
      </c>
      <c r="AL8" s="114"/>
      <c r="AM8" s="114"/>
    </row>
    <row r="9" spans="1:1086" s="17" customFormat="1" ht="17" thickBot="1">
      <c r="A9" s="142">
        <v>44752</v>
      </c>
      <c r="B9" s="144">
        <v>0</v>
      </c>
      <c r="C9" s="109">
        <v>0</v>
      </c>
      <c r="D9" s="109"/>
      <c r="E9" s="109"/>
      <c r="F9" s="109"/>
      <c r="G9" s="109"/>
      <c r="H9" s="109"/>
      <c r="I9" s="144">
        <v>0</v>
      </c>
      <c r="J9" s="144">
        <v>1</v>
      </c>
      <c r="K9" s="144">
        <v>1</v>
      </c>
      <c r="L9" s="144">
        <v>5</v>
      </c>
      <c r="M9" s="144">
        <v>1</v>
      </c>
      <c r="N9" s="144">
        <v>0</v>
      </c>
      <c r="O9" s="109"/>
      <c r="P9" s="144">
        <v>0</v>
      </c>
      <c r="Q9" s="144">
        <v>0</v>
      </c>
      <c r="R9" s="144">
        <v>0</v>
      </c>
      <c r="S9" s="109"/>
      <c r="T9" s="109"/>
      <c r="U9" s="109"/>
      <c r="V9" s="114"/>
      <c r="W9" s="144">
        <v>0</v>
      </c>
      <c r="X9" s="144">
        <v>0</v>
      </c>
      <c r="Y9" s="114"/>
      <c r="Z9" s="114"/>
      <c r="AA9" s="114"/>
      <c r="AB9" s="114"/>
      <c r="AC9" s="114"/>
      <c r="AD9" s="114"/>
      <c r="AE9" s="114"/>
      <c r="AF9" s="114"/>
      <c r="AG9" s="114"/>
      <c r="AH9" s="144">
        <v>0</v>
      </c>
      <c r="AI9" s="109"/>
      <c r="AJ9" s="144">
        <v>2</v>
      </c>
      <c r="AK9" s="144">
        <v>3</v>
      </c>
      <c r="AL9" s="144">
        <v>3</v>
      </c>
      <c r="AM9" s="114"/>
    </row>
    <row r="10" spans="1:1086" s="17" customFormat="1" ht="17" thickBot="1">
      <c r="A10" s="142">
        <v>44759</v>
      </c>
      <c r="B10" s="144">
        <v>0</v>
      </c>
      <c r="C10" s="114">
        <v>0</v>
      </c>
      <c r="D10" s="109"/>
      <c r="E10" s="109"/>
      <c r="F10" s="114"/>
      <c r="G10" s="114"/>
      <c r="H10" s="114"/>
      <c r="I10" s="144">
        <v>0</v>
      </c>
      <c r="J10" s="144">
        <v>6</v>
      </c>
      <c r="K10" s="144">
        <v>1</v>
      </c>
      <c r="L10" s="144">
        <v>13</v>
      </c>
      <c r="M10" s="144">
        <v>5</v>
      </c>
      <c r="N10" s="144">
        <v>0</v>
      </c>
      <c r="O10" s="144">
        <v>35</v>
      </c>
      <c r="P10" s="37"/>
      <c r="Q10" s="37"/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4">
        <v>0</v>
      </c>
      <c r="X10" s="144">
        <v>0</v>
      </c>
      <c r="Y10" s="109"/>
      <c r="Z10" s="109"/>
      <c r="AA10" s="144">
        <v>1</v>
      </c>
      <c r="AB10" s="144">
        <v>0</v>
      </c>
      <c r="AC10" s="144">
        <v>0</v>
      </c>
      <c r="AD10" s="144">
        <v>0</v>
      </c>
      <c r="AE10" s="144">
        <v>2</v>
      </c>
      <c r="AF10" s="144">
        <v>0</v>
      </c>
      <c r="AG10" s="144">
        <v>0</v>
      </c>
      <c r="AH10" s="144">
        <v>3</v>
      </c>
      <c r="AI10" s="114"/>
      <c r="AJ10" s="144">
        <v>2</v>
      </c>
      <c r="AK10" s="144">
        <v>0</v>
      </c>
      <c r="AL10" s="144">
        <v>3</v>
      </c>
      <c r="AM10" s="114"/>
    </row>
    <row r="11" spans="1:1086" s="17" customFormat="1" ht="17" thickBot="1">
      <c r="A11" s="142">
        <v>44766</v>
      </c>
      <c r="B11" s="144">
        <v>5</v>
      </c>
      <c r="C11" s="109">
        <v>20</v>
      </c>
      <c r="D11" s="144">
        <v>19</v>
      </c>
      <c r="E11" s="144">
        <v>6</v>
      </c>
      <c r="F11" s="144">
        <v>15</v>
      </c>
      <c r="G11" s="144">
        <v>23</v>
      </c>
      <c r="H11" s="144">
        <v>0</v>
      </c>
      <c r="I11" s="144">
        <v>9</v>
      </c>
      <c r="J11" s="144">
        <v>30</v>
      </c>
      <c r="K11" s="144">
        <v>5</v>
      </c>
      <c r="L11" s="144">
        <v>53</v>
      </c>
      <c r="M11" s="144">
        <v>31</v>
      </c>
      <c r="N11" s="144">
        <v>2</v>
      </c>
      <c r="O11" s="144">
        <v>25</v>
      </c>
      <c r="P11" s="144">
        <v>3</v>
      </c>
      <c r="Q11" s="144">
        <v>3</v>
      </c>
      <c r="R11" s="144">
        <v>0</v>
      </c>
      <c r="S11" s="144">
        <v>36</v>
      </c>
      <c r="T11" s="144">
        <v>25</v>
      </c>
      <c r="U11" s="144">
        <v>30</v>
      </c>
      <c r="V11" s="144">
        <v>23</v>
      </c>
      <c r="W11" s="144">
        <v>1</v>
      </c>
      <c r="X11" s="144">
        <v>0</v>
      </c>
      <c r="Y11" s="114"/>
      <c r="Z11" s="114"/>
      <c r="AA11" s="144">
        <v>1</v>
      </c>
      <c r="AB11" s="144">
        <v>0</v>
      </c>
      <c r="AC11" s="144">
        <v>0</v>
      </c>
      <c r="AD11" s="144">
        <v>0</v>
      </c>
      <c r="AE11" s="144">
        <v>2</v>
      </c>
      <c r="AF11" s="144">
        <v>22</v>
      </c>
      <c r="AG11" s="144">
        <v>0</v>
      </c>
      <c r="AH11" s="144">
        <v>8</v>
      </c>
      <c r="AI11" s="144">
        <v>40</v>
      </c>
      <c r="AJ11" s="144">
        <v>1</v>
      </c>
      <c r="AK11" s="144">
        <v>57</v>
      </c>
      <c r="AL11" s="144">
        <v>3</v>
      </c>
      <c r="AM11" s="114"/>
    </row>
    <row r="12" spans="1:1086" s="17" customFormat="1" ht="17" thickBot="1">
      <c r="A12" s="142">
        <v>44773</v>
      </c>
      <c r="B12" s="37"/>
      <c r="C12" s="114"/>
      <c r="D12" s="144">
        <v>74</v>
      </c>
      <c r="E12" s="144">
        <v>109</v>
      </c>
      <c r="F12" s="144">
        <v>26</v>
      </c>
      <c r="G12" s="144">
        <v>204</v>
      </c>
      <c r="H12" s="144">
        <v>27</v>
      </c>
      <c r="I12" s="144">
        <v>50</v>
      </c>
      <c r="J12" s="144">
        <v>26</v>
      </c>
      <c r="K12" s="144">
        <v>11</v>
      </c>
      <c r="L12" s="144">
        <v>66</v>
      </c>
      <c r="M12" s="144">
        <v>12</v>
      </c>
      <c r="N12" s="144">
        <v>54</v>
      </c>
      <c r="O12" s="144">
        <v>97</v>
      </c>
      <c r="P12" s="144">
        <v>2</v>
      </c>
      <c r="Q12" s="144">
        <v>3</v>
      </c>
      <c r="R12" s="144">
        <v>0</v>
      </c>
      <c r="S12" s="144">
        <v>117</v>
      </c>
      <c r="T12" s="144">
        <v>225</v>
      </c>
      <c r="U12" s="144">
        <v>252</v>
      </c>
      <c r="V12" s="144">
        <v>410</v>
      </c>
      <c r="W12" s="144">
        <v>4</v>
      </c>
      <c r="X12" s="144">
        <v>3</v>
      </c>
      <c r="Y12" s="144">
        <v>15</v>
      </c>
      <c r="Z12" s="144">
        <v>23</v>
      </c>
      <c r="AA12" s="144">
        <v>6</v>
      </c>
      <c r="AB12" s="144">
        <v>2</v>
      </c>
      <c r="AC12" s="144">
        <v>1</v>
      </c>
      <c r="AD12" s="144">
        <v>6</v>
      </c>
      <c r="AE12" s="37"/>
      <c r="AF12" s="144">
        <v>28</v>
      </c>
      <c r="AG12" s="144">
        <v>0</v>
      </c>
      <c r="AH12" s="144">
        <v>22</v>
      </c>
      <c r="AI12" s="144">
        <v>82</v>
      </c>
      <c r="AJ12" s="37"/>
      <c r="AK12" s="144">
        <v>65</v>
      </c>
      <c r="AL12" s="144">
        <v>0</v>
      </c>
      <c r="AM12" s="144">
        <v>84</v>
      </c>
    </row>
    <row r="13" spans="1:1086" s="17" customFormat="1" ht="17" thickBot="1">
      <c r="A13" s="142">
        <v>44780</v>
      </c>
      <c r="B13" s="144">
        <v>59</v>
      </c>
      <c r="C13" s="109">
        <v>52</v>
      </c>
      <c r="D13" s="144">
        <v>125</v>
      </c>
      <c r="E13" s="144">
        <v>278</v>
      </c>
      <c r="F13" s="144">
        <v>68</v>
      </c>
      <c r="G13" s="144">
        <v>519</v>
      </c>
      <c r="H13" s="144">
        <v>39</v>
      </c>
      <c r="I13" s="144">
        <v>81</v>
      </c>
      <c r="J13" s="144">
        <v>36</v>
      </c>
      <c r="K13" s="144">
        <v>22</v>
      </c>
      <c r="L13" s="144">
        <v>54</v>
      </c>
      <c r="M13" s="144">
        <v>10</v>
      </c>
      <c r="N13" s="144">
        <v>121</v>
      </c>
      <c r="O13" s="144">
        <v>40</v>
      </c>
      <c r="P13" s="144">
        <v>3</v>
      </c>
      <c r="Q13" s="144">
        <v>4</v>
      </c>
      <c r="R13" s="144">
        <v>22</v>
      </c>
      <c r="S13" s="144">
        <v>90</v>
      </c>
      <c r="T13" s="144">
        <v>225</v>
      </c>
      <c r="U13" s="144">
        <v>243</v>
      </c>
      <c r="V13" s="144">
        <v>975</v>
      </c>
      <c r="W13" s="144">
        <v>4</v>
      </c>
      <c r="X13" s="144">
        <v>1</v>
      </c>
      <c r="Y13" s="144">
        <v>50</v>
      </c>
      <c r="Z13" s="144">
        <v>120</v>
      </c>
      <c r="AA13" s="144">
        <v>17</v>
      </c>
      <c r="AB13" s="144">
        <v>7</v>
      </c>
      <c r="AC13" s="144">
        <v>10</v>
      </c>
      <c r="AD13" s="144">
        <v>10</v>
      </c>
      <c r="AE13" s="144">
        <v>41</v>
      </c>
      <c r="AF13" s="144">
        <v>32</v>
      </c>
      <c r="AG13" s="144">
        <v>2</v>
      </c>
      <c r="AH13" s="144">
        <v>30</v>
      </c>
      <c r="AI13" s="37"/>
      <c r="AJ13" s="144">
        <v>5</v>
      </c>
      <c r="AK13" s="144">
        <v>120</v>
      </c>
      <c r="AL13" s="37"/>
      <c r="AM13" s="144">
        <v>32</v>
      </c>
    </row>
    <row r="14" spans="1:1086" s="17" customFormat="1" ht="17" thickBot="1">
      <c r="A14" s="142">
        <v>44787</v>
      </c>
      <c r="B14" s="144">
        <v>4</v>
      </c>
      <c r="C14" s="114">
        <v>16</v>
      </c>
      <c r="D14" s="144">
        <v>235</v>
      </c>
      <c r="E14" s="144">
        <v>243</v>
      </c>
      <c r="F14" s="144">
        <v>22</v>
      </c>
      <c r="G14" s="144">
        <v>263</v>
      </c>
      <c r="H14" s="144">
        <v>90</v>
      </c>
      <c r="I14" s="144">
        <v>27</v>
      </c>
      <c r="J14" s="144">
        <v>27</v>
      </c>
      <c r="K14" s="144">
        <v>5</v>
      </c>
      <c r="L14" s="144">
        <v>36</v>
      </c>
      <c r="M14" s="144">
        <v>1</v>
      </c>
      <c r="N14" s="144">
        <v>66</v>
      </c>
      <c r="O14" s="144">
        <v>2</v>
      </c>
      <c r="P14" s="144">
        <v>0</v>
      </c>
      <c r="Q14" s="144">
        <v>0</v>
      </c>
      <c r="R14" s="144">
        <v>14</v>
      </c>
      <c r="S14" s="109"/>
      <c r="T14" s="109"/>
      <c r="U14" s="109"/>
      <c r="V14" s="114"/>
      <c r="W14" s="144">
        <v>5</v>
      </c>
      <c r="X14" s="144">
        <v>3</v>
      </c>
      <c r="Y14" s="144">
        <v>65</v>
      </c>
      <c r="Z14" s="144">
        <v>130</v>
      </c>
      <c r="AA14" s="144">
        <v>3</v>
      </c>
      <c r="AB14" s="144">
        <v>1</v>
      </c>
      <c r="AC14" s="144">
        <v>8</v>
      </c>
      <c r="AD14" s="144">
        <v>0</v>
      </c>
      <c r="AE14" s="144">
        <v>32</v>
      </c>
      <c r="AF14" s="144">
        <v>15</v>
      </c>
      <c r="AG14" s="144">
        <v>0</v>
      </c>
      <c r="AH14" s="144">
        <v>5</v>
      </c>
      <c r="AI14" s="144">
        <v>138</v>
      </c>
      <c r="AJ14" s="144">
        <v>20</v>
      </c>
      <c r="AK14" s="144">
        <v>41</v>
      </c>
      <c r="AL14" s="144">
        <v>0</v>
      </c>
      <c r="AM14" s="144">
        <v>5</v>
      </c>
    </row>
    <row r="15" spans="1:1086" s="17" customFormat="1" ht="17" thickBot="1">
      <c r="A15" s="142">
        <v>44794</v>
      </c>
      <c r="B15" s="109"/>
      <c r="C15" s="109"/>
      <c r="D15" s="144">
        <v>99</v>
      </c>
      <c r="E15" s="144">
        <v>31</v>
      </c>
      <c r="F15" s="144">
        <v>20</v>
      </c>
      <c r="G15" s="144">
        <v>95</v>
      </c>
      <c r="H15" s="144">
        <v>102</v>
      </c>
      <c r="I15" s="144">
        <v>8</v>
      </c>
      <c r="J15" s="144">
        <v>2</v>
      </c>
      <c r="K15" s="144">
        <v>8</v>
      </c>
      <c r="L15" s="144">
        <v>2</v>
      </c>
      <c r="M15" s="144">
        <v>3</v>
      </c>
      <c r="N15" s="144">
        <v>47</v>
      </c>
      <c r="O15" s="109"/>
      <c r="P15" s="144">
        <v>0</v>
      </c>
      <c r="Q15" s="144">
        <v>0</v>
      </c>
      <c r="R15" s="144">
        <v>0</v>
      </c>
      <c r="S15" s="109"/>
      <c r="T15" s="109"/>
      <c r="U15" s="109"/>
      <c r="V15" s="114"/>
      <c r="W15" s="144">
        <v>1</v>
      </c>
      <c r="X15" s="144">
        <v>3</v>
      </c>
      <c r="Y15" s="144">
        <v>40</v>
      </c>
      <c r="Z15" s="144">
        <v>103</v>
      </c>
      <c r="AA15" s="144">
        <v>0</v>
      </c>
      <c r="AB15" s="144">
        <v>0</v>
      </c>
      <c r="AC15" s="144">
        <v>0</v>
      </c>
      <c r="AD15" s="144">
        <v>0</v>
      </c>
      <c r="AE15" s="144">
        <v>6</v>
      </c>
      <c r="AF15" s="144">
        <v>2</v>
      </c>
      <c r="AG15" s="144">
        <v>0</v>
      </c>
      <c r="AH15" s="144">
        <v>5</v>
      </c>
      <c r="AI15" s="144">
        <v>11</v>
      </c>
      <c r="AJ15" s="144">
        <v>0</v>
      </c>
      <c r="AK15" s="144">
        <v>4</v>
      </c>
      <c r="AL15" s="37"/>
      <c r="AM15" s="114"/>
    </row>
    <row r="16" spans="1:1086" s="17" customFormat="1" ht="17" thickBot="1">
      <c r="A16" s="142">
        <v>44801</v>
      </c>
      <c r="B16" s="114"/>
      <c r="C16" s="114"/>
      <c r="D16" s="144">
        <v>21</v>
      </c>
      <c r="E16" s="37"/>
      <c r="F16" s="144">
        <v>1</v>
      </c>
      <c r="G16" s="144">
        <v>40</v>
      </c>
      <c r="H16" s="144">
        <v>38</v>
      </c>
      <c r="I16" s="114"/>
      <c r="J16" s="114"/>
      <c r="K16" s="114"/>
      <c r="L16" s="114"/>
      <c r="M16" s="114"/>
      <c r="N16" s="144">
        <v>7</v>
      </c>
      <c r="O16" s="114"/>
      <c r="P16" s="144">
        <v>0</v>
      </c>
      <c r="Q16" s="144">
        <v>0</v>
      </c>
      <c r="R16" s="37"/>
      <c r="S16" s="109"/>
      <c r="T16" s="109"/>
      <c r="U16" s="109"/>
      <c r="V16" s="114"/>
      <c r="W16" s="144">
        <v>0</v>
      </c>
      <c r="X16" s="144">
        <v>2</v>
      </c>
      <c r="Y16" s="114"/>
      <c r="Z16" s="114"/>
      <c r="AA16" s="144">
        <v>0</v>
      </c>
      <c r="AB16" s="144">
        <v>0</v>
      </c>
      <c r="AC16" s="144">
        <v>2</v>
      </c>
      <c r="AD16" s="144">
        <v>0</v>
      </c>
      <c r="AE16" s="144">
        <v>1</v>
      </c>
      <c r="AF16" s="114"/>
      <c r="AG16" s="144">
        <v>0</v>
      </c>
      <c r="AH16" s="114"/>
      <c r="AI16" s="114"/>
      <c r="AJ16" s="114"/>
      <c r="AK16" s="114"/>
      <c r="AL16" s="144">
        <v>0</v>
      </c>
      <c r="AM16" s="114"/>
    </row>
    <row r="17" spans="1:39" s="17" customFormat="1" ht="17" thickBot="1">
      <c r="A17" s="142">
        <v>44808</v>
      </c>
      <c r="B17" s="114"/>
      <c r="C17" s="109">
        <v>5</v>
      </c>
      <c r="D17" s="144">
        <v>0</v>
      </c>
      <c r="E17" s="144">
        <v>2</v>
      </c>
      <c r="F17" s="144">
        <v>3</v>
      </c>
      <c r="G17" s="144">
        <v>13</v>
      </c>
      <c r="H17" s="144">
        <v>7</v>
      </c>
      <c r="I17" s="114"/>
      <c r="J17" s="114"/>
      <c r="K17" s="114"/>
      <c r="L17" s="114"/>
      <c r="M17" s="114"/>
      <c r="N17" s="144">
        <v>5</v>
      </c>
      <c r="O17" s="114"/>
      <c r="P17" s="144">
        <v>0</v>
      </c>
      <c r="Q17" s="144">
        <v>0</v>
      </c>
      <c r="R17" s="37"/>
      <c r="S17" s="114"/>
      <c r="T17" s="114"/>
      <c r="U17" s="114"/>
      <c r="V17" s="114"/>
      <c r="W17" s="144">
        <v>1</v>
      </c>
      <c r="X17" s="144">
        <v>0</v>
      </c>
      <c r="Y17" s="114"/>
      <c r="Z17" s="114"/>
      <c r="AA17" s="114"/>
      <c r="AB17" s="114"/>
      <c r="AC17" s="114"/>
      <c r="AD17" s="114"/>
      <c r="AE17" s="114"/>
      <c r="AF17" s="114"/>
      <c r="AG17" s="114"/>
      <c r="AH17" s="109"/>
      <c r="AI17" s="114"/>
      <c r="AJ17" s="114"/>
      <c r="AK17" s="114"/>
      <c r="AL17" s="144">
        <v>0</v>
      </c>
      <c r="AM17" s="109"/>
    </row>
    <row r="18" spans="1:39" s="17" customFormat="1" ht="17" thickBot="1">
      <c r="A18" s="142">
        <v>44815</v>
      </c>
      <c r="B18" s="114"/>
      <c r="C18" s="114">
        <v>0</v>
      </c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44">
        <v>1</v>
      </c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</row>
    <row r="19" spans="1:39" s="17" customFormat="1" ht="17" thickBot="1">
      <c r="A19" s="142">
        <v>44822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44">
        <v>0</v>
      </c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</row>
    <row r="20" spans="1:39" s="17" customFormat="1" ht="18">
      <c r="A20" s="133"/>
      <c r="B20" s="143">
        <f t="shared" ref="B20:M20" si="0">SUM(B6:B18)</f>
        <v>68</v>
      </c>
      <c r="C20" s="143">
        <f t="shared" si="0"/>
        <v>93</v>
      </c>
      <c r="D20" s="143">
        <f t="shared" si="0"/>
        <v>573</v>
      </c>
      <c r="E20" s="143">
        <f t="shared" si="0"/>
        <v>669</v>
      </c>
      <c r="F20" s="143">
        <f t="shared" si="0"/>
        <v>155</v>
      </c>
      <c r="G20" s="143">
        <f t="shared" si="0"/>
        <v>1157</v>
      </c>
      <c r="H20" s="143">
        <f t="shared" si="0"/>
        <v>303</v>
      </c>
      <c r="I20" s="143">
        <f t="shared" si="0"/>
        <v>175</v>
      </c>
      <c r="J20" s="143">
        <f t="shared" si="0"/>
        <v>128</v>
      </c>
      <c r="K20" s="143">
        <f t="shared" si="0"/>
        <v>53</v>
      </c>
      <c r="L20" s="143">
        <f t="shared" si="0"/>
        <v>229</v>
      </c>
      <c r="M20" s="143">
        <f t="shared" si="0"/>
        <v>63</v>
      </c>
      <c r="N20" s="143">
        <f>SUM(N6:N19)</f>
        <v>303</v>
      </c>
      <c r="O20" s="143">
        <f t="shared" ref="O20:AJ20" si="1">SUM(O6:O18)</f>
        <v>199</v>
      </c>
      <c r="P20" s="143">
        <f t="shared" si="1"/>
        <v>8</v>
      </c>
      <c r="Q20" s="143">
        <f t="shared" si="1"/>
        <v>10</v>
      </c>
      <c r="R20" s="143">
        <f t="shared" si="1"/>
        <v>36</v>
      </c>
      <c r="S20" s="143">
        <f t="shared" si="1"/>
        <v>243</v>
      </c>
      <c r="T20" s="143">
        <f t="shared" si="1"/>
        <v>475</v>
      </c>
      <c r="U20" s="143">
        <f t="shared" si="1"/>
        <v>525</v>
      </c>
      <c r="V20" s="143">
        <f t="shared" si="1"/>
        <v>1408</v>
      </c>
      <c r="W20" s="143">
        <f t="shared" si="1"/>
        <v>16</v>
      </c>
      <c r="X20" s="143">
        <f t="shared" si="1"/>
        <v>12</v>
      </c>
      <c r="Y20" s="143">
        <f t="shared" si="1"/>
        <v>170</v>
      </c>
      <c r="Z20" s="143">
        <f t="shared" si="1"/>
        <v>376</v>
      </c>
      <c r="AA20" s="143">
        <f t="shared" si="1"/>
        <v>28</v>
      </c>
      <c r="AB20" s="143">
        <f t="shared" si="1"/>
        <v>10</v>
      </c>
      <c r="AC20" s="143">
        <f t="shared" si="1"/>
        <v>21</v>
      </c>
      <c r="AD20" s="143">
        <f t="shared" si="1"/>
        <v>16</v>
      </c>
      <c r="AE20" s="143">
        <f t="shared" si="1"/>
        <v>84</v>
      </c>
      <c r="AF20" s="143">
        <f t="shared" si="1"/>
        <v>99</v>
      </c>
      <c r="AG20" s="143">
        <f t="shared" si="1"/>
        <v>2</v>
      </c>
      <c r="AH20" s="143">
        <f t="shared" si="1"/>
        <v>73</v>
      </c>
      <c r="AI20" s="143">
        <f t="shared" si="1"/>
        <v>271</v>
      </c>
      <c r="AJ20" s="143">
        <f t="shared" si="1"/>
        <v>30</v>
      </c>
      <c r="AK20" s="143">
        <f>SUM(AK6:AK15)</f>
        <v>291</v>
      </c>
      <c r="AL20" s="143">
        <f>SUM(AL6:AL18)</f>
        <v>9</v>
      </c>
      <c r="AM20" s="143">
        <f>SUM(AM6:AM18)</f>
        <v>121</v>
      </c>
    </row>
  </sheetData>
  <mergeCells count="1">
    <mergeCell ref="B5:AM5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37"/>
  <sheetViews>
    <sheetView zoomScale="50" zoomScaleNormal="50" workbookViewId="0">
      <selection activeCell="K18" sqref="K18"/>
    </sheetView>
  </sheetViews>
  <sheetFormatPr baseColWidth="10" defaultColWidth="8.83203125" defaultRowHeight="16"/>
  <cols>
    <col min="1" max="1" width="15.33203125" style="291" customWidth="1"/>
    <col min="2" max="2" width="8.6640625" style="291"/>
    <col min="3" max="3" width="13.5" style="291" customWidth="1"/>
    <col min="4" max="4" width="12.33203125" style="291" customWidth="1"/>
    <col min="5" max="5" width="12.83203125" style="291" customWidth="1"/>
    <col min="6" max="6" width="11.33203125" style="291" customWidth="1"/>
    <col min="7" max="7" width="16.1640625" style="291" customWidth="1"/>
    <col min="8" max="8" width="15.33203125" style="291" customWidth="1"/>
    <col min="9" max="9" width="12.33203125" style="291" customWidth="1"/>
    <col min="10" max="10" width="14.33203125" style="291" customWidth="1"/>
    <col min="11" max="11" width="13" style="291" customWidth="1"/>
    <col min="12" max="43" width="8.6640625" style="291"/>
  </cols>
  <sheetData>
    <row r="1" spans="1:40">
      <c r="A1" s="292" t="s">
        <v>1</v>
      </c>
      <c r="B1" s="293" t="s">
        <v>2</v>
      </c>
      <c r="C1" s="294" t="s">
        <v>12</v>
      </c>
      <c r="D1" s="294" t="s">
        <v>12</v>
      </c>
      <c r="E1" s="295" t="s">
        <v>109</v>
      </c>
      <c r="F1" s="294" t="s">
        <v>6</v>
      </c>
      <c r="G1" s="294" t="s">
        <v>5</v>
      </c>
      <c r="H1" s="294" t="s">
        <v>189</v>
      </c>
      <c r="I1" s="296" t="s">
        <v>4</v>
      </c>
      <c r="J1" s="294" t="s">
        <v>11</v>
      </c>
      <c r="K1" s="294" t="s">
        <v>11</v>
      </c>
      <c r="L1" s="297" t="s">
        <v>227</v>
      </c>
      <c r="M1" s="297" t="s">
        <v>227</v>
      </c>
      <c r="N1" s="294" t="s">
        <v>3</v>
      </c>
      <c r="O1" s="298" t="s">
        <v>332</v>
      </c>
      <c r="P1" s="298" t="s">
        <v>332</v>
      </c>
      <c r="Q1" s="296" t="s">
        <v>339</v>
      </c>
      <c r="R1" s="296" t="s">
        <v>339</v>
      </c>
      <c r="S1" s="296" t="s">
        <v>190</v>
      </c>
      <c r="T1" s="296" t="s">
        <v>317</v>
      </c>
      <c r="U1" s="296" t="s">
        <v>313</v>
      </c>
      <c r="V1" s="296" t="s">
        <v>313</v>
      </c>
      <c r="W1" s="296" t="s">
        <v>226</v>
      </c>
      <c r="X1" s="296" t="s">
        <v>226</v>
      </c>
      <c r="Y1" s="297" t="s">
        <v>7</v>
      </c>
      <c r="Z1" s="294" t="s">
        <v>336</v>
      </c>
      <c r="AA1" s="294" t="s">
        <v>336</v>
      </c>
      <c r="AB1" s="294" t="s">
        <v>9</v>
      </c>
      <c r="AC1" s="294" t="s">
        <v>9</v>
      </c>
      <c r="AD1" s="294" t="s">
        <v>9</v>
      </c>
      <c r="AE1" s="294" t="s">
        <v>9</v>
      </c>
      <c r="AF1" s="294" t="s">
        <v>9</v>
      </c>
      <c r="AG1" s="294" t="s">
        <v>9</v>
      </c>
      <c r="AH1" s="294" t="s">
        <v>333</v>
      </c>
      <c r="AI1" s="294" t="s">
        <v>333</v>
      </c>
      <c r="AJ1" s="294" t="s">
        <v>264</v>
      </c>
      <c r="AK1" s="296" t="s">
        <v>264</v>
      </c>
      <c r="AL1" s="296" t="s">
        <v>292</v>
      </c>
      <c r="AM1" s="294" t="s">
        <v>330</v>
      </c>
      <c r="AN1" s="294" t="s">
        <v>307</v>
      </c>
    </row>
    <row r="2" spans="1:40">
      <c r="A2" s="299" t="s">
        <v>13</v>
      </c>
      <c r="B2" s="300" t="s">
        <v>2</v>
      </c>
      <c r="C2" s="301" t="s">
        <v>22</v>
      </c>
      <c r="D2" s="301" t="s">
        <v>22</v>
      </c>
      <c r="E2" s="302" t="s">
        <v>384</v>
      </c>
      <c r="F2" s="303" t="s">
        <v>415</v>
      </c>
      <c r="G2" s="301" t="s">
        <v>16</v>
      </c>
      <c r="H2" s="301" t="s">
        <v>191</v>
      </c>
      <c r="I2" s="301" t="s">
        <v>15</v>
      </c>
      <c r="J2" s="301" t="s">
        <v>21</v>
      </c>
      <c r="K2" s="301" t="s">
        <v>21</v>
      </c>
      <c r="L2" s="304" t="s">
        <v>231</v>
      </c>
      <c r="M2" s="304" t="s">
        <v>231</v>
      </c>
      <c r="N2" s="303" t="s">
        <v>14</v>
      </c>
      <c r="O2" s="303" t="s">
        <v>18</v>
      </c>
      <c r="P2" s="303" t="s">
        <v>18</v>
      </c>
      <c r="Q2" s="301" t="s">
        <v>20</v>
      </c>
      <c r="R2" s="301" t="s">
        <v>20</v>
      </c>
      <c r="S2" s="301" t="s">
        <v>17</v>
      </c>
      <c r="T2" s="301" t="s">
        <v>416</v>
      </c>
      <c r="U2" s="303" t="s">
        <v>344</v>
      </c>
      <c r="V2" s="303" t="s">
        <v>344</v>
      </c>
      <c r="W2" s="303" t="s">
        <v>230</v>
      </c>
      <c r="X2" s="303" t="s">
        <v>230</v>
      </c>
      <c r="Y2" s="303" t="s">
        <v>417</v>
      </c>
      <c r="Z2" s="303" t="s">
        <v>418</v>
      </c>
      <c r="AA2" s="303" t="s">
        <v>418</v>
      </c>
      <c r="AB2" s="303" t="s">
        <v>19</v>
      </c>
      <c r="AC2" s="303" t="s">
        <v>19</v>
      </c>
      <c r="AD2" s="303" t="s">
        <v>19</v>
      </c>
      <c r="AE2" s="303" t="s">
        <v>19</v>
      </c>
      <c r="AF2" s="303" t="s">
        <v>19</v>
      </c>
      <c r="AG2" s="303" t="s">
        <v>19</v>
      </c>
      <c r="AH2" s="303" t="s">
        <v>346</v>
      </c>
      <c r="AI2" s="303" t="s">
        <v>346</v>
      </c>
      <c r="AJ2" s="303" t="s">
        <v>229</v>
      </c>
      <c r="AK2" s="305" t="s">
        <v>229</v>
      </c>
      <c r="AL2" s="303" t="s">
        <v>419</v>
      </c>
      <c r="AM2" s="303" t="s">
        <v>345</v>
      </c>
      <c r="AN2" s="303" t="s">
        <v>420</v>
      </c>
    </row>
    <row r="3" spans="1:40">
      <c r="A3" s="299" t="s">
        <v>23</v>
      </c>
      <c r="B3" s="300" t="s">
        <v>2</v>
      </c>
      <c r="C3" s="303" t="s">
        <v>27</v>
      </c>
      <c r="D3" s="303" t="s">
        <v>385</v>
      </c>
      <c r="E3" s="300"/>
      <c r="F3" s="303"/>
      <c r="G3" s="306" t="s">
        <v>24</v>
      </c>
      <c r="H3" s="303" t="s">
        <v>386</v>
      </c>
      <c r="I3" s="303" t="s">
        <v>387</v>
      </c>
      <c r="J3" s="303" t="s">
        <v>347</v>
      </c>
      <c r="K3" s="303" t="s">
        <v>348</v>
      </c>
      <c r="L3" s="306" t="s">
        <v>350</v>
      </c>
      <c r="M3" s="306" t="s">
        <v>351</v>
      </c>
      <c r="N3" s="303"/>
      <c r="O3" s="303"/>
      <c r="P3" s="303"/>
      <c r="Q3" s="303"/>
      <c r="R3" s="303"/>
      <c r="S3" s="303"/>
      <c r="T3" s="303"/>
      <c r="U3" s="303" t="s">
        <v>421</v>
      </c>
      <c r="V3" s="303" t="s">
        <v>422</v>
      </c>
      <c r="W3" s="303" t="s">
        <v>423</v>
      </c>
      <c r="X3" s="303" t="s">
        <v>424</v>
      </c>
      <c r="Y3" s="303"/>
      <c r="Z3" s="303"/>
      <c r="AA3" s="303"/>
      <c r="AB3" s="303"/>
      <c r="AC3" s="303"/>
      <c r="AD3" s="303"/>
      <c r="AE3" s="303"/>
      <c r="AF3" s="303"/>
      <c r="AG3" s="303"/>
      <c r="AH3" s="303" t="s">
        <v>425</v>
      </c>
      <c r="AI3" s="303" t="s">
        <v>426</v>
      </c>
      <c r="AJ3" s="303"/>
      <c r="AK3" s="305"/>
      <c r="AL3" s="303"/>
      <c r="AM3" s="303"/>
      <c r="AN3" s="303"/>
    </row>
    <row r="4" spans="1:40">
      <c r="A4" s="299" t="s">
        <v>25</v>
      </c>
      <c r="B4" s="300"/>
      <c r="C4" s="303" t="s">
        <v>31</v>
      </c>
      <c r="D4" s="303" t="s">
        <v>388</v>
      </c>
      <c r="E4" s="300" t="s">
        <v>389</v>
      </c>
      <c r="F4" s="303"/>
      <c r="G4" s="306" t="s">
        <v>26</v>
      </c>
      <c r="H4" s="303" t="s">
        <v>386</v>
      </c>
      <c r="I4" s="303" t="s">
        <v>390</v>
      </c>
      <c r="J4" s="303" t="s">
        <v>117</v>
      </c>
      <c r="K4" s="303" t="s">
        <v>352</v>
      </c>
      <c r="L4" s="306" t="s">
        <v>353</v>
      </c>
      <c r="M4" s="306"/>
      <c r="N4" s="303"/>
      <c r="O4" s="303"/>
      <c r="P4" s="303"/>
      <c r="Q4" s="303" t="s">
        <v>427</v>
      </c>
      <c r="R4" s="303" t="s">
        <v>428</v>
      </c>
      <c r="S4" s="303"/>
      <c r="T4" s="303"/>
      <c r="U4" s="303" t="s">
        <v>429</v>
      </c>
      <c r="V4" s="303" t="s">
        <v>430</v>
      </c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5"/>
      <c r="AL4" s="303"/>
      <c r="AM4" s="303"/>
      <c r="AN4" s="303"/>
    </row>
    <row r="5" spans="1:40">
      <c r="A5" s="299" t="s">
        <v>28</v>
      </c>
      <c r="B5" s="300"/>
      <c r="C5" s="303" t="s">
        <v>391</v>
      </c>
      <c r="D5" s="303" t="s">
        <v>357</v>
      </c>
      <c r="E5" s="300"/>
      <c r="F5" s="303" t="s">
        <v>30</v>
      </c>
      <c r="G5" s="306" t="s">
        <v>29</v>
      </c>
      <c r="H5" s="303" t="s">
        <v>392</v>
      </c>
      <c r="I5" s="303"/>
      <c r="J5" s="303" t="s">
        <v>354</v>
      </c>
      <c r="K5" s="303" t="s">
        <v>355</v>
      </c>
      <c r="L5" s="306" t="s">
        <v>358</v>
      </c>
      <c r="M5" s="306"/>
      <c r="N5" s="300" t="s">
        <v>342</v>
      </c>
      <c r="O5" s="303"/>
      <c r="P5" s="303"/>
      <c r="Q5" s="303"/>
      <c r="R5" s="303"/>
      <c r="S5" s="303"/>
      <c r="T5" s="303"/>
      <c r="U5" s="303"/>
      <c r="V5" s="303"/>
      <c r="W5" s="303"/>
      <c r="X5" s="303"/>
      <c r="Y5" s="303"/>
      <c r="Z5" s="303"/>
      <c r="AA5" s="303"/>
      <c r="AB5" s="303"/>
      <c r="AC5" s="303"/>
      <c r="AD5" s="303"/>
      <c r="AE5" s="303"/>
      <c r="AF5" s="303"/>
      <c r="AG5" s="303"/>
      <c r="AH5" s="303"/>
      <c r="AI5" s="303"/>
      <c r="AJ5" s="303"/>
      <c r="AK5" s="305"/>
      <c r="AL5" s="303"/>
      <c r="AM5" s="303"/>
      <c r="AN5" s="303" t="s">
        <v>356</v>
      </c>
    </row>
    <row r="6" spans="1:40">
      <c r="A6" s="299" t="s">
        <v>32</v>
      </c>
      <c r="B6" s="300"/>
      <c r="C6" s="303" t="s">
        <v>259</v>
      </c>
      <c r="D6" s="303" t="s">
        <v>76</v>
      </c>
      <c r="E6" s="300" t="s">
        <v>301</v>
      </c>
      <c r="F6" s="303" t="s">
        <v>37</v>
      </c>
      <c r="G6" s="306" t="s">
        <v>36</v>
      </c>
      <c r="H6" s="303" t="s">
        <v>214</v>
      </c>
      <c r="I6" s="303" t="s">
        <v>35</v>
      </c>
      <c r="J6" s="303" t="s">
        <v>334</v>
      </c>
      <c r="K6" s="303" t="s">
        <v>193</v>
      </c>
      <c r="L6" s="306" t="s">
        <v>258</v>
      </c>
      <c r="M6" s="306" t="s">
        <v>238</v>
      </c>
      <c r="N6" s="300" t="s">
        <v>342</v>
      </c>
      <c r="O6" s="303" t="s">
        <v>39</v>
      </c>
      <c r="P6" s="303" t="s">
        <v>40</v>
      </c>
      <c r="Q6" s="303" t="s">
        <v>340</v>
      </c>
      <c r="R6" s="303" t="s">
        <v>343</v>
      </c>
      <c r="S6" s="303" t="s">
        <v>247</v>
      </c>
      <c r="T6" s="303" t="s">
        <v>319</v>
      </c>
      <c r="U6" s="303" t="s">
        <v>315</v>
      </c>
      <c r="V6" s="303" t="s">
        <v>331</v>
      </c>
      <c r="W6" s="303" t="s">
        <v>34</v>
      </c>
      <c r="X6" s="303" t="s">
        <v>34</v>
      </c>
      <c r="Y6" s="303" t="s">
        <v>242</v>
      </c>
      <c r="Z6" s="303" t="s">
        <v>89</v>
      </c>
      <c r="AA6" s="303" t="s">
        <v>337</v>
      </c>
      <c r="AB6" s="303" t="s">
        <v>45</v>
      </c>
      <c r="AC6" s="303" t="s">
        <v>41</v>
      </c>
      <c r="AD6" s="303" t="s">
        <v>44</v>
      </c>
      <c r="AE6" s="303" t="s">
        <v>335</v>
      </c>
      <c r="AF6" s="303" t="s">
        <v>42</v>
      </c>
      <c r="AG6" s="303" t="s">
        <v>297</v>
      </c>
      <c r="AH6" s="303" t="s">
        <v>124</v>
      </c>
      <c r="AI6" s="303" t="s">
        <v>135</v>
      </c>
      <c r="AJ6" s="303" t="s">
        <v>257</v>
      </c>
      <c r="AK6" s="305" t="s">
        <v>321</v>
      </c>
      <c r="AL6" s="303" t="s">
        <v>127</v>
      </c>
      <c r="AM6" s="303" t="s">
        <v>323</v>
      </c>
      <c r="AN6" s="303" t="s">
        <v>207</v>
      </c>
    </row>
    <row r="7" spans="1:40">
      <c r="A7" s="299" t="s">
        <v>54</v>
      </c>
      <c r="B7" s="300" t="s">
        <v>2</v>
      </c>
      <c r="C7" s="303" t="s">
        <v>55</v>
      </c>
      <c r="D7" s="303" t="s">
        <v>55</v>
      </c>
      <c r="E7" s="300" t="s">
        <v>55</v>
      </c>
      <c r="F7" s="303"/>
      <c r="G7" s="306" t="s">
        <v>55</v>
      </c>
      <c r="H7" s="303" t="s">
        <v>368</v>
      </c>
      <c r="I7" s="303" t="s">
        <v>55</v>
      </c>
      <c r="J7" s="303" t="s">
        <v>55</v>
      </c>
      <c r="K7" s="303" t="s">
        <v>55</v>
      </c>
      <c r="L7" s="306" t="s">
        <v>55</v>
      </c>
      <c r="M7" s="306" t="s">
        <v>55</v>
      </c>
      <c r="N7" s="306" t="s">
        <v>55</v>
      </c>
      <c r="O7" s="306" t="s">
        <v>55</v>
      </c>
      <c r="P7" s="306" t="s">
        <v>55</v>
      </c>
      <c r="Q7" s="306" t="s">
        <v>55</v>
      </c>
      <c r="R7" s="306" t="s">
        <v>55</v>
      </c>
      <c r="S7" s="306" t="s">
        <v>55</v>
      </c>
      <c r="T7" s="306" t="s">
        <v>55</v>
      </c>
      <c r="U7" s="306" t="s">
        <v>55</v>
      </c>
      <c r="V7" s="306" t="s">
        <v>55</v>
      </c>
      <c r="W7" s="306" t="s">
        <v>55</v>
      </c>
      <c r="X7" s="306" t="s">
        <v>55</v>
      </c>
      <c r="Y7" s="306" t="s">
        <v>55</v>
      </c>
      <c r="Z7" s="306" t="s">
        <v>55</v>
      </c>
      <c r="AA7" s="306" t="s">
        <v>55</v>
      </c>
      <c r="AB7" s="306" t="s">
        <v>55</v>
      </c>
      <c r="AC7" s="306" t="s">
        <v>55</v>
      </c>
      <c r="AD7" s="306" t="s">
        <v>55</v>
      </c>
      <c r="AE7" s="306" t="s">
        <v>55</v>
      </c>
      <c r="AF7" s="306" t="s">
        <v>55</v>
      </c>
      <c r="AG7" s="306" t="s">
        <v>55</v>
      </c>
      <c r="AH7" s="306" t="s">
        <v>55</v>
      </c>
      <c r="AI7" s="306" t="s">
        <v>55</v>
      </c>
      <c r="AJ7" s="306" t="s">
        <v>55</v>
      </c>
      <c r="AK7" s="306" t="s">
        <v>55</v>
      </c>
      <c r="AL7" s="306" t="s">
        <v>55</v>
      </c>
      <c r="AM7" s="306" t="s">
        <v>55</v>
      </c>
      <c r="AN7" s="306" t="s">
        <v>55</v>
      </c>
    </row>
    <row r="8" spans="1:40">
      <c r="A8" s="299" t="s">
        <v>56</v>
      </c>
      <c r="B8" s="300" t="s">
        <v>2</v>
      </c>
      <c r="C8" s="303" t="s">
        <v>67</v>
      </c>
      <c r="D8" s="303" t="s">
        <v>62</v>
      </c>
      <c r="E8" s="300" t="s">
        <v>98</v>
      </c>
      <c r="F8" s="303" t="s">
        <v>61</v>
      </c>
      <c r="G8" s="306" t="s">
        <v>60</v>
      </c>
      <c r="H8" s="303" t="s">
        <v>62</v>
      </c>
      <c r="I8" s="303" t="s">
        <v>59</v>
      </c>
      <c r="J8" s="303" t="s">
        <v>66</v>
      </c>
      <c r="K8" s="303" t="s">
        <v>66</v>
      </c>
      <c r="L8" s="306" t="s">
        <v>249</v>
      </c>
      <c r="M8" s="306" t="s">
        <v>146</v>
      </c>
      <c r="N8" s="300" t="s">
        <v>57</v>
      </c>
      <c r="O8" s="303" t="s">
        <v>35</v>
      </c>
      <c r="P8" s="303" t="s">
        <v>64</v>
      </c>
      <c r="Q8" s="303" t="s">
        <v>220</v>
      </c>
      <c r="R8" s="303" t="s">
        <v>102</v>
      </c>
      <c r="S8" s="303" t="s">
        <v>252</v>
      </c>
      <c r="T8" s="303" t="s">
        <v>318</v>
      </c>
      <c r="U8" s="303" t="s">
        <v>314</v>
      </c>
      <c r="V8" s="303" t="s">
        <v>314</v>
      </c>
      <c r="W8" s="303" t="s">
        <v>58</v>
      </c>
      <c r="X8" s="303" t="s">
        <v>58</v>
      </c>
      <c r="Y8" s="303" t="s">
        <v>63</v>
      </c>
      <c r="Z8" s="303" t="s">
        <v>69</v>
      </c>
      <c r="AA8" s="303" t="s">
        <v>69</v>
      </c>
      <c r="AB8" s="303" t="s">
        <v>65</v>
      </c>
      <c r="AC8" s="303" t="s">
        <v>65</v>
      </c>
      <c r="AD8" s="303" t="s">
        <v>65</v>
      </c>
      <c r="AE8" s="303" t="s">
        <v>65</v>
      </c>
      <c r="AF8" s="303" t="s">
        <v>65</v>
      </c>
      <c r="AG8" s="303" t="s">
        <v>65</v>
      </c>
      <c r="AH8" s="303" t="s">
        <v>35</v>
      </c>
      <c r="AI8" s="303" t="s">
        <v>64</v>
      </c>
      <c r="AJ8" s="303" t="s">
        <v>248</v>
      </c>
      <c r="AK8" s="307" t="s">
        <v>269</v>
      </c>
      <c r="AL8" s="299" t="s">
        <v>101</v>
      </c>
      <c r="AM8" s="303" t="s">
        <v>322</v>
      </c>
      <c r="AN8" s="303" t="s">
        <v>308</v>
      </c>
    </row>
    <row r="9" spans="1:40">
      <c r="A9" s="308" t="s">
        <v>70</v>
      </c>
      <c r="B9" s="300" t="s">
        <v>2</v>
      </c>
      <c r="C9" s="303">
        <v>42.783445</v>
      </c>
      <c r="D9" s="303">
        <v>42.790016000000001</v>
      </c>
      <c r="E9" s="300">
        <v>42.965000000000003</v>
      </c>
      <c r="F9" s="303">
        <v>43.755682270000001</v>
      </c>
      <c r="G9" s="306">
        <v>41.868099999999998</v>
      </c>
      <c r="H9" s="303">
        <v>42.914900000000003</v>
      </c>
      <c r="I9" s="303">
        <v>43.056166670000003</v>
      </c>
      <c r="J9" s="300">
        <v>42.439411</v>
      </c>
      <c r="K9" s="300">
        <v>42.158056000000002</v>
      </c>
      <c r="L9" s="306">
        <v>42.313319999999997</v>
      </c>
      <c r="M9" s="306">
        <v>42.27666</v>
      </c>
      <c r="N9" s="303">
        <v>43.287187000000003</v>
      </c>
      <c r="O9" s="303">
        <v>44.886374000000004</v>
      </c>
      <c r="P9" s="303">
        <v>44.379331000000001</v>
      </c>
      <c r="Q9" s="303">
        <v>42.872</v>
      </c>
      <c r="R9" s="303">
        <v>43.105083329999999</v>
      </c>
      <c r="S9" s="303">
        <v>42.433349999999997</v>
      </c>
      <c r="T9" s="303">
        <v>42.790100000000002</v>
      </c>
      <c r="U9" s="303">
        <v>42.202399999999997</v>
      </c>
      <c r="V9" s="303">
        <v>42.474400000000003</v>
      </c>
      <c r="W9" s="303">
        <v>44.874649480000002</v>
      </c>
      <c r="X9" s="303" t="s">
        <v>431</v>
      </c>
      <c r="Y9" s="299">
        <v>44.577803000000003</v>
      </c>
      <c r="Z9" s="303">
        <v>43.366500000000002</v>
      </c>
      <c r="AA9" s="303">
        <v>43.171194999999997</v>
      </c>
      <c r="AB9" s="307">
        <v>44.287166669999998</v>
      </c>
      <c r="AC9" s="299">
        <v>43.947156999999997</v>
      </c>
      <c r="AD9" s="307">
        <v>43.75813333</v>
      </c>
      <c r="AE9" s="307">
        <v>43.9056</v>
      </c>
      <c r="AF9" s="299">
        <v>44.017817999999998</v>
      </c>
      <c r="AG9" s="303">
        <v>44.082560000000001</v>
      </c>
      <c r="AH9" s="303">
        <v>44.574531999999998</v>
      </c>
      <c r="AI9" s="303">
        <v>44.245553999999998</v>
      </c>
      <c r="AJ9" s="307">
        <v>42.162263879999998</v>
      </c>
      <c r="AK9" s="309">
        <v>42.066000000000003</v>
      </c>
      <c r="AL9" s="307">
        <v>42.624616600000003</v>
      </c>
      <c r="AM9" s="307">
        <v>42.523233329999996</v>
      </c>
      <c r="AN9" s="309">
        <v>44.780070000000002</v>
      </c>
    </row>
    <row r="10" spans="1:40">
      <c r="A10" s="308" t="s">
        <v>71</v>
      </c>
      <c r="B10" s="300" t="s">
        <v>2</v>
      </c>
      <c r="C10" s="303">
        <v>-76.116724000000005</v>
      </c>
      <c r="D10" s="303">
        <v>-76.120132999999996</v>
      </c>
      <c r="E10" s="300">
        <v>-74.581900000000005</v>
      </c>
      <c r="F10" s="303">
        <v>-75.472136739999996</v>
      </c>
      <c r="G10" s="306">
        <v>-73.605599999999995</v>
      </c>
      <c r="H10" s="303">
        <v>-76.481099999999998</v>
      </c>
      <c r="I10" s="303">
        <v>-75.375866669999994</v>
      </c>
      <c r="J10" s="300">
        <v>-74.959680000000006</v>
      </c>
      <c r="K10" s="300">
        <v>-75.116376000000002</v>
      </c>
      <c r="L10" s="306">
        <v>-76.509309999999999</v>
      </c>
      <c r="M10" s="306">
        <v>-76.223669999999998</v>
      </c>
      <c r="N10" s="303">
        <v>-73.558036999999999</v>
      </c>
      <c r="O10" s="303">
        <v>-73.472176000000005</v>
      </c>
      <c r="P10" s="303">
        <v>-73.393974999999998</v>
      </c>
      <c r="Q10" s="303">
        <v>-76.843383329999995</v>
      </c>
      <c r="R10" s="303">
        <v>-77.318983329999995</v>
      </c>
      <c r="S10" s="303">
        <v>-73.568083329999993</v>
      </c>
      <c r="T10" s="303">
        <v>-73.568083329999993</v>
      </c>
      <c r="U10" s="303">
        <v>-78.002399999999994</v>
      </c>
      <c r="V10" s="303">
        <v>-78.1006</v>
      </c>
      <c r="W10" s="303">
        <v>-74.328689089999997</v>
      </c>
      <c r="X10" s="303">
        <v>-74.315111110000004</v>
      </c>
      <c r="Y10" s="299">
        <v>-75.110535999999996</v>
      </c>
      <c r="Z10" s="303">
        <v>-78.520470000000003</v>
      </c>
      <c r="AA10" s="303">
        <v>-78.598241000000002</v>
      </c>
      <c r="AB10" s="307">
        <v>-75.860133329999996</v>
      </c>
      <c r="AC10" s="299">
        <v>-76.065027999999998</v>
      </c>
      <c r="AD10" s="307">
        <v>-76.142966670000007</v>
      </c>
      <c r="AE10" s="307">
        <v>-76.082016600000003</v>
      </c>
      <c r="AF10" s="299">
        <v>-75.827830000000006</v>
      </c>
      <c r="AG10" s="303">
        <v>-75.793797999999995</v>
      </c>
      <c r="AH10" s="303">
        <v>-73.489182</v>
      </c>
      <c r="AI10" s="303">
        <v>-73.469312000000002</v>
      </c>
      <c r="AJ10" s="307">
        <v>-78.950900000000004</v>
      </c>
      <c r="AK10" s="309">
        <v>-79.573999999999998</v>
      </c>
      <c r="AL10" s="294">
        <v>-76.245000000000005</v>
      </c>
      <c r="AM10" s="294">
        <v>-77.586166599999999</v>
      </c>
      <c r="AN10" s="310">
        <v>-75.164599999999993</v>
      </c>
    </row>
    <row r="11" spans="1:40">
      <c r="A11" s="299" t="s">
        <v>72</v>
      </c>
      <c r="B11" s="300" t="s">
        <v>2</v>
      </c>
      <c r="C11" s="303" t="s">
        <v>73</v>
      </c>
      <c r="D11" s="303" t="s">
        <v>155</v>
      </c>
      <c r="E11" s="303"/>
      <c r="F11" s="303"/>
      <c r="G11" s="306" t="s">
        <v>74</v>
      </c>
      <c r="H11" s="303" t="s">
        <v>407</v>
      </c>
      <c r="I11" s="303" t="s">
        <v>2</v>
      </c>
      <c r="J11" s="303" t="s">
        <v>256</v>
      </c>
      <c r="K11" s="303" t="s">
        <v>256</v>
      </c>
      <c r="L11" s="306" t="s">
        <v>73</v>
      </c>
      <c r="M11" s="306" t="s">
        <v>73</v>
      </c>
      <c r="N11" s="306" t="s">
        <v>73</v>
      </c>
      <c r="O11" s="306" t="s">
        <v>73</v>
      </c>
      <c r="P11" s="306" t="s">
        <v>73</v>
      </c>
      <c r="Q11" s="306" t="s">
        <v>73</v>
      </c>
      <c r="R11" s="306" t="s">
        <v>73</v>
      </c>
      <c r="S11" s="306" t="s">
        <v>73</v>
      </c>
      <c r="T11" s="306" t="s">
        <v>73</v>
      </c>
      <c r="U11" s="303" t="s">
        <v>155</v>
      </c>
      <c r="V11" s="303" t="s">
        <v>256</v>
      </c>
      <c r="W11" s="303"/>
      <c r="X11" s="303"/>
      <c r="Y11" s="306" t="s">
        <v>73</v>
      </c>
      <c r="Z11" s="306" t="s">
        <v>73</v>
      </c>
      <c r="AA11" s="306" t="s">
        <v>73</v>
      </c>
      <c r="AB11" s="306" t="s">
        <v>73</v>
      </c>
      <c r="AC11" s="306" t="s">
        <v>73</v>
      </c>
      <c r="AD11" s="306" t="s">
        <v>73</v>
      </c>
      <c r="AE11" s="306" t="s">
        <v>73</v>
      </c>
      <c r="AF11" s="306" t="s">
        <v>73</v>
      </c>
      <c r="AG11" s="303" t="s">
        <v>155</v>
      </c>
      <c r="AH11" s="303"/>
      <c r="AI11" s="303"/>
      <c r="AJ11" s="294"/>
      <c r="AK11" s="305"/>
      <c r="AL11" s="303"/>
      <c r="AM11" s="303"/>
      <c r="AN11" s="303"/>
    </row>
    <row r="12" spans="1:40">
      <c r="A12" s="299" t="s">
        <v>75</v>
      </c>
      <c r="B12" s="300" t="s">
        <v>2</v>
      </c>
      <c r="C12" s="303" t="s">
        <v>259</v>
      </c>
      <c r="D12" s="303" t="s">
        <v>76</v>
      </c>
      <c r="E12" s="300" t="s">
        <v>301</v>
      </c>
      <c r="F12" s="303" t="s">
        <v>37</v>
      </c>
      <c r="G12" s="306" t="s">
        <v>36</v>
      </c>
      <c r="H12" s="303" t="s">
        <v>214</v>
      </c>
      <c r="I12" s="303" t="s">
        <v>35</v>
      </c>
      <c r="J12" s="303" t="s">
        <v>334</v>
      </c>
      <c r="K12" s="303" t="s">
        <v>193</v>
      </c>
      <c r="L12" s="306" t="s">
        <v>258</v>
      </c>
      <c r="M12" s="306" t="s">
        <v>238</v>
      </c>
      <c r="N12" s="300" t="s">
        <v>342</v>
      </c>
      <c r="O12" s="303" t="s">
        <v>39</v>
      </c>
      <c r="P12" s="303" t="s">
        <v>40</v>
      </c>
      <c r="Q12" s="303" t="s">
        <v>340</v>
      </c>
      <c r="R12" s="303" t="s">
        <v>343</v>
      </c>
      <c r="S12" s="303" t="s">
        <v>247</v>
      </c>
      <c r="T12" s="303" t="s">
        <v>319</v>
      </c>
      <c r="U12" s="303" t="s">
        <v>315</v>
      </c>
      <c r="V12" s="303" t="s">
        <v>331</v>
      </c>
      <c r="W12" s="303" t="s">
        <v>34</v>
      </c>
      <c r="X12" s="303" t="s">
        <v>34</v>
      </c>
      <c r="Y12" s="303" t="s">
        <v>242</v>
      </c>
      <c r="Z12" s="303" t="s">
        <v>89</v>
      </c>
      <c r="AA12" s="303" t="s">
        <v>337</v>
      </c>
      <c r="AB12" s="303" t="s">
        <v>45</v>
      </c>
      <c r="AC12" s="303" t="s">
        <v>41</v>
      </c>
      <c r="AD12" s="303" t="s">
        <v>44</v>
      </c>
      <c r="AE12" s="303" t="s">
        <v>335</v>
      </c>
      <c r="AF12" s="303" t="s">
        <v>42</v>
      </c>
      <c r="AG12" s="303" t="s">
        <v>297</v>
      </c>
      <c r="AH12" s="303" t="s">
        <v>124</v>
      </c>
      <c r="AI12" s="303" t="s">
        <v>135</v>
      </c>
      <c r="AJ12" s="303" t="s">
        <v>257</v>
      </c>
      <c r="AK12" s="305" t="s">
        <v>321</v>
      </c>
      <c r="AL12" s="303" t="s">
        <v>127</v>
      </c>
      <c r="AM12" s="303" t="s">
        <v>323</v>
      </c>
      <c r="AN12" s="303" t="s">
        <v>207</v>
      </c>
    </row>
    <row r="13" spans="1:40">
      <c r="A13" s="299" t="s">
        <v>77</v>
      </c>
      <c r="B13" s="300" t="s">
        <v>2</v>
      </c>
      <c r="C13" s="300">
        <v>13159</v>
      </c>
      <c r="D13" s="300">
        <v>13026</v>
      </c>
      <c r="E13" s="300"/>
      <c r="F13" s="300"/>
      <c r="G13" s="300" t="s">
        <v>432</v>
      </c>
      <c r="H13" s="311"/>
      <c r="I13" s="312">
        <v>13323</v>
      </c>
      <c r="J13" s="300">
        <v>13820</v>
      </c>
      <c r="K13" s="300">
        <v>13856</v>
      </c>
      <c r="L13" s="300">
        <v>14841</v>
      </c>
      <c r="M13" s="300">
        <v>14850</v>
      </c>
      <c r="N13" s="300"/>
      <c r="O13" s="300"/>
      <c r="P13" s="300"/>
      <c r="Q13" s="300"/>
      <c r="R13" s="300"/>
      <c r="S13" s="300"/>
      <c r="T13" s="300"/>
      <c r="U13" s="300">
        <v>14813</v>
      </c>
      <c r="V13" s="300">
        <v>14735</v>
      </c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13"/>
      <c r="AL13" s="300"/>
      <c r="AM13" s="300"/>
      <c r="AN13" s="300">
        <v>13676</v>
      </c>
    </row>
    <row r="14" spans="1:40">
      <c r="A14" s="299" t="s">
        <v>78</v>
      </c>
      <c r="B14" s="300"/>
      <c r="C14" s="303" t="s">
        <v>80</v>
      </c>
      <c r="D14" s="303" t="s">
        <v>80</v>
      </c>
      <c r="E14" s="300" t="s">
        <v>409</v>
      </c>
      <c r="F14" s="303"/>
      <c r="G14" s="306" t="s">
        <v>433</v>
      </c>
      <c r="H14" s="294"/>
      <c r="I14" s="303" t="s">
        <v>434</v>
      </c>
      <c r="J14" s="303" t="s">
        <v>79</v>
      </c>
      <c r="K14" s="303" t="s">
        <v>79</v>
      </c>
      <c r="L14" s="306" t="s">
        <v>375</v>
      </c>
      <c r="M14" s="306" t="s">
        <v>376</v>
      </c>
      <c r="N14" s="303"/>
      <c r="O14" s="303"/>
      <c r="P14" s="303"/>
      <c r="Q14" s="303"/>
      <c r="R14" s="303"/>
      <c r="S14" s="303"/>
      <c r="T14" s="303"/>
      <c r="U14" s="303" t="s">
        <v>435</v>
      </c>
      <c r="V14" s="303" t="s">
        <v>436</v>
      </c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  <c r="AJ14" s="303"/>
      <c r="AK14" s="305"/>
      <c r="AL14" s="303"/>
      <c r="AM14" s="303"/>
      <c r="AN14" s="303" t="s">
        <v>410</v>
      </c>
    </row>
    <row r="15" spans="1:40">
      <c r="A15" s="299" t="s">
        <v>81</v>
      </c>
      <c r="B15" s="300" t="s">
        <v>2</v>
      </c>
      <c r="C15" s="300" t="s">
        <v>377</v>
      </c>
      <c r="D15" s="300" t="s">
        <v>377</v>
      </c>
      <c r="E15" s="300" t="s">
        <v>82</v>
      </c>
      <c r="F15" s="300" t="s">
        <v>82</v>
      </c>
      <c r="G15" s="300" t="s">
        <v>83</v>
      </c>
      <c r="H15" s="300" t="s">
        <v>82</v>
      </c>
      <c r="I15" s="300" t="s">
        <v>82</v>
      </c>
      <c r="J15" s="300" t="s">
        <v>83</v>
      </c>
      <c r="K15" s="300" t="s">
        <v>83</v>
      </c>
      <c r="L15" s="300" t="s">
        <v>83</v>
      </c>
      <c r="M15" s="300" t="s">
        <v>83</v>
      </c>
      <c r="N15" s="300" t="s">
        <v>82</v>
      </c>
      <c r="O15" s="300" t="s">
        <v>83</v>
      </c>
      <c r="P15" s="300" t="s">
        <v>83</v>
      </c>
      <c r="Q15" s="300" t="s">
        <v>83</v>
      </c>
      <c r="R15" s="300" t="s">
        <v>83</v>
      </c>
      <c r="S15" s="300" t="s">
        <v>83</v>
      </c>
      <c r="T15" s="300" t="s">
        <v>83</v>
      </c>
      <c r="U15" s="300" t="s">
        <v>82</v>
      </c>
      <c r="V15" s="300" t="s">
        <v>82</v>
      </c>
      <c r="W15" s="300" t="s">
        <v>83</v>
      </c>
      <c r="X15" s="300" t="s">
        <v>83</v>
      </c>
      <c r="Y15" s="300" t="s">
        <v>83</v>
      </c>
      <c r="Z15" s="300" t="s">
        <v>83</v>
      </c>
      <c r="AA15" s="300" t="s">
        <v>83</v>
      </c>
      <c r="AB15" s="300" t="s">
        <v>83</v>
      </c>
      <c r="AC15" s="300" t="s">
        <v>83</v>
      </c>
      <c r="AD15" s="300" t="s">
        <v>83</v>
      </c>
      <c r="AE15" s="300" t="s">
        <v>83</v>
      </c>
      <c r="AF15" s="300" t="s">
        <v>83</v>
      </c>
      <c r="AG15" s="300" t="s">
        <v>83</v>
      </c>
      <c r="AH15" s="300"/>
      <c r="AI15" s="300"/>
      <c r="AJ15" s="300" t="s">
        <v>83</v>
      </c>
      <c r="AK15" s="313"/>
      <c r="AL15" s="300"/>
      <c r="AM15" s="300" t="s">
        <v>83</v>
      </c>
      <c r="AN15" s="300" t="s">
        <v>83</v>
      </c>
    </row>
    <row r="16" spans="1:40">
      <c r="A16" s="299" t="s">
        <v>84</v>
      </c>
      <c r="B16" s="300" t="s">
        <v>2</v>
      </c>
      <c r="C16" s="300" t="s">
        <v>411</v>
      </c>
      <c r="D16" s="300" t="s">
        <v>411</v>
      </c>
      <c r="E16" s="300" t="s">
        <v>412</v>
      </c>
      <c r="F16" s="300"/>
      <c r="G16" s="300">
        <v>7</v>
      </c>
      <c r="H16" s="300" t="s">
        <v>413</v>
      </c>
      <c r="I16" s="300" t="s">
        <v>437</v>
      </c>
      <c r="J16" s="300">
        <v>7</v>
      </c>
      <c r="K16" s="300">
        <v>7</v>
      </c>
      <c r="L16" s="300">
        <v>7</v>
      </c>
      <c r="M16" s="300">
        <v>7</v>
      </c>
      <c r="N16" s="300"/>
      <c r="O16" s="300"/>
      <c r="P16" s="300"/>
      <c r="Q16" s="300"/>
      <c r="R16" s="300"/>
      <c r="S16" s="300"/>
      <c r="T16" s="300"/>
      <c r="U16" s="300">
        <v>7</v>
      </c>
      <c r="V16" s="300">
        <v>7</v>
      </c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13"/>
      <c r="AL16" s="300"/>
      <c r="AM16" s="300"/>
      <c r="AN16" s="300"/>
    </row>
    <row r="17" spans="1:40">
      <c r="A17" s="299" t="s">
        <v>85</v>
      </c>
      <c r="B17" s="300" t="s">
        <v>2</v>
      </c>
      <c r="C17" s="300" t="s">
        <v>86</v>
      </c>
      <c r="D17" s="300" t="s">
        <v>86</v>
      </c>
      <c r="E17" s="300" t="s">
        <v>86</v>
      </c>
      <c r="F17" s="300" t="s">
        <v>86</v>
      </c>
      <c r="G17" s="300" t="s">
        <v>86</v>
      </c>
      <c r="H17" s="300" t="s">
        <v>86</v>
      </c>
      <c r="I17" s="300" t="s">
        <v>86</v>
      </c>
      <c r="J17" s="300" t="s">
        <v>86</v>
      </c>
      <c r="K17" s="300" t="s">
        <v>86</v>
      </c>
      <c r="L17" s="300" t="s">
        <v>86</v>
      </c>
      <c r="M17" s="300" t="s">
        <v>86</v>
      </c>
      <c r="N17" s="300" t="s">
        <v>86</v>
      </c>
      <c r="O17" s="300" t="s">
        <v>86</v>
      </c>
      <c r="P17" s="300" t="s">
        <v>86</v>
      </c>
      <c r="Q17" s="300" t="s">
        <v>86</v>
      </c>
      <c r="R17" s="300" t="s">
        <v>86</v>
      </c>
      <c r="S17" s="300" t="s">
        <v>86</v>
      </c>
      <c r="T17" s="300" t="s">
        <v>86</v>
      </c>
      <c r="U17" s="300" t="s">
        <v>86</v>
      </c>
      <c r="V17" s="300" t="s">
        <v>86</v>
      </c>
      <c r="W17" s="300" t="s">
        <v>86</v>
      </c>
      <c r="X17" s="300" t="s">
        <v>86</v>
      </c>
      <c r="Y17" s="300" t="s">
        <v>86</v>
      </c>
      <c r="Z17" s="300" t="s">
        <v>86</v>
      </c>
      <c r="AA17" s="300" t="s">
        <v>86</v>
      </c>
      <c r="AB17" s="300" t="s">
        <v>378</v>
      </c>
      <c r="AC17" s="300" t="s">
        <v>86</v>
      </c>
      <c r="AD17" s="300" t="s">
        <v>86</v>
      </c>
      <c r="AE17" s="300" t="s">
        <v>86</v>
      </c>
      <c r="AF17" s="300" t="s">
        <v>86</v>
      </c>
      <c r="AG17" s="300" t="s">
        <v>86</v>
      </c>
      <c r="AH17" s="300"/>
      <c r="AI17" s="300"/>
      <c r="AJ17" s="300" t="s">
        <v>86</v>
      </c>
      <c r="AK17" s="300" t="s">
        <v>86</v>
      </c>
      <c r="AL17" s="300" t="s">
        <v>86</v>
      </c>
      <c r="AM17" s="300" t="s">
        <v>86</v>
      </c>
      <c r="AN17" s="300" t="s">
        <v>86</v>
      </c>
    </row>
    <row r="18" spans="1:40">
      <c r="A18" s="307"/>
      <c r="B18" s="307"/>
      <c r="C18" s="307"/>
      <c r="D18" s="307"/>
      <c r="E18" s="307"/>
      <c r="F18" s="307"/>
      <c r="G18" s="307" t="s">
        <v>414</v>
      </c>
      <c r="H18" s="307"/>
      <c r="I18" s="307"/>
      <c r="J18" s="307"/>
      <c r="K18" s="307"/>
      <c r="L18" s="314"/>
      <c r="M18" s="314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</row>
    <row r="19" spans="1:40">
      <c r="A19" s="307"/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</row>
    <row r="20" spans="1:40">
      <c r="A20" s="315" t="s">
        <v>379</v>
      </c>
      <c r="B20" s="315"/>
      <c r="C20" s="307"/>
      <c r="D20" s="307"/>
      <c r="E20" s="307"/>
      <c r="F20" s="307"/>
      <c r="G20" s="307"/>
      <c r="H20" s="307"/>
      <c r="I20" s="307"/>
      <c r="J20" s="307"/>
      <c r="K20" s="307"/>
      <c r="L20" s="314"/>
      <c r="M20" s="314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</row>
    <row r="21" spans="1:40">
      <c r="A21" s="316">
        <v>41427</v>
      </c>
      <c r="B21" s="294"/>
      <c r="C21" s="294"/>
      <c r="D21" s="294"/>
      <c r="E21" s="294"/>
      <c r="F21" s="294"/>
      <c r="G21" s="293">
        <v>0</v>
      </c>
      <c r="H21" s="294"/>
      <c r="I21" s="294"/>
      <c r="J21" s="294"/>
      <c r="K21" s="294"/>
      <c r="L21" s="294"/>
      <c r="M21" s="294"/>
      <c r="N21" s="292"/>
      <c r="O21" s="293">
        <v>0</v>
      </c>
      <c r="P21" s="293">
        <v>0</v>
      </c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</row>
    <row r="22" spans="1:40">
      <c r="A22" s="317">
        <v>41434</v>
      </c>
      <c r="B22" s="313"/>
      <c r="C22" s="313"/>
      <c r="D22" s="313"/>
      <c r="E22" s="313"/>
      <c r="F22" s="313">
        <v>0</v>
      </c>
      <c r="G22" s="313">
        <v>0</v>
      </c>
      <c r="H22" s="313"/>
      <c r="I22" s="313"/>
      <c r="J22" s="313"/>
      <c r="K22" s="313"/>
      <c r="L22" s="313">
        <v>0</v>
      </c>
      <c r="M22" s="313"/>
      <c r="N22" s="313"/>
      <c r="O22" s="313">
        <v>0</v>
      </c>
      <c r="P22" s="313">
        <v>0</v>
      </c>
      <c r="Q22" s="313"/>
      <c r="R22" s="313"/>
      <c r="S22" s="313">
        <v>0</v>
      </c>
      <c r="T22" s="313">
        <v>0</v>
      </c>
      <c r="U22" s="313">
        <v>0</v>
      </c>
      <c r="V22" s="313">
        <v>0</v>
      </c>
      <c r="W22" s="313"/>
      <c r="X22" s="313"/>
      <c r="Y22" s="313"/>
      <c r="Z22" s="313"/>
      <c r="AA22" s="313"/>
      <c r="AB22" s="313"/>
      <c r="AC22" s="313"/>
      <c r="AD22" s="313"/>
      <c r="AE22" s="313"/>
      <c r="AF22" s="313"/>
      <c r="AG22" s="313"/>
      <c r="AH22" s="313"/>
      <c r="AI22" s="313"/>
      <c r="AJ22" s="313"/>
      <c r="AK22" s="313"/>
      <c r="AL22" s="313"/>
      <c r="AM22" s="313"/>
      <c r="AN22" s="313"/>
    </row>
    <row r="23" spans="1:40">
      <c r="A23" s="317">
        <v>41441</v>
      </c>
      <c r="B23" s="300"/>
      <c r="C23" s="300">
        <v>0</v>
      </c>
      <c r="D23" s="300">
        <v>0</v>
      </c>
      <c r="E23" s="300"/>
      <c r="F23" s="300">
        <v>0</v>
      </c>
      <c r="G23" s="300">
        <v>0</v>
      </c>
      <c r="H23" s="300"/>
      <c r="I23" s="300">
        <v>0</v>
      </c>
      <c r="J23" s="300"/>
      <c r="K23" s="300"/>
      <c r="L23" s="300">
        <v>0</v>
      </c>
      <c r="M23" s="311">
        <v>0</v>
      </c>
      <c r="N23" s="300">
        <v>0</v>
      </c>
      <c r="O23" s="300">
        <v>0</v>
      </c>
      <c r="P23" s="300">
        <v>0</v>
      </c>
      <c r="Q23" s="300"/>
      <c r="R23" s="300"/>
      <c r="S23" s="300">
        <v>0</v>
      </c>
      <c r="T23" s="300">
        <v>0</v>
      </c>
      <c r="U23" s="300">
        <v>0</v>
      </c>
      <c r="V23" s="300">
        <v>0</v>
      </c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  <c r="AI23" s="300"/>
      <c r="AJ23" s="300"/>
      <c r="AK23" s="300"/>
      <c r="AL23" s="300"/>
      <c r="AM23" s="300"/>
      <c r="AN23" s="300"/>
    </row>
    <row r="24" spans="1:40">
      <c r="A24" s="317">
        <v>41448</v>
      </c>
      <c r="B24" s="313"/>
      <c r="C24" s="313">
        <v>0</v>
      </c>
      <c r="D24" s="313">
        <v>0</v>
      </c>
      <c r="E24" s="313"/>
      <c r="F24" s="313">
        <v>0</v>
      </c>
      <c r="G24" s="313">
        <v>0</v>
      </c>
      <c r="H24" s="313"/>
      <c r="I24" s="313">
        <v>0</v>
      </c>
      <c r="J24" s="313"/>
      <c r="K24" s="313">
        <v>0</v>
      </c>
      <c r="L24" s="313">
        <v>0</v>
      </c>
      <c r="M24" s="318">
        <v>0</v>
      </c>
      <c r="N24" s="313">
        <v>0</v>
      </c>
      <c r="O24" s="313">
        <v>0</v>
      </c>
      <c r="P24" s="313">
        <v>0</v>
      </c>
      <c r="Q24" s="313">
        <v>0</v>
      </c>
      <c r="R24" s="313">
        <v>0</v>
      </c>
      <c r="S24" s="313">
        <v>0</v>
      </c>
      <c r="T24" s="313">
        <v>0</v>
      </c>
      <c r="U24" s="313">
        <v>0</v>
      </c>
      <c r="V24" s="313">
        <v>0</v>
      </c>
      <c r="W24" s="313">
        <v>0</v>
      </c>
      <c r="X24" s="313">
        <v>0</v>
      </c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</row>
    <row r="25" spans="1:40">
      <c r="A25" s="317">
        <v>41455</v>
      </c>
      <c r="B25" s="300"/>
      <c r="C25" s="300">
        <v>0</v>
      </c>
      <c r="D25" s="300">
        <v>0</v>
      </c>
      <c r="E25" s="300">
        <v>1</v>
      </c>
      <c r="F25" s="300">
        <v>0</v>
      </c>
      <c r="G25" s="300">
        <v>0</v>
      </c>
      <c r="H25" s="300">
        <v>0</v>
      </c>
      <c r="I25" s="300">
        <v>0</v>
      </c>
      <c r="J25" s="300">
        <v>0</v>
      </c>
      <c r="K25" s="300">
        <v>0</v>
      </c>
      <c r="L25" s="300">
        <v>0</v>
      </c>
      <c r="M25" s="300">
        <v>3</v>
      </c>
      <c r="N25" s="300">
        <v>0</v>
      </c>
      <c r="O25" s="300">
        <v>0</v>
      </c>
      <c r="P25" s="300">
        <v>1</v>
      </c>
      <c r="Q25" s="300">
        <v>0</v>
      </c>
      <c r="R25" s="300">
        <v>0</v>
      </c>
      <c r="S25" s="300">
        <v>0</v>
      </c>
      <c r="T25" s="300">
        <v>0</v>
      </c>
      <c r="U25" s="300">
        <v>0</v>
      </c>
      <c r="V25" s="300">
        <v>0</v>
      </c>
      <c r="W25" s="300">
        <v>0</v>
      </c>
      <c r="X25" s="300"/>
      <c r="Y25" s="300">
        <v>0</v>
      </c>
      <c r="Z25" s="300"/>
      <c r="AA25" s="300"/>
      <c r="AB25" s="300"/>
      <c r="AC25" s="300"/>
      <c r="AD25" s="300"/>
      <c r="AE25" s="300"/>
      <c r="AF25" s="300"/>
      <c r="AG25" s="300"/>
      <c r="AH25" s="300">
        <v>0</v>
      </c>
      <c r="AI25" s="300"/>
      <c r="AJ25" s="300"/>
      <c r="AK25" s="300"/>
      <c r="AL25" s="300"/>
      <c r="AM25" s="300"/>
      <c r="AN25" s="300"/>
    </row>
    <row r="26" spans="1:40">
      <c r="A26" s="317">
        <v>41462</v>
      </c>
      <c r="B26" s="313"/>
      <c r="C26" s="313">
        <v>0</v>
      </c>
      <c r="D26" s="313">
        <v>1</v>
      </c>
      <c r="E26" s="313"/>
      <c r="F26" s="313">
        <v>1</v>
      </c>
      <c r="G26" s="313">
        <v>0</v>
      </c>
      <c r="H26" s="313">
        <v>0</v>
      </c>
      <c r="I26" s="313">
        <v>0</v>
      </c>
      <c r="J26" s="313">
        <v>2</v>
      </c>
      <c r="K26" s="313">
        <v>0</v>
      </c>
      <c r="L26" s="313">
        <v>0</v>
      </c>
      <c r="M26" s="313" t="s">
        <v>341</v>
      </c>
      <c r="N26" s="313">
        <v>0</v>
      </c>
      <c r="O26" s="313">
        <v>0</v>
      </c>
      <c r="P26" s="313">
        <v>0</v>
      </c>
      <c r="Q26" s="313">
        <v>2</v>
      </c>
      <c r="R26" s="313">
        <v>0</v>
      </c>
      <c r="S26" s="313">
        <v>1</v>
      </c>
      <c r="T26" s="313">
        <v>0</v>
      </c>
      <c r="U26" s="313">
        <v>1</v>
      </c>
      <c r="V26" s="313">
        <v>0</v>
      </c>
      <c r="W26" s="313">
        <v>28</v>
      </c>
      <c r="X26" s="313">
        <v>1</v>
      </c>
      <c r="Y26" s="313">
        <v>0</v>
      </c>
      <c r="Z26" s="313">
        <v>3</v>
      </c>
      <c r="AA26" s="313">
        <v>0</v>
      </c>
      <c r="AB26" s="313"/>
      <c r="AC26" s="313"/>
      <c r="AD26" s="313"/>
      <c r="AE26" s="313"/>
      <c r="AF26" s="313"/>
      <c r="AG26" s="313"/>
      <c r="AH26" s="313">
        <v>2</v>
      </c>
      <c r="AI26" s="313"/>
      <c r="AJ26" s="313"/>
      <c r="AK26" s="313"/>
      <c r="AL26" s="313"/>
      <c r="AM26" s="313">
        <v>2</v>
      </c>
      <c r="AN26" s="313"/>
    </row>
    <row r="27" spans="1:40">
      <c r="A27" s="317">
        <v>41469</v>
      </c>
      <c r="B27" s="300"/>
      <c r="C27" s="300">
        <v>1</v>
      </c>
      <c r="D27" s="300">
        <v>2</v>
      </c>
      <c r="E27" s="300">
        <v>4</v>
      </c>
      <c r="F27" s="300">
        <v>3</v>
      </c>
      <c r="G27" s="300">
        <v>1</v>
      </c>
      <c r="H27" s="300">
        <v>0</v>
      </c>
      <c r="I27" s="300">
        <v>0</v>
      </c>
      <c r="J27" s="300">
        <v>4</v>
      </c>
      <c r="K27" s="300">
        <v>1</v>
      </c>
      <c r="L27" s="300">
        <v>4</v>
      </c>
      <c r="M27" s="300">
        <v>8</v>
      </c>
      <c r="N27" s="300"/>
      <c r="O27" s="300">
        <v>0</v>
      </c>
      <c r="P27" s="300">
        <v>3</v>
      </c>
      <c r="Q27" s="300">
        <v>3</v>
      </c>
      <c r="R27" s="300">
        <v>2</v>
      </c>
      <c r="S27" s="300">
        <v>0</v>
      </c>
      <c r="T27" s="300">
        <v>0</v>
      </c>
      <c r="U27" s="300">
        <v>21</v>
      </c>
      <c r="V27" s="300">
        <v>41</v>
      </c>
      <c r="W27" s="300">
        <v>69</v>
      </c>
      <c r="X27" s="300">
        <v>39</v>
      </c>
      <c r="Y27" s="300">
        <v>1</v>
      </c>
      <c r="Z27" s="300">
        <v>6</v>
      </c>
      <c r="AA27" s="300">
        <v>1</v>
      </c>
      <c r="AB27" s="300">
        <v>4</v>
      </c>
      <c r="AC27" s="300">
        <v>10</v>
      </c>
      <c r="AD27" s="300">
        <v>31</v>
      </c>
      <c r="AE27" s="300">
        <v>55</v>
      </c>
      <c r="AF27" s="300">
        <v>29</v>
      </c>
      <c r="AG27" s="300"/>
      <c r="AH27" s="300">
        <v>2</v>
      </c>
      <c r="AI27" s="300">
        <v>1</v>
      </c>
      <c r="AJ27" s="300">
        <v>7</v>
      </c>
      <c r="AK27" s="300">
        <v>8</v>
      </c>
      <c r="AL27" s="300"/>
      <c r="AM27" s="300">
        <v>1</v>
      </c>
      <c r="AN27" s="300">
        <v>5</v>
      </c>
    </row>
    <row r="28" spans="1:40">
      <c r="A28" s="317">
        <v>41476</v>
      </c>
      <c r="B28" s="313"/>
      <c r="C28" s="313">
        <v>2</v>
      </c>
      <c r="D28" s="313">
        <v>12</v>
      </c>
      <c r="E28" s="313">
        <v>12</v>
      </c>
      <c r="F28" s="313">
        <v>62</v>
      </c>
      <c r="G28" s="313">
        <v>1</v>
      </c>
      <c r="H28" s="313">
        <v>0</v>
      </c>
      <c r="I28" s="313">
        <v>2</v>
      </c>
      <c r="J28" s="313">
        <v>9</v>
      </c>
      <c r="K28" s="313">
        <v>4</v>
      </c>
      <c r="L28" s="313">
        <v>19</v>
      </c>
      <c r="M28" s="313">
        <v>28</v>
      </c>
      <c r="N28" s="313">
        <v>1</v>
      </c>
      <c r="O28" s="313">
        <v>10</v>
      </c>
      <c r="P28" s="313">
        <v>11</v>
      </c>
      <c r="Q28" s="313">
        <v>6</v>
      </c>
      <c r="R28" s="313">
        <v>4</v>
      </c>
      <c r="S28" s="313">
        <v>1</v>
      </c>
      <c r="T28" s="313">
        <v>0</v>
      </c>
      <c r="U28" s="313">
        <v>5</v>
      </c>
      <c r="V28" s="313">
        <v>18</v>
      </c>
      <c r="W28" s="313">
        <v>113</v>
      </c>
      <c r="X28" s="313">
        <v>51</v>
      </c>
      <c r="Y28" s="313">
        <v>14</v>
      </c>
      <c r="Z28" s="313">
        <v>51</v>
      </c>
      <c r="AA28" s="313">
        <v>2</v>
      </c>
      <c r="AB28" s="313">
        <v>21</v>
      </c>
      <c r="AC28" s="313">
        <v>24</v>
      </c>
      <c r="AD28" s="313">
        <v>107</v>
      </c>
      <c r="AE28" s="313">
        <v>336</v>
      </c>
      <c r="AF28" s="313">
        <v>158</v>
      </c>
      <c r="AG28" s="313">
        <v>38</v>
      </c>
      <c r="AH28" s="313">
        <v>26</v>
      </c>
      <c r="AI28" s="313">
        <v>5</v>
      </c>
      <c r="AJ28" s="313">
        <v>6</v>
      </c>
      <c r="AK28" s="313">
        <v>50</v>
      </c>
      <c r="AL28" s="313">
        <v>8</v>
      </c>
      <c r="AM28" s="313">
        <v>7</v>
      </c>
      <c r="AN28" s="313">
        <v>35</v>
      </c>
    </row>
    <row r="29" spans="1:40">
      <c r="A29" s="317">
        <v>41483</v>
      </c>
      <c r="B29" s="300"/>
      <c r="C29" s="300">
        <v>0</v>
      </c>
      <c r="D29" s="300">
        <v>6</v>
      </c>
      <c r="E29" s="300"/>
      <c r="F29" s="300">
        <v>124</v>
      </c>
      <c r="G29" s="300">
        <v>2</v>
      </c>
      <c r="H29" s="300"/>
      <c r="I29" s="300">
        <v>3</v>
      </c>
      <c r="J29" s="300">
        <v>2</v>
      </c>
      <c r="K29" s="300">
        <v>0</v>
      </c>
      <c r="L29" s="300">
        <v>27</v>
      </c>
      <c r="M29" s="300">
        <v>12</v>
      </c>
      <c r="N29" s="300">
        <v>3</v>
      </c>
      <c r="O29" s="300">
        <v>30</v>
      </c>
      <c r="P29" s="300">
        <v>38</v>
      </c>
      <c r="Q29" s="300">
        <v>1</v>
      </c>
      <c r="R29" s="300">
        <v>2</v>
      </c>
      <c r="S29" s="300">
        <v>0</v>
      </c>
      <c r="T29" s="300"/>
      <c r="U29" s="300">
        <v>5</v>
      </c>
      <c r="V29" s="300">
        <v>2</v>
      </c>
      <c r="W29" s="300">
        <v>71</v>
      </c>
      <c r="X29" s="300">
        <v>237</v>
      </c>
      <c r="Y29" s="300">
        <v>18</v>
      </c>
      <c r="Z29" s="300">
        <v>119</v>
      </c>
      <c r="AA29" s="300">
        <v>0</v>
      </c>
      <c r="AB29" s="300">
        <v>79</v>
      </c>
      <c r="AC29" s="300">
        <v>39</v>
      </c>
      <c r="AD29" s="300">
        <v>80</v>
      </c>
      <c r="AE29" s="300">
        <v>298</v>
      </c>
      <c r="AF29" s="300">
        <v>296</v>
      </c>
      <c r="AG29" s="300">
        <v>53</v>
      </c>
      <c r="AH29" s="300">
        <v>62</v>
      </c>
      <c r="AI29" s="300">
        <v>20</v>
      </c>
      <c r="AJ29" s="300">
        <v>13</v>
      </c>
      <c r="AK29" s="300"/>
      <c r="AL29" s="300"/>
      <c r="AM29" s="300"/>
      <c r="AN29" s="300">
        <v>27</v>
      </c>
    </row>
    <row r="30" spans="1:40">
      <c r="A30" s="317">
        <v>41490</v>
      </c>
      <c r="B30" s="313"/>
      <c r="C30" s="313">
        <v>0</v>
      </c>
      <c r="D30" s="313">
        <v>3</v>
      </c>
      <c r="E30" s="313"/>
      <c r="F30" s="313">
        <v>92</v>
      </c>
      <c r="G30" s="313">
        <v>0</v>
      </c>
      <c r="H30" s="313"/>
      <c r="I30" s="313"/>
      <c r="J30" s="313">
        <v>1</v>
      </c>
      <c r="K30" s="313">
        <v>0</v>
      </c>
      <c r="L30" s="313">
        <v>13</v>
      </c>
      <c r="M30" s="313">
        <v>8</v>
      </c>
      <c r="N30" s="313">
        <v>2</v>
      </c>
      <c r="O30" s="313">
        <v>23</v>
      </c>
      <c r="P30" s="313">
        <v>13</v>
      </c>
      <c r="Q30" s="313">
        <v>1</v>
      </c>
      <c r="R30" s="313">
        <v>0</v>
      </c>
      <c r="S30" s="313">
        <v>1</v>
      </c>
      <c r="T30" s="313">
        <v>0</v>
      </c>
      <c r="U30" s="313">
        <v>1</v>
      </c>
      <c r="V30" s="313">
        <v>2</v>
      </c>
      <c r="W30" s="313">
        <v>62</v>
      </c>
      <c r="X30" s="313">
        <v>156</v>
      </c>
      <c r="Y30" s="313">
        <v>6</v>
      </c>
      <c r="Z30" s="313">
        <v>67</v>
      </c>
      <c r="AA30" s="313">
        <v>0</v>
      </c>
      <c r="AB30" s="313">
        <v>46</v>
      </c>
      <c r="AC30" s="313">
        <v>9</v>
      </c>
      <c r="AD30" s="313">
        <v>29</v>
      </c>
      <c r="AE30" s="313">
        <v>111</v>
      </c>
      <c r="AF30" s="313">
        <v>88</v>
      </c>
      <c r="AG30" s="313">
        <v>42</v>
      </c>
      <c r="AH30" s="313">
        <v>21</v>
      </c>
      <c r="AI30" s="313">
        <v>3</v>
      </c>
      <c r="AJ30" s="313"/>
      <c r="AK30" s="313"/>
      <c r="AL30" s="313">
        <v>5</v>
      </c>
      <c r="AM30" s="313">
        <v>5</v>
      </c>
      <c r="AN30" s="313"/>
    </row>
    <row r="31" spans="1:40">
      <c r="A31" s="317">
        <v>41497</v>
      </c>
      <c r="B31" s="300"/>
      <c r="C31" s="300">
        <v>0</v>
      </c>
      <c r="D31" s="300">
        <v>2</v>
      </c>
      <c r="E31" s="300"/>
      <c r="F31" s="300">
        <v>20</v>
      </c>
      <c r="G31" s="300">
        <v>0</v>
      </c>
      <c r="H31" s="300"/>
      <c r="I31" s="300">
        <v>3</v>
      </c>
      <c r="J31" s="300">
        <v>0</v>
      </c>
      <c r="K31" s="300">
        <v>0</v>
      </c>
      <c r="L31" s="300">
        <v>1</v>
      </c>
      <c r="M31" s="300">
        <v>0</v>
      </c>
      <c r="N31" s="300">
        <v>1</v>
      </c>
      <c r="O31" s="300">
        <v>4</v>
      </c>
      <c r="P31" s="300">
        <v>2</v>
      </c>
      <c r="Q31" s="300">
        <v>0</v>
      </c>
      <c r="R31" s="300">
        <v>0</v>
      </c>
      <c r="S31" s="300">
        <v>3</v>
      </c>
      <c r="T31" s="300">
        <v>0</v>
      </c>
      <c r="U31" s="300">
        <v>0</v>
      </c>
      <c r="V31" s="300">
        <v>0</v>
      </c>
      <c r="W31" s="300">
        <v>19</v>
      </c>
      <c r="X31" s="300">
        <v>22</v>
      </c>
      <c r="Y31" s="300">
        <v>2</v>
      </c>
      <c r="Z31" s="300">
        <v>26</v>
      </c>
      <c r="AA31" s="300">
        <v>0</v>
      </c>
      <c r="AB31" s="300">
        <v>11</v>
      </c>
      <c r="AC31" s="300">
        <v>1</v>
      </c>
      <c r="AD31" s="300">
        <v>6</v>
      </c>
      <c r="AE31" s="300">
        <v>42</v>
      </c>
      <c r="AF31" s="300">
        <v>21</v>
      </c>
      <c r="AG31" s="300">
        <v>5</v>
      </c>
      <c r="AH31" s="300">
        <v>17</v>
      </c>
      <c r="AI31" s="300"/>
      <c r="AJ31" s="300"/>
      <c r="AK31" s="300"/>
      <c r="AL31" s="300"/>
      <c r="AM31" s="300">
        <v>4</v>
      </c>
      <c r="AN31" s="300">
        <v>1</v>
      </c>
    </row>
    <row r="32" spans="1:40">
      <c r="A32" s="317">
        <v>41504</v>
      </c>
      <c r="B32" s="313"/>
      <c r="C32" s="313">
        <v>0</v>
      </c>
      <c r="D32" s="313">
        <v>0</v>
      </c>
      <c r="E32" s="313"/>
      <c r="F32" s="313">
        <v>6</v>
      </c>
      <c r="G32" s="313">
        <v>0</v>
      </c>
      <c r="H32" s="313"/>
      <c r="I32" s="313">
        <v>1</v>
      </c>
      <c r="J32" s="313">
        <v>0</v>
      </c>
      <c r="K32" s="313">
        <v>0</v>
      </c>
      <c r="L32" s="313">
        <v>0</v>
      </c>
      <c r="M32" s="313"/>
      <c r="N32" s="313"/>
      <c r="O32" s="313">
        <v>0</v>
      </c>
      <c r="P32" s="313">
        <v>0</v>
      </c>
      <c r="Q32" s="313">
        <v>0</v>
      </c>
      <c r="R32" s="313">
        <v>0</v>
      </c>
      <c r="S32" s="313">
        <v>1</v>
      </c>
      <c r="T32" s="313">
        <v>0</v>
      </c>
      <c r="U32" s="313">
        <v>0</v>
      </c>
      <c r="V32" s="313">
        <v>0</v>
      </c>
      <c r="W32" s="313">
        <v>5</v>
      </c>
      <c r="X32" s="313">
        <v>8</v>
      </c>
      <c r="Y32" s="313">
        <v>0</v>
      </c>
      <c r="Z32" s="313">
        <v>3</v>
      </c>
      <c r="AA32" s="313">
        <v>0</v>
      </c>
      <c r="AB32" s="313">
        <v>3</v>
      </c>
      <c r="AC32" s="313"/>
      <c r="AD32" s="313"/>
      <c r="AE32" s="313">
        <v>11</v>
      </c>
      <c r="AF32" s="313"/>
      <c r="AG32" s="313"/>
      <c r="AH32" s="313">
        <v>6</v>
      </c>
      <c r="AI32" s="313"/>
      <c r="AJ32" s="313"/>
      <c r="AK32" s="313"/>
      <c r="AL32" s="313"/>
      <c r="AM32" s="313"/>
      <c r="AN32" s="313">
        <v>0</v>
      </c>
    </row>
    <row r="33" spans="1:40">
      <c r="A33" s="317">
        <v>41511</v>
      </c>
      <c r="B33" s="300"/>
      <c r="C33" s="300">
        <v>0</v>
      </c>
      <c r="D33" s="300">
        <v>0</v>
      </c>
      <c r="E33" s="300"/>
      <c r="F33" s="300">
        <v>1</v>
      </c>
      <c r="G33" s="300">
        <v>0</v>
      </c>
      <c r="H33" s="300"/>
      <c r="I33" s="300">
        <v>0</v>
      </c>
      <c r="J33" s="300">
        <v>0</v>
      </c>
      <c r="K33" s="300">
        <v>0</v>
      </c>
      <c r="L33" s="313"/>
      <c r="M33" s="313"/>
      <c r="N33" s="300"/>
      <c r="O33" s="300">
        <v>0</v>
      </c>
      <c r="P33" s="300">
        <v>0</v>
      </c>
      <c r="Q33" s="300"/>
      <c r="R33" s="300"/>
      <c r="S33" s="300">
        <v>2</v>
      </c>
      <c r="T33" s="300">
        <v>0</v>
      </c>
      <c r="U33" s="300">
        <v>0</v>
      </c>
      <c r="V33" s="300">
        <v>0</v>
      </c>
      <c r="W33" s="300">
        <v>0</v>
      </c>
      <c r="X33" s="300">
        <v>1</v>
      </c>
      <c r="Y33" s="300"/>
      <c r="Z33" s="300">
        <v>0</v>
      </c>
      <c r="AA33" s="300">
        <v>0</v>
      </c>
      <c r="AB33" s="300">
        <v>1</v>
      </c>
      <c r="AC33" s="300">
        <v>0</v>
      </c>
      <c r="AD33" s="300">
        <v>0</v>
      </c>
      <c r="AE33" s="300">
        <v>0</v>
      </c>
      <c r="AF33" s="300">
        <v>0</v>
      </c>
      <c r="AG33" s="300">
        <v>0</v>
      </c>
      <c r="AH33" s="300"/>
      <c r="AI33" s="300"/>
      <c r="AJ33" s="300"/>
      <c r="AK33" s="300"/>
      <c r="AL33" s="300">
        <v>0</v>
      </c>
      <c r="AM33" s="300"/>
      <c r="AN33" s="300">
        <v>0</v>
      </c>
    </row>
    <row r="34" spans="1:40">
      <c r="A34" s="317">
        <v>41518</v>
      </c>
      <c r="B34" s="313"/>
      <c r="C34" s="313">
        <v>0</v>
      </c>
      <c r="D34" s="313">
        <v>0</v>
      </c>
      <c r="E34" s="313"/>
      <c r="F34" s="313">
        <v>0</v>
      </c>
      <c r="G34" s="313">
        <v>0</v>
      </c>
      <c r="H34" s="313"/>
      <c r="I34" s="313"/>
      <c r="J34" s="313">
        <v>0</v>
      </c>
      <c r="K34" s="313">
        <v>1</v>
      </c>
      <c r="L34" s="313"/>
      <c r="M34" s="313"/>
      <c r="N34" s="313"/>
      <c r="O34" s="313">
        <v>0</v>
      </c>
      <c r="P34" s="313">
        <v>0</v>
      </c>
      <c r="Q34" s="313"/>
      <c r="R34" s="313"/>
      <c r="S34" s="313">
        <v>0</v>
      </c>
      <c r="T34" s="313"/>
      <c r="U34" s="313">
        <v>0</v>
      </c>
      <c r="V34" s="313">
        <v>0</v>
      </c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313"/>
      <c r="AJ34" s="313"/>
      <c r="AK34" s="313"/>
      <c r="AL34" s="313">
        <v>0</v>
      </c>
      <c r="AM34" s="313"/>
      <c r="AN34" s="313">
        <v>0</v>
      </c>
    </row>
    <row r="35" spans="1:40">
      <c r="A35" s="317">
        <v>41525</v>
      </c>
      <c r="B35" s="300"/>
      <c r="C35" s="300"/>
      <c r="D35" s="300"/>
      <c r="E35" s="300"/>
      <c r="F35" s="300"/>
      <c r="G35" s="300"/>
      <c r="H35" s="300"/>
      <c r="I35" s="300"/>
      <c r="J35" s="300">
        <v>0</v>
      </c>
      <c r="K35" s="300">
        <v>0</v>
      </c>
      <c r="L35" s="300"/>
      <c r="M35" s="300"/>
      <c r="N35" s="300"/>
      <c r="O35" s="300"/>
      <c r="P35" s="300"/>
      <c r="Q35" s="300"/>
      <c r="R35" s="300"/>
      <c r="S35" s="300"/>
      <c r="T35" s="300"/>
      <c r="U35" s="300">
        <v>0</v>
      </c>
      <c r="V35" s="300">
        <v>0</v>
      </c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</row>
    <row r="36" spans="1:40">
      <c r="A36" s="317">
        <v>41532</v>
      </c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</row>
    <row r="37" spans="1:40">
      <c r="A37" s="319"/>
      <c r="B37" s="320"/>
      <c r="C37" s="320">
        <v>3</v>
      </c>
      <c r="D37" s="320">
        <v>26</v>
      </c>
      <c r="E37" s="320">
        <v>17</v>
      </c>
      <c r="F37" s="320">
        <v>309</v>
      </c>
      <c r="G37" s="320">
        <v>4</v>
      </c>
      <c r="H37" s="320">
        <v>0</v>
      </c>
      <c r="I37" s="320">
        <v>9</v>
      </c>
      <c r="J37" s="320">
        <v>18</v>
      </c>
      <c r="K37" s="320">
        <v>6</v>
      </c>
      <c r="L37" s="320">
        <v>64</v>
      </c>
      <c r="M37" s="320">
        <v>59</v>
      </c>
      <c r="N37" s="320">
        <v>7</v>
      </c>
      <c r="O37" s="320">
        <v>67</v>
      </c>
      <c r="P37" s="320">
        <v>68</v>
      </c>
      <c r="Q37" s="320">
        <v>13</v>
      </c>
      <c r="R37" s="320">
        <v>8</v>
      </c>
      <c r="S37" s="320">
        <v>9</v>
      </c>
      <c r="T37" s="320">
        <v>0</v>
      </c>
      <c r="U37" s="320">
        <v>33</v>
      </c>
      <c r="V37" s="320">
        <v>63</v>
      </c>
      <c r="W37" s="320">
        <v>367</v>
      </c>
      <c r="X37" s="320">
        <v>515</v>
      </c>
      <c r="Y37" s="320">
        <v>41</v>
      </c>
      <c r="Z37" s="320">
        <v>275</v>
      </c>
      <c r="AA37" s="320">
        <v>3</v>
      </c>
      <c r="AB37" s="320">
        <v>165</v>
      </c>
      <c r="AC37" s="320">
        <v>83</v>
      </c>
      <c r="AD37" s="320">
        <v>253</v>
      </c>
      <c r="AE37" s="320">
        <v>853</v>
      </c>
      <c r="AF37" s="320">
        <v>592</v>
      </c>
      <c r="AG37" s="320">
        <v>138</v>
      </c>
      <c r="AH37" s="320">
        <v>136</v>
      </c>
      <c r="AI37" s="320">
        <v>29</v>
      </c>
      <c r="AJ37" s="320">
        <v>26</v>
      </c>
      <c r="AK37" s="320">
        <v>58</v>
      </c>
      <c r="AL37" s="320">
        <v>13</v>
      </c>
      <c r="AM37" s="320">
        <v>19</v>
      </c>
      <c r="AN37" s="320">
        <v>68</v>
      </c>
    </row>
  </sheetData>
  <hyperlinks>
    <hyperlink ref="C2" r:id="rId1" xr:uid="{00000000-0004-0000-0800-000000000000}"/>
    <hyperlink ref="D2" r:id="rId2" xr:uid="{00000000-0004-0000-0800-000001000000}"/>
    <hyperlink ref="E2" r:id="rId3" xr:uid="{00000000-0004-0000-0800-000002000000}"/>
    <hyperlink ref="G2" r:id="rId4" xr:uid="{00000000-0004-0000-0800-000003000000}"/>
    <hyperlink ref="H2" r:id="rId5" xr:uid="{00000000-0004-0000-0800-000004000000}"/>
    <hyperlink ref="I2" r:id="rId6" xr:uid="{00000000-0004-0000-0800-000005000000}"/>
    <hyperlink ref="J2" r:id="rId7" xr:uid="{00000000-0004-0000-0800-000006000000}"/>
    <hyperlink ref="K2" r:id="rId8" xr:uid="{00000000-0004-0000-0800-000007000000}"/>
    <hyperlink ref="Q2" r:id="rId9" xr:uid="{00000000-0004-0000-0800-000008000000}"/>
    <hyperlink ref="R2" r:id="rId10" xr:uid="{00000000-0004-0000-0800-000009000000}"/>
    <hyperlink ref="S2" r:id="rId11" xr:uid="{00000000-0004-0000-0800-00000A000000}"/>
    <hyperlink ref="T2" r:id="rId12" xr:uid="{00000000-0004-0000-0800-00000B000000}"/>
  </hyperlinks>
  <pageMargins left="0.7" right="0.7" top="0.75" bottom="0.75" header="0.3" footer="0.3"/>
  <pageSetup orientation="portrait" horizontalDpi="4294967295" verticalDpi="4294967295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9"/>
  <sheetViews>
    <sheetView zoomScale="50" zoomScaleNormal="50" workbookViewId="0">
      <selection activeCell="J28" sqref="J28"/>
    </sheetView>
  </sheetViews>
  <sheetFormatPr baseColWidth="10" defaultColWidth="8.83203125" defaultRowHeight="16"/>
  <cols>
    <col min="1" max="1" width="12.1640625" customWidth="1"/>
  </cols>
  <sheetData>
    <row r="1" spans="1:31" s="346" customFormat="1">
      <c r="A1" s="344" t="s">
        <v>54</v>
      </c>
      <c r="B1" s="344" t="s">
        <v>2</v>
      </c>
      <c r="C1" s="330" t="s">
        <v>55</v>
      </c>
      <c r="D1" s="344" t="s">
        <v>55</v>
      </c>
      <c r="E1" s="344" t="s">
        <v>55</v>
      </c>
      <c r="F1" s="345" t="s">
        <v>55</v>
      </c>
      <c r="G1" s="345" t="s">
        <v>55</v>
      </c>
      <c r="H1" s="345" t="s">
        <v>55</v>
      </c>
      <c r="I1" s="345" t="s">
        <v>55</v>
      </c>
      <c r="J1" s="345" t="s">
        <v>55</v>
      </c>
      <c r="K1" s="330"/>
      <c r="L1" s="344" t="s">
        <v>55</v>
      </c>
      <c r="M1" s="330"/>
      <c r="N1" s="330"/>
      <c r="O1" s="330"/>
      <c r="P1" s="330"/>
      <c r="Q1" s="330" t="s">
        <v>368</v>
      </c>
      <c r="R1" s="344" t="s">
        <v>55</v>
      </c>
      <c r="S1" s="344" t="s">
        <v>55</v>
      </c>
      <c r="T1" s="344" t="s">
        <v>55</v>
      </c>
      <c r="U1" s="344" t="s">
        <v>55</v>
      </c>
      <c r="V1" s="330"/>
      <c r="W1" s="330"/>
      <c r="X1" s="330"/>
      <c r="Y1" s="330"/>
      <c r="Z1" s="330"/>
      <c r="AA1" s="330"/>
      <c r="AB1" s="330"/>
      <c r="AC1" s="330"/>
      <c r="AD1" s="330"/>
      <c r="AE1" s="330"/>
    </row>
    <row r="2" spans="1:31" s="346" customFormat="1">
      <c r="A2" s="344" t="s">
        <v>56</v>
      </c>
      <c r="B2" s="344" t="s">
        <v>2</v>
      </c>
      <c r="C2" s="330" t="s">
        <v>186</v>
      </c>
      <c r="D2" s="344" t="s">
        <v>67</v>
      </c>
      <c r="E2" s="344" t="s">
        <v>62</v>
      </c>
      <c r="F2" s="345" t="s">
        <v>152</v>
      </c>
      <c r="G2" s="345" t="s">
        <v>97</v>
      </c>
      <c r="H2" s="345" t="s">
        <v>150</v>
      </c>
      <c r="I2" s="345" t="s">
        <v>219</v>
      </c>
      <c r="J2" s="345" t="s">
        <v>150</v>
      </c>
      <c r="K2" s="330" t="s">
        <v>61</v>
      </c>
      <c r="L2" s="344" t="s">
        <v>60</v>
      </c>
      <c r="M2" s="330" t="s">
        <v>308</v>
      </c>
      <c r="N2" s="330" t="s">
        <v>65</v>
      </c>
      <c r="O2" s="330" t="s">
        <v>65</v>
      </c>
      <c r="P2" s="330" t="s">
        <v>65</v>
      </c>
      <c r="Q2" s="330" t="s">
        <v>62</v>
      </c>
      <c r="R2" s="344" t="s">
        <v>59</v>
      </c>
      <c r="S2" s="344" t="s">
        <v>66</v>
      </c>
      <c r="T2" s="344" t="s">
        <v>66</v>
      </c>
      <c r="U2" s="344" t="s">
        <v>59</v>
      </c>
      <c r="V2" s="330"/>
      <c r="W2" s="330" t="s">
        <v>35</v>
      </c>
      <c r="X2" s="330" t="s">
        <v>64</v>
      </c>
      <c r="Y2" s="330" t="s">
        <v>58</v>
      </c>
      <c r="Z2" s="330" t="s">
        <v>270</v>
      </c>
      <c r="AA2" s="330" t="s">
        <v>270</v>
      </c>
      <c r="AB2" s="330" t="s">
        <v>186</v>
      </c>
      <c r="AC2" s="330" t="s">
        <v>102</v>
      </c>
      <c r="AD2" s="330"/>
      <c r="AE2" s="330"/>
    </row>
    <row r="3" spans="1:31" s="346" customFormat="1">
      <c r="A3" s="347" t="s">
        <v>71</v>
      </c>
      <c r="B3" s="344" t="s">
        <v>2</v>
      </c>
      <c r="C3" s="330">
        <v>-77.029553000000007</v>
      </c>
      <c r="D3" s="344">
        <v>-76.116724000000005</v>
      </c>
      <c r="E3" s="344">
        <v>-76.650109</v>
      </c>
      <c r="F3" s="345">
        <v>-74.379543999999996</v>
      </c>
      <c r="G3" s="345">
        <v>-74.838130000000007</v>
      </c>
      <c r="H3" s="345">
        <v>-75.539180999999999</v>
      </c>
      <c r="I3" s="345">
        <v>-75.183284</v>
      </c>
      <c r="J3" s="345">
        <v>-75.529286999999997</v>
      </c>
      <c r="K3" s="330">
        <v>-75.472136735916095</v>
      </c>
      <c r="L3" s="344">
        <v>-73.646636000000001</v>
      </c>
      <c r="M3" s="330" t="s">
        <v>393</v>
      </c>
      <c r="N3" s="330" t="s">
        <v>394</v>
      </c>
      <c r="O3" s="330" t="s">
        <v>395</v>
      </c>
      <c r="P3" s="330"/>
      <c r="Q3" s="330">
        <v>-76.521620749999997</v>
      </c>
      <c r="R3" s="344" t="s">
        <v>396</v>
      </c>
      <c r="S3" s="348">
        <v>-74.939063000000004</v>
      </c>
      <c r="T3" s="348">
        <v>-75.116376000000002</v>
      </c>
      <c r="U3" s="344" t="s">
        <v>396</v>
      </c>
      <c r="V3" s="330">
        <v>-73.552222</v>
      </c>
      <c r="W3" s="330"/>
      <c r="X3" s="330"/>
      <c r="Y3" s="330"/>
      <c r="Z3" s="349" t="s">
        <v>397</v>
      </c>
      <c r="AA3" s="349" t="s">
        <v>398</v>
      </c>
      <c r="AB3" s="330">
        <v>-77.143983000000006</v>
      </c>
      <c r="AC3" s="330" t="s">
        <v>399</v>
      </c>
      <c r="AD3" s="330"/>
      <c r="AE3" s="330"/>
    </row>
    <row r="4" spans="1:31" s="346" customFormat="1">
      <c r="A4" s="347" t="s">
        <v>70</v>
      </c>
      <c r="B4" s="344" t="s">
        <v>2</v>
      </c>
      <c r="C4" s="330">
        <v>42.877025000000003</v>
      </c>
      <c r="D4" s="344">
        <v>42.783445</v>
      </c>
      <c r="E4" s="344">
        <v>42.716934000000002</v>
      </c>
      <c r="F4" s="345">
        <v>42.588667000000001</v>
      </c>
      <c r="G4" s="345">
        <v>43.115257999999997</v>
      </c>
      <c r="H4" s="345">
        <v>42.710588000000001</v>
      </c>
      <c r="I4" s="345">
        <v>42.628591</v>
      </c>
      <c r="J4" s="345">
        <v>42.209867000000003</v>
      </c>
      <c r="K4" s="330">
        <v>43.755682268749197</v>
      </c>
      <c r="L4" s="344">
        <v>41.834269999999997</v>
      </c>
      <c r="M4" s="330" t="s">
        <v>400</v>
      </c>
      <c r="N4" s="330" t="s">
        <v>401</v>
      </c>
      <c r="O4" s="330" t="s">
        <v>402</v>
      </c>
      <c r="P4" s="330"/>
      <c r="Q4" s="330">
        <v>49.948867999999997</v>
      </c>
      <c r="R4" s="344" t="s">
        <v>403</v>
      </c>
      <c r="S4" s="348">
        <v>42.439872000000001</v>
      </c>
      <c r="T4" s="348">
        <v>42.158056000000002</v>
      </c>
      <c r="U4" s="344" t="s">
        <v>403</v>
      </c>
      <c r="V4" s="330">
        <v>43.290872999999998</v>
      </c>
      <c r="W4" s="330"/>
      <c r="X4" s="330"/>
      <c r="Y4" s="330"/>
      <c r="Z4" s="349" t="s">
        <v>404</v>
      </c>
      <c r="AA4" s="330" t="s">
        <v>405</v>
      </c>
      <c r="AB4" s="330">
        <v>42.823472000000002</v>
      </c>
      <c r="AC4" s="330" t="s">
        <v>406</v>
      </c>
      <c r="AD4" s="330"/>
      <c r="AE4" s="330"/>
    </row>
    <row r="5" spans="1:31" s="346" customFormat="1">
      <c r="A5" s="344" t="s">
        <v>72</v>
      </c>
      <c r="B5" s="344" t="s">
        <v>2</v>
      </c>
      <c r="C5" s="330"/>
      <c r="D5" s="344" t="s">
        <v>73</v>
      </c>
      <c r="E5" s="344" t="s">
        <v>155</v>
      </c>
      <c r="F5" s="330"/>
      <c r="G5" s="330"/>
      <c r="H5" s="330"/>
      <c r="I5" s="330"/>
      <c r="J5" s="330"/>
      <c r="K5" s="330"/>
      <c r="L5" s="344" t="s">
        <v>256</v>
      </c>
      <c r="M5" s="330"/>
      <c r="N5" s="330"/>
      <c r="O5" s="330"/>
      <c r="P5" s="330"/>
      <c r="Q5" s="330" t="s">
        <v>407</v>
      </c>
      <c r="R5" s="344"/>
      <c r="S5" s="344" t="s">
        <v>256</v>
      </c>
      <c r="T5" s="344" t="s">
        <v>256</v>
      </c>
      <c r="U5" s="330"/>
      <c r="V5" s="330"/>
      <c r="W5" s="330"/>
      <c r="X5" s="330"/>
      <c r="Y5" s="330"/>
      <c r="Z5" s="330"/>
      <c r="AA5" s="330"/>
      <c r="AB5" s="330"/>
      <c r="AC5" s="330"/>
      <c r="AD5" s="330"/>
      <c r="AE5" s="330"/>
    </row>
    <row r="6" spans="1:31" s="346" customFormat="1">
      <c r="A6" s="344" t="s">
        <v>75</v>
      </c>
      <c r="B6" s="344" t="s">
        <v>2</v>
      </c>
      <c r="C6" s="330" t="s">
        <v>303</v>
      </c>
      <c r="D6" s="344" t="s">
        <v>259</v>
      </c>
      <c r="E6" s="344" t="s">
        <v>76</v>
      </c>
      <c r="F6" s="345" t="s">
        <v>383</v>
      </c>
      <c r="G6" s="345" t="s">
        <v>243</v>
      </c>
      <c r="H6" s="345" t="s">
        <v>373</v>
      </c>
      <c r="I6" s="345" t="s">
        <v>382</v>
      </c>
      <c r="J6" s="345" t="s">
        <v>374</v>
      </c>
      <c r="K6" s="330" t="s">
        <v>37</v>
      </c>
      <c r="L6" s="344" t="s">
        <v>293</v>
      </c>
      <c r="M6" s="330" t="s">
        <v>207</v>
      </c>
      <c r="N6" s="330" t="s">
        <v>44</v>
      </c>
      <c r="O6" s="330" t="s">
        <v>381</v>
      </c>
      <c r="P6" s="330" t="s">
        <v>45</v>
      </c>
      <c r="Q6" s="330" t="s">
        <v>408</v>
      </c>
      <c r="R6" s="344" t="s">
        <v>35</v>
      </c>
      <c r="S6" s="344" t="s">
        <v>328</v>
      </c>
      <c r="T6" s="344" t="s">
        <v>193</v>
      </c>
      <c r="U6" s="344" t="s">
        <v>35</v>
      </c>
      <c r="V6" s="350" t="s">
        <v>57</v>
      </c>
      <c r="W6" s="330"/>
      <c r="X6" s="330"/>
      <c r="Y6" s="330"/>
      <c r="Z6" s="330"/>
      <c r="AA6" s="330"/>
      <c r="AB6" s="330"/>
      <c r="AC6" s="330"/>
      <c r="AD6" s="330"/>
      <c r="AE6" s="330"/>
    </row>
    <row r="7" spans="1:31" s="346" customFormat="1">
      <c r="A7" s="321" t="s">
        <v>379</v>
      </c>
      <c r="B7" s="344"/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</row>
    <row r="8" spans="1:31" s="346" customFormat="1">
      <c r="A8" s="322">
        <v>41070</v>
      </c>
      <c r="B8" s="34"/>
      <c r="C8" s="34">
        <v>0</v>
      </c>
      <c r="D8" s="351"/>
      <c r="E8" s="34"/>
      <c r="F8" s="351"/>
      <c r="G8" s="34"/>
      <c r="H8" s="34"/>
      <c r="I8" s="34"/>
      <c r="J8" s="34"/>
      <c r="K8" s="34">
        <v>0</v>
      </c>
      <c r="L8" s="34"/>
      <c r="M8" s="34"/>
      <c r="N8" s="186"/>
      <c r="O8" s="186"/>
      <c r="P8" s="186"/>
      <c r="Q8" s="34"/>
      <c r="R8" s="34">
        <v>0</v>
      </c>
      <c r="S8" s="351"/>
      <c r="T8" s="34"/>
      <c r="U8" s="34">
        <v>0</v>
      </c>
      <c r="V8" s="351"/>
      <c r="W8" s="34"/>
      <c r="X8" s="34"/>
      <c r="Y8" s="34"/>
      <c r="Z8" s="34"/>
      <c r="AA8" s="34"/>
      <c r="AB8" s="34"/>
      <c r="AC8" s="34"/>
      <c r="AD8" s="34"/>
      <c r="AE8" s="330"/>
    </row>
    <row r="9" spans="1:31" s="346" customFormat="1">
      <c r="A9" s="322">
        <v>41077</v>
      </c>
      <c r="B9" s="186"/>
      <c r="C9" s="186">
        <v>0</v>
      </c>
      <c r="D9" s="186">
        <v>0</v>
      </c>
      <c r="E9" s="186">
        <v>0</v>
      </c>
      <c r="F9" s="242"/>
      <c r="G9" s="186"/>
      <c r="H9" s="186"/>
      <c r="I9" s="186"/>
      <c r="J9" s="186"/>
      <c r="K9" s="186">
        <v>0</v>
      </c>
      <c r="L9" s="242">
        <v>0</v>
      </c>
      <c r="M9" s="186">
        <v>0</v>
      </c>
      <c r="N9" s="186">
        <v>0</v>
      </c>
      <c r="O9" s="186">
        <v>0</v>
      </c>
      <c r="P9" s="186">
        <v>0</v>
      </c>
      <c r="Q9" s="186"/>
      <c r="R9" s="242">
        <v>0</v>
      </c>
      <c r="S9" s="186">
        <v>0</v>
      </c>
      <c r="T9" s="186">
        <v>0</v>
      </c>
      <c r="U9" s="186">
        <v>0</v>
      </c>
      <c r="V9" s="186">
        <v>0</v>
      </c>
      <c r="W9" s="186">
        <v>0</v>
      </c>
      <c r="X9" s="186"/>
      <c r="Y9" s="186"/>
      <c r="Z9" s="186"/>
      <c r="AA9" s="186"/>
      <c r="AB9" s="186"/>
      <c r="AC9" s="186"/>
      <c r="AD9" s="186"/>
      <c r="AE9" s="330"/>
    </row>
    <row r="10" spans="1:31" s="346" customFormat="1">
      <c r="A10" s="323">
        <v>41084</v>
      </c>
      <c r="B10" s="34"/>
      <c r="C10" s="34">
        <v>0</v>
      </c>
      <c r="D10" s="34">
        <v>0</v>
      </c>
      <c r="E10" s="34">
        <v>1</v>
      </c>
      <c r="F10" s="351"/>
      <c r="G10" s="34"/>
      <c r="H10" s="34"/>
      <c r="I10" s="34"/>
      <c r="J10" s="34"/>
      <c r="K10" s="34">
        <v>0</v>
      </c>
      <c r="L10" s="351">
        <v>0</v>
      </c>
      <c r="M10" s="186">
        <v>0</v>
      </c>
      <c r="N10" s="186">
        <v>1</v>
      </c>
      <c r="O10" s="186">
        <v>0</v>
      </c>
      <c r="P10" s="186">
        <v>0</v>
      </c>
      <c r="Q10" s="34">
        <v>0</v>
      </c>
      <c r="R10" s="351">
        <v>1</v>
      </c>
      <c r="S10" s="34">
        <v>0</v>
      </c>
      <c r="T10" s="34">
        <v>0</v>
      </c>
      <c r="U10" s="34">
        <v>1</v>
      </c>
      <c r="V10" s="34">
        <v>0</v>
      </c>
      <c r="W10" s="34">
        <v>0</v>
      </c>
      <c r="X10" s="34"/>
      <c r="Y10" s="34"/>
      <c r="Z10" s="34"/>
      <c r="AA10" s="34">
        <v>0</v>
      </c>
      <c r="AB10" s="186"/>
      <c r="AC10" s="186"/>
      <c r="AD10" s="186"/>
      <c r="AE10" s="330"/>
    </row>
    <row r="11" spans="1:31" s="346" customFormat="1">
      <c r="A11" s="322">
        <v>41091</v>
      </c>
      <c r="B11" s="186"/>
      <c r="C11" s="186">
        <v>1</v>
      </c>
      <c r="D11" s="186">
        <v>0</v>
      </c>
      <c r="E11" s="186">
        <v>5</v>
      </c>
      <c r="F11" s="242">
        <v>0</v>
      </c>
      <c r="G11" s="186">
        <v>0</v>
      </c>
      <c r="H11" s="186">
        <v>0</v>
      </c>
      <c r="I11" s="186">
        <v>1</v>
      </c>
      <c r="J11" s="186">
        <v>0</v>
      </c>
      <c r="K11" s="186">
        <v>3</v>
      </c>
      <c r="L11" s="242">
        <v>0</v>
      </c>
      <c r="M11" s="186">
        <v>1</v>
      </c>
      <c r="N11" s="186">
        <v>0</v>
      </c>
      <c r="O11" s="186">
        <v>0</v>
      </c>
      <c r="P11" s="186">
        <v>1</v>
      </c>
      <c r="Q11" s="186">
        <v>0</v>
      </c>
      <c r="R11" s="242">
        <v>2</v>
      </c>
      <c r="S11" s="186">
        <v>7</v>
      </c>
      <c r="T11" s="186">
        <v>10</v>
      </c>
      <c r="U11" s="186">
        <v>2</v>
      </c>
      <c r="V11" s="186">
        <v>1</v>
      </c>
      <c r="W11" s="186">
        <v>0</v>
      </c>
      <c r="X11" s="186"/>
      <c r="Y11" s="186"/>
      <c r="Z11" s="186">
        <v>0</v>
      </c>
      <c r="AA11" s="186">
        <v>0</v>
      </c>
      <c r="AB11" s="186">
        <v>1</v>
      </c>
      <c r="AC11" s="186">
        <v>1</v>
      </c>
      <c r="AD11" s="186"/>
      <c r="AE11" s="330"/>
    </row>
    <row r="12" spans="1:31" s="346" customFormat="1">
      <c r="A12" s="323">
        <v>41098</v>
      </c>
      <c r="B12" s="34"/>
      <c r="C12" s="34">
        <v>9</v>
      </c>
      <c r="D12" s="34">
        <v>5</v>
      </c>
      <c r="E12" s="34">
        <v>6</v>
      </c>
      <c r="F12" s="34">
        <v>1</v>
      </c>
      <c r="G12" s="34">
        <v>0</v>
      </c>
      <c r="H12" s="34">
        <v>1</v>
      </c>
      <c r="I12" s="34">
        <v>0</v>
      </c>
      <c r="J12" s="34">
        <v>0</v>
      </c>
      <c r="K12" s="34">
        <v>1</v>
      </c>
      <c r="L12" s="351">
        <v>9</v>
      </c>
      <c r="M12" s="352">
        <v>47</v>
      </c>
      <c r="N12" s="34">
        <v>11</v>
      </c>
      <c r="O12" s="34">
        <v>41</v>
      </c>
      <c r="P12" s="34">
        <v>1</v>
      </c>
      <c r="Q12" s="34">
        <v>4</v>
      </c>
      <c r="R12" s="351">
        <v>2</v>
      </c>
      <c r="S12" s="34">
        <v>12</v>
      </c>
      <c r="T12" s="34">
        <v>10</v>
      </c>
      <c r="U12" s="34">
        <v>2</v>
      </c>
      <c r="V12" s="34"/>
      <c r="W12" s="34">
        <v>3</v>
      </c>
      <c r="X12" s="34"/>
      <c r="Y12" s="34"/>
      <c r="Z12" s="34">
        <v>4</v>
      </c>
      <c r="AA12" s="34">
        <v>1</v>
      </c>
      <c r="AB12" s="186">
        <v>7</v>
      </c>
      <c r="AC12" s="186">
        <v>3</v>
      </c>
      <c r="AD12" s="186"/>
      <c r="AE12" s="330"/>
    </row>
    <row r="13" spans="1:31" s="346" customFormat="1">
      <c r="A13" s="322">
        <v>41105</v>
      </c>
      <c r="B13" s="186"/>
      <c r="C13" s="186">
        <v>5</v>
      </c>
      <c r="D13" s="186">
        <v>2</v>
      </c>
      <c r="E13" s="186">
        <v>3</v>
      </c>
      <c r="F13" s="350">
        <v>13</v>
      </c>
      <c r="G13" s="350">
        <v>0</v>
      </c>
      <c r="H13" s="350">
        <v>6</v>
      </c>
      <c r="I13" s="350">
        <v>3</v>
      </c>
      <c r="J13" s="350">
        <v>0</v>
      </c>
      <c r="K13" s="186">
        <v>51</v>
      </c>
      <c r="L13" s="242">
        <v>11</v>
      </c>
      <c r="M13" s="186">
        <v>53</v>
      </c>
      <c r="N13" s="186">
        <v>6</v>
      </c>
      <c r="O13" s="186">
        <v>34</v>
      </c>
      <c r="P13" s="186">
        <v>10</v>
      </c>
      <c r="Q13" s="186">
        <v>8</v>
      </c>
      <c r="R13" s="242">
        <v>6</v>
      </c>
      <c r="S13" s="186">
        <v>0</v>
      </c>
      <c r="T13" s="186">
        <v>6</v>
      </c>
      <c r="U13" s="186">
        <v>6</v>
      </c>
      <c r="V13" s="186"/>
      <c r="W13" s="186"/>
      <c r="X13" s="186"/>
      <c r="Y13" s="186">
        <v>29</v>
      </c>
      <c r="Z13" s="186">
        <v>4</v>
      </c>
      <c r="AA13" s="186">
        <v>6</v>
      </c>
      <c r="AB13" s="186">
        <v>5</v>
      </c>
      <c r="AC13" s="186">
        <v>9</v>
      </c>
      <c r="AD13" s="186"/>
      <c r="AE13" s="330"/>
    </row>
    <row r="14" spans="1:31" s="346" customFormat="1">
      <c r="A14" s="322">
        <v>41112</v>
      </c>
      <c r="B14" s="34"/>
      <c r="C14" s="34">
        <v>10</v>
      </c>
      <c r="D14" s="34">
        <v>2</v>
      </c>
      <c r="E14" s="34">
        <v>0</v>
      </c>
      <c r="F14" s="351">
        <v>4</v>
      </c>
      <c r="G14" s="34">
        <v>41</v>
      </c>
      <c r="H14" s="34">
        <v>10</v>
      </c>
      <c r="I14" s="34">
        <v>5</v>
      </c>
      <c r="J14" s="34">
        <v>11</v>
      </c>
      <c r="K14" s="186">
        <v>158</v>
      </c>
      <c r="L14" s="351">
        <v>9</v>
      </c>
      <c r="M14" s="34">
        <v>123</v>
      </c>
      <c r="N14" s="34">
        <v>68</v>
      </c>
      <c r="O14" s="34">
        <v>74</v>
      </c>
      <c r="P14" s="34">
        <v>11</v>
      </c>
      <c r="Q14" s="34">
        <v>30</v>
      </c>
      <c r="R14" s="351">
        <v>4</v>
      </c>
      <c r="S14" s="34">
        <v>0</v>
      </c>
      <c r="T14" s="34">
        <v>8</v>
      </c>
      <c r="U14" s="34">
        <v>4</v>
      </c>
      <c r="V14" s="34">
        <v>4</v>
      </c>
      <c r="W14" s="34"/>
      <c r="X14" s="34"/>
      <c r="Y14" s="34">
        <v>28</v>
      </c>
      <c r="Z14" s="34">
        <v>3</v>
      </c>
      <c r="AA14" s="34">
        <v>22</v>
      </c>
      <c r="AB14" s="34">
        <v>9</v>
      </c>
      <c r="AC14" s="34"/>
      <c r="AD14" s="34"/>
      <c r="AE14" s="330"/>
    </row>
    <row r="15" spans="1:31" s="346" customFormat="1">
      <c r="A15" s="322">
        <v>41119</v>
      </c>
      <c r="B15" s="186"/>
      <c r="C15" s="186">
        <v>7</v>
      </c>
      <c r="D15" s="186">
        <v>3</v>
      </c>
      <c r="E15" s="186">
        <v>4</v>
      </c>
      <c r="F15" s="186">
        <v>4</v>
      </c>
      <c r="G15" s="186">
        <v>4</v>
      </c>
      <c r="H15" s="186">
        <v>2</v>
      </c>
      <c r="I15" s="186">
        <v>4</v>
      </c>
      <c r="J15" s="186">
        <v>3</v>
      </c>
      <c r="K15" s="350">
        <v>66</v>
      </c>
      <c r="L15" s="186">
        <v>8</v>
      </c>
      <c r="M15" s="186">
        <v>60</v>
      </c>
      <c r="N15" s="353">
        <v>89</v>
      </c>
      <c r="O15" s="186">
        <v>145</v>
      </c>
      <c r="P15" s="186">
        <v>12</v>
      </c>
      <c r="Q15" s="186">
        <v>8</v>
      </c>
      <c r="R15" s="186">
        <v>3</v>
      </c>
      <c r="S15" s="186">
        <v>0</v>
      </c>
      <c r="T15" s="186">
        <v>0</v>
      </c>
      <c r="U15" s="186">
        <v>3</v>
      </c>
      <c r="V15" s="186">
        <v>1</v>
      </c>
      <c r="W15" s="186">
        <v>19</v>
      </c>
      <c r="X15" s="186">
        <v>9</v>
      </c>
      <c r="Y15" s="186">
        <v>70</v>
      </c>
      <c r="Z15" s="186">
        <v>3</v>
      </c>
      <c r="AA15" s="186">
        <v>22</v>
      </c>
      <c r="AB15" s="186">
        <v>3</v>
      </c>
      <c r="AC15" s="186"/>
      <c r="AD15" s="186"/>
      <c r="AE15" s="330"/>
    </row>
    <row r="16" spans="1:31" s="346" customFormat="1">
      <c r="A16" s="322">
        <v>41126</v>
      </c>
      <c r="B16" s="34"/>
      <c r="C16" s="34">
        <v>12</v>
      </c>
      <c r="D16" s="34">
        <v>4</v>
      </c>
      <c r="E16" s="34">
        <v>8</v>
      </c>
      <c r="F16" s="351">
        <v>0</v>
      </c>
      <c r="G16" s="34">
        <v>2</v>
      </c>
      <c r="H16" s="34">
        <v>0</v>
      </c>
      <c r="I16" s="34">
        <v>0</v>
      </c>
      <c r="J16" s="34">
        <v>0</v>
      </c>
      <c r="K16" s="34">
        <v>34</v>
      </c>
      <c r="L16" s="351">
        <v>2</v>
      </c>
      <c r="M16" s="34">
        <v>14</v>
      </c>
      <c r="N16" s="34">
        <v>14</v>
      </c>
      <c r="O16" s="34">
        <v>34</v>
      </c>
      <c r="P16" s="34">
        <v>4</v>
      </c>
      <c r="Q16" s="34">
        <v>6</v>
      </c>
      <c r="R16" s="351">
        <v>2</v>
      </c>
      <c r="S16" s="34">
        <v>0</v>
      </c>
      <c r="T16" s="34">
        <v>0</v>
      </c>
      <c r="U16" s="34">
        <v>2</v>
      </c>
      <c r="V16" s="34"/>
      <c r="W16" s="34">
        <v>0</v>
      </c>
      <c r="X16" s="34">
        <v>3</v>
      </c>
      <c r="Y16" s="34">
        <v>5</v>
      </c>
      <c r="Z16" s="34">
        <v>3</v>
      </c>
      <c r="AA16" s="34">
        <v>31</v>
      </c>
      <c r="AB16" s="34">
        <v>1</v>
      </c>
      <c r="AC16" s="34">
        <v>0</v>
      </c>
      <c r="AD16" s="34"/>
      <c r="AE16" s="330"/>
    </row>
    <row r="17" spans="1:31" s="346" customFormat="1">
      <c r="A17" s="322">
        <v>41133</v>
      </c>
      <c r="B17" s="186"/>
      <c r="C17" s="186">
        <v>1</v>
      </c>
      <c r="D17" s="186">
        <v>0</v>
      </c>
      <c r="E17" s="186">
        <v>2</v>
      </c>
      <c r="F17" s="242"/>
      <c r="G17" s="186"/>
      <c r="H17" s="186"/>
      <c r="I17" s="186"/>
      <c r="J17" s="186"/>
      <c r="K17" s="186">
        <v>9</v>
      </c>
      <c r="L17" s="242"/>
      <c r="M17" s="186">
        <v>3</v>
      </c>
      <c r="N17" s="186">
        <v>3</v>
      </c>
      <c r="O17" s="186">
        <v>12</v>
      </c>
      <c r="P17" s="186">
        <v>2</v>
      </c>
      <c r="Q17" s="186">
        <v>3</v>
      </c>
      <c r="R17" s="242">
        <v>1</v>
      </c>
      <c r="S17" s="186">
        <v>0</v>
      </c>
      <c r="T17" s="186"/>
      <c r="U17" s="186">
        <v>1</v>
      </c>
      <c r="V17" s="186">
        <v>1</v>
      </c>
      <c r="W17" s="186">
        <v>2</v>
      </c>
      <c r="X17" s="186">
        <v>1</v>
      </c>
      <c r="Y17" s="186">
        <v>2</v>
      </c>
      <c r="Z17" s="186"/>
      <c r="AA17" s="186"/>
      <c r="AB17" s="186"/>
      <c r="AC17" s="186"/>
      <c r="AD17" s="186"/>
      <c r="AE17" s="330"/>
    </row>
    <row r="18" spans="1:31" s="346" customFormat="1">
      <c r="A18" s="322">
        <v>41140</v>
      </c>
      <c r="B18" s="34"/>
      <c r="C18" s="34">
        <v>0</v>
      </c>
      <c r="D18" s="34">
        <v>0</v>
      </c>
      <c r="E18" s="34">
        <v>0</v>
      </c>
      <c r="F18" s="351"/>
      <c r="G18" s="34"/>
      <c r="H18" s="34"/>
      <c r="I18" s="34"/>
      <c r="J18" s="34"/>
      <c r="K18" s="34">
        <v>1</v>
      </c>
      <c r="L18" s="351">
        <v>1</v>
      </c>
      <c r="M18" s="34">
        <v>0</v>
      </c>
      <c r="N18" s="34">
        <v>0</v>
      </c>
      <c r="O18" s="34">
        <v>2</v>
      </c>
      <c r="P18" s="34">
        <v>1</v>
      </c>
      <c r="Q18" s="34"/>
      <c r="R18" s="351">
        <v>0</v>
      </c>
      <c r="S18" s="34">
        <v>0</v>
      </c>
      <c r="T18" s="34"/>
      <c r="U18" s="34">
        <v>0</v>
      </c>
      <c r="V18" s="34"/>
      <c r="W18" s="34">
        <v>0</v>
      </c>
      <c r="X18" s="34">
        <v>0</v>
      </c>
      <c r="Y18" s="34">
        <v>6</v>
      </c>
      <c r="Z18" s="34">
        <v>0</v>
      </c>
      <c r="AA18" s="34">
        <v>9</v>
      </c>
      <c r="AB18" s="34">
        <v>0</v>
      </c>
      <c r="AC18" s="34">
        <v>0</v>
      </c>
      <c r="AD18" s="34"/>
      <c r="AE18" s="330"/>
    </row>
    <row r="19" spans="1:31" s="346" customFormat="1">
      <c r="A19" s="322">
        <v>41147</v>
      </c>
      <c r="B19" s="186"/>
      <c r="C19" s="186">
        <v>1</v>
      </c>
      <c r="D19" s="186">
        <v>0</v>
      </c>
      <c r="E19" s="186">
        <v>0</v>
      </c>
      <c r="F19" s="242"/>
      <c r="G19" s="186"/>
      <c r="H19" s="186"/>
      <c r="I19" s="186"/>
      <c r="J19" s="186"/>
      <c r="K19" s="186">
        <v>0</v>
      </c>
      <c r="L19" s="242">
        <v>0</v>
      </c>
      <c r="M19" s="186"/>
      <c r="N19" s="186">
        <v>0</v>
      </c>
      <c r="O19" s="186">
        <v>2</v>
      </c>
      <c r="P19" s="186">
        <v>0</v>
      </c>
      <c r="Q19" s="186"/>
      <c r="R19" s="242">
        <v>0</v>
      </c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330"/>
    </row>
    <row r="20" spans="1:31" s="346" customFormat="1">
      <c r="A20" s="322">
        <v>41154</v>
      </c>
      <c r="B20" s="34"/>
      <c r="C20" s="34"/>
      <c r="D20" s="34"/>
      <c r="E20" s="34"/>
      <c r="F20" s="351"/>
      <c r="G20" s="34"/>
      <c r="H20" s="34"/>
      <c r="I20" s="34"/>
      <c r="J20" s="34"/>
      <c r="K20" s="34"/>
      <c r="L20" s="351"/>
      <c r="M20" s="34"/>
      <c r="N20" s="34"/>
      <c r="O20" s="34"/>
      <c r="P20" s="34"/>
      <c r="Q20" s="34"/>
      <c r="R20" s="351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30"/>
    </row>
    <row r="21" spans="1:31" s="346" customFormat="1">
      <c r="A21" s="322">
        <v>41161</v>
      </c>
      <c r="B21" s="186"/>
      <c r="C21" s="186"/>
      <c r="D21" s="186"/>
      <c r="E21" s="186"/>
      <c r="F21" s="242"/>
      <c r="G21" s="186"/>
      <c r="H21" s="186"/>
      <c r="I21" s="186"/>
      <c r="J21" s="186"/>
      <c r="K21" s="186"/>
      <c r="L21" s="242"/>
      <c r="M21" s="186"/>
      <c r="N21" s="186"/>
      <c r="O21" s="186"/>
      <c r="P21" s="186"/>
      <c r="Q21" s="186"/>
      <c r="R21" s="242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330"/>
    </row>
    <row r="22" spans="1:31" s="346" customFormat="1">
      <c r="A22" s="322">
        <v>41168</v>
      </c>
      <c r="B22" s="34"/>
      <c r="C22" s="34"/>
      <c r="D22" s="34"/>
      <c r="E22" s="34"/>
      <c r="F22" s="351"/>
      <c r="G22" s="34"/>
      <c r="H22" s="34"/>
      <c r="I22" s="34"/>
      <c r="J22" s="34"/>
      <c r="K22" s="34"/>
      <c r="L22" s="351"/>
      <c r="M22" s="34"/>
      <c r="N22" s="34"/>
      <c r="O22" s="34"/>
      <c r="P22" s="34"/>
      <c r="Q22" s="34"/>
      <c r="R22" s="351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30"/>
    </row>
    <row r="23" spans="1:31" s="346" customFormat="1">
      <c r="A23" s="186"/>
      <c r="B23" s="186"/>
      <c r="C23" s="186">
        <f>SUM(C8:C22)</f>
        <v>46</v>
      </c>
      <c r="D23" s="186">
        <f t="shared" ref="D23:AC23" si="0">SUM(D8:D22)</f>
        <v>16</v>
      </c>
      <c r="E23" s="186">
        <f t="shared" si="0"/>
        <v>29</v>
      </c>
      <c r="F23" s="186">
        <f t="shared" si="0"/>
        <v>22</v>
      </c>
      <c r="G23" s="186">
        <f t="shared" si="0"/>
        <v>47</v>
      </c>
      <c r="H23" s="186">
        <f t="shared" si="0"/>
        <v>19</v>
      </c>
      <c r="I23" s="186">
        <f t="shared" si="0"/>
        <v>13</v>
      </c>
      <c r="J23" s="186">
        <f t="shared" si="0"/>
        <v>14</v>
      </c>
      <c r="K23" s="186">
        <f>SUM(K8:K22)</f>
        <v>323</v>
      </c>
      <c r="L23" s="186">
        <f t="shared" si="0"/>
        <v>40</v>
      </c>
      <c r="M23" s="186">
        <f t="shared" si="0"/>
        <v>301</v>
      </c>
      <c r="N23" s="186">
        <f t="shared" si="0"/>
        <v>192</v>
      </c>
      <c r="O23" s="186">
        <f t="shared" si="0"/>
        <v>344</v>
      </c>
      <c r="P23" s="186">
        <f t="shared" si="0"/>
        <v>42</v>
      </c>
      <c r="Q23" s="186">
        <f t="shared" si="0"/>
        <v>59</v>
      </c>
      <c r="R23" s="186">
        <f t="shared" si="0"/>
        <v>21</v>
      </c>
      <c r="S23" s="186">
        <f t="shared" si="0"/>
        <v>19</v>
      </c>
      <c r="T23" s="186">
        <f t="shared" si="0"/>
        <v>34</v>
      </c>
      <c r="U23" s="186">
        <f t="shared" si="0"/>
        <v>21</v>
      </c>
      <c r="V23" s="186">
        <f t="shared" si="0"/>
        <v>7</v>
      </c>
      <c r="W23" s="186">
        <f t="shared" si="0"/>
        <v>24</v>
      </c>
      <c r="X23" s="186">
        <f t="shared" si="0"/>
        <v>13</v>
      </c>
      <c r="Y23" s="186">
        <f t="shared" si="0"/>
        <v>140</v>
      </c>
      <c r="Z23" s="186">
        <f t="shared" si="0"/>
        <v>17</v>
      </c>
      <c r="AA23" s="186">
        <f t="shared" si="0"/>
        <v>91</v>
      </c>
      <c r="AB23" s="186">
        <f t="shared" si="0"/>
        <v>26</v>
      </c>
      <c r="AC23" s="186">
        <f t="shared" si="0"/>
        <v>13</v>
      </c>
      <c r="AD23" s="186">
        <f>SUM(C23:AC23)</f>
        <v>1933</v>
      </c>
      <c r="AE23" s="330"/>
    </row>
    <row r="24" spans="1:31" s="346" customFormat="1"/>
    <row r="25" spans="1:31" s="346" customFormat="1"/>
    <row r="26" spans="1:31" s="346" customFormat="1"/>
    <row r="27" spans="1:31" s="346" customFormat="1"/>
    <row r="28" spans="1:31" s="346" customFormat="1"/>
    <row r="29" spans="1:31" s="346" customForma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"/>
  <sheetViews>
    <sheetView zoomScaleNormal="100" workbookViewId="0">
      <selection activeCell="N8" activeCellId="1" sqref="A8:A21 N8:N21"/>
    </sheetView>
  </sheetViews>
  <sheetFormatPr baseColWidth="10" defaultColWidth="8.83203125" defaultRowHeight="16"/>
  <cols>
    <col min="1" max="1" width="12.1640625" style="330" customWidth="1"/>
    <col min="2" max="32" width="8.6640625" style="330"/>
  </cols>
  <sheetData>
    <row r="1" spans="1:31">
      <c r="A1" s="325" t="s">
        <v>32</v>
      </c>
      <c r="B1" s="325"/>
      <c r="C1" s="325" t="s">
        <v>359</v>
      </c>
      <c r="D1" s="325" t="s">
        <v>360</v>
      </c>
      <c r="E1" s="325" t="s">
        <v>214</v>
      </c>
      <c r="F1" s="325" t="s">
        <v>349</v>
      </c>
      <c r="G1" s="325" t="s">
        <v>200</v>
      </c>
      <c r="H1" s="325"/>
      <c r="I1" s="325"/>
      <c r="J1" s="326"/>
      <c r="K1" s="327" t="s">
        <v>361</v>
      </c>
      <c r="L1" s="328" t="s">
        <v>362</v>
      </c>
      <c r="M1" s="328" t="s">
        <v>363</v>
      </c>
      <c r="N1" s="328" t="s">
        <v>364</v>
      </c>
      <c r="O1" s="328" t="s">
        <v>365</v>
      </c>
      <c r="P1" s="328" t="s">
        <v>239</v>
      </c>
      <c r="Q1" s="328" t="s">
        <v>239</v>
      </c>
      <c r="R1" s="328" t="s">
        <v>311</v>
      </c>
      <c r="S1" s="327"/>
      <c r="T1" s="395" t="s">
        <v>366</v>
      </c>
      <c r="U1" s="395"/>
      <c r="V1" s="325"/>
      <c r="W1" s="325"/>
      <c r="X1" s="325"/>
      <c r="Y1" s="325"/>
      <c r="Z1" s="325"/>
      <c r="AA1" s="325"/>
      <c r="AB1" s="327"/>
      <c r="AC1" s="327"/>
      <c r="AD1" s="327" t="s">
        <v>283</v>
      </c>
      <c r="AE1" s="329" t="s">
        <v>367</v>
      </c>
    </row>
    <row r="2" spans="1:31">
      <c r="A2" s="325" t="s">
        <v>54</v>
      </c>
      <c r="B2" s="325" t="s">
        <v>2</v>
      </c>
      <c r="C2" s="325" t="s">
        <v>55</v>
      </c>
      <c r="D2" s="325" t="s">
        <v>55</v>
      </c>
      <c r="E2" s="325" t="s">
        <v>368</v>
      </c>
      <c r="F2" s="325" t="s">
        <v>55</v>
      </c>
      <c r="G2" s="325" t="s">
        <v>55</v>
      </c>
      <c r="H2" s="325" t="s">
        <v>55</v>
      </c>
      <c r="I2" s="325" t="s">
        <v>55</v>
      </c>
      <c r="J2" s="326" t="s">
        <v>55</v>
      </c>
      <c r="K2" s="327" t="s">
        <v>55</v>
      </c>
      <c r="L2" s="328" t="s">
        <v>55</v>
      </c>
      <c r="M2" s="328" t="s">
        <v>55</v>
      </c>
      <c r="N2" s="328" t="s">
        <v>55</v>
      </c>
      <c r="O2" s="328" t="s">
        <v>55</v>
      </c>
      <c r="P2" s="328" t="s">
        <v>55</v>
      </c>
      <c r="Q2" s="328" t="s">
        <v>55</v>
      </c>
      <c r="R2" s="328" t="s">
        <v>55</v>
      </c>
      <c r="S2" s="327" t="s">
        <v>55</v>
      </c>
      <c r="T2" s="325" t="s">
        <v>55</v>
      </c>
      <c r="U2" s="325" t="s">
        <v>55</v>
      </c>
      <c r="V2" s="325" t="s">
        <v>55</v>
      </c>
      <c r="W2" s="325" t="s">
        <v>55</v>
      </c>
      <c r="X2" s="325" t="s">
        <v>55</v>
      </c>
      <c r="Y2" s="325" t="s">
        <v>55</v>
      </c>
      <c r="Z2" s="325" t="s">
        <v>55</v>
      </c>
      <c r="AA2" s="325" t="s">
        <v>55</v>
      </c>
      <c r="AB2" s="327"/>
      <c r="AC2" s="327"/>
      <c r="AD2" s="327"/>
      <c r="AE2" s="329" t="s">
        <v>55</v>
      </c>
    </row>
    <row r="3" spans="1:31">
      <c r="A3" s="325" t="s">
        <v>56</v>
      </c>
      <c r="B3" s="325" t="s">
        <v>2</v>
      </c>
      <c r="C3" s="325" t="s">
        <v>66</v>
      </c>
      <c r="D3" s="325" t="s">
        <v>66</v>
      </c>
      <c r="E3" s="325" t="s">
        <v>62</v>
      </c>
      <c r="F3" s="325" t="s">
        <v>63</v>
      </c>
      <c r="G3" s="325" t="s">
        <v>61</v>
      </c>
      <c r="H3" s="325" t="s">
        <v>101</v>
      </c>
      <c r="I3" s="325" t="s">
        <v>62</v>
      </c>
      <c r="J3" s="326" t="s">
        <v>270</v>
      </c>
      <c r="K3" s="327" t="s">
        <v>322</v>
      </c>
      <c r="L3" s="328" t="s">
        <v>101</v>
      </c>
      <c r="M3" s="328" t="s">
        <v>369</v>
      </c>
      <c r="N3" s="328" t="s">
        <v>370</v>
      </c>
      <c r="O3" s="328" t="s">
        <v>371</v>
      </c>
      <c r="P3" s="328" t="s">
        <v>249</v>
      </c>
      <c r="Q3" s="328" t="s">
        <v>249</v>
      </c>
      <c r="R3" s="328" t="s">
        <v>146</v>
      </c>
      <c r="S3" s="327" t="s">
        <v>59</v>
      </c>
      <c r="T3" s="325" t="s">
        <v>169</v>
      </c>
      <c r="U3" s="325" t="s">
        <v>150</v>
      </c>
      <c r="V3" s="325" t="s">
        <v>372</v>
      </c>
      <c r="W3" s="325" t="s">
        <v>97</v>
      </c>
      <c r="X3" s="325" t="s">
        <v>150</v>
      </c>
      <c r="Y3" s="325" t="s">
        <v>98</v>
      </c>
      <c r="Z3" s="325" t="s">
        <v>152</v>
      </c>
      <c r="AA3" s="325" t="s">
        <v>219</v>
      </c>
      <c r="AB3" s="325" t="s">
        <v>35</v>
      </c>
      <c r="AC3" s="325" t="s">
        <v>64</v>
      </c>
      <c r="AD3" s="325" t="s">
        <v>220</v>
      </c>
      <c r="AE3" s="329" t="s">
        <v>338</v>
      </c>
    </row>
    <row r="4" spans="1:31">
      <c r="A4" s="328" t="s">
        <v>71</v>
      </c>
      <c r="B4" s="325"/>
      <c r="C4" s="329">
        <v>-74.939063000000004</v>
      </c>
      <c r="D4" s="329">
        <v>-75.116376000000002</v>
      </c>
      <c r="E4" s="329">
        <v>-76.478408999999999</v>
      </c>
      <c r="F4" s="327">
        <v>-75.175070000000005</v>
      </c>
      <c r="G4" s="329">
        <v>-75.389080000000007</v>
      </c>
      <c r="H4" s="329">
        <v>-76.120868999999999</v>
      </c>
      <c r="I4" s="329">
        <v>-76.656270000000006</v>
      </c>
      <c r="J4" s="329">
        <v>-78.19153</v>
      </c>
      <c r="K4" s="331">
        <v>-77.351699999999994</v>
      </c>
      <c r="L4" s="329">
        <v>-76.037880000000001</v>
      </c>
      <c r="M4" s="329">
        <v>-75.572419999999994</v>
      </c>
      <c r="N4" s="329">
        <v>-76.113600000000005</v>
      </c>
      <c r="O4" s="329">
        <v>-76.554310000000001</v>
      </c>
      <c r="P4" s="329">
        <v>-76.495270000000005</v>
      </c>
      <c r="Q4" s="329">
        <v>-76.509309999999999</v>
      </c>
      <c r="R4" s="329">
        <v>-76.223669999999998</v>
      </c>
      <c r="S4" s="326">
        <v>-75.430233000000001</v>
      </c>
      <c r="T4" s="328">
        <v>-75.020633000000004</v>
      </c>
      <c r="U4" s="332">
        <v>-75.539739130000001</v>
      </c>
      <c r="V4" s="332">
        <v>-74.956412319999998</v>
      </c>
      <c r="W4" s="332">
        <v>-74.94568348</v>
      </c>
      <c r="X4" s="332">
        <v>-75.538730619999995</v>
      </c>
      <c r="Y4" s="332">
        <v>-74.440269470000004</v>
      </c>
      <c r="Z4" s="332">
        <v>-74.516186709999999</v>
      </c>
      <c r="AA4" s="332">
        <v>-74.787712099999993</v>
      </c>
      <c r="AB4" s="333">
        <v>-73.464847000000006</v>
      </c>
      <c r="AC4" s="326">
        <v>-73.501292000000007</v>
      </c>
      <c r="AD4" s="332">
        <v>-76.841570000000004</v>
      </c>
      <c r="AE4" s="332">
        <v>-76.233867000000004</v>
      </c>
    </row>
    <row r="5" spans="1:31">
      <c r="A5" s="328" t="s">
        <v>70</v>
      </c>
      <c r="B5" s="325"/>
      <c r="C5" s="329">
        <v>42.439872000000001</v>
      </c>
      <c r="D5" s="329">
        <v>42.158056000000002</v>
      </c>
      <c r="E5" s="329">
        <v>42.913786000000002</v>
      </c>
      <c r="F5" s="327">
        <v>44.739069999999998</v>
      </c>
      <c r="G5" s="329">
        <v>43.898829999999997</v>
      </c>
      <c r="H5" s="329">
        <v>42.771977</v>
      </c>
      <c r="I5" s="329">
        <v>42.734409999999997</v>
      </c>
      <c r="J5" s="329">
        <v>43.097279999999998</v>
      </c>
      <c r="K5" s="331">
        <v>42.314059999999998</v>
      </c>
      <c r="L5" s="329">
        <v>42.288379999999997</v>
      </c>
      <c r="M5" s="329">
        <v>42.194310000000002</v>
      </c>
      <c r="N5" s="329">
        <v>42.064810000000001</v>
      </c>
      <c r="O5" s="329">
        <v>42.075710000000001</v>
      </c>
      <c r="P5" s="329">
        <v>42.25421</v>
      </c>
      <c r="Q5" s="329">
        <v>42.313319999999997</v>
      </c>
      <c r="R5" s="329">
        <v>42.27666</v>
      </c>
      <c r="S5" s="326">
        <v>43.029183000000003</v>
      </c>
      <c r="T5" s="328">
        <v>41.781519000000003</v>
      </c>
      <c r="U5" s="332">
        <v>42.710049560000002</v>
      </c>
      <c r="V5" s="332">
        <v>42.611127519999997</v>
      </c>
      <c r="W5" s="325">
        <v>43.01605412</v>
      </c>
      <c r="X5" s="332">
        <v>42.207286400000001</v>
      </c>
      <c r="Y5" s="332">
        <v>42.95265337</v>
      </c>
      <c r="Z5" s="332">
        <v>42.663629929999999</v>
      </c>
      <c r="AA5" s="332">
        <v>42.84441211</v>
      </c>
      <c r="AB5" s="326">
        <v>44.738191</v>
      </c>
      <c r="AC5" s="326">
        <v>44.298782000000003</v>
      </c>
      <c r="AD5" s="332">
        <v>42.872129999999999</v>
      </c>
      <c r="AE5" s="332">
        <v>43.502344000000001</v>
      </c>
    </row>
    <row r="6" spans="1:31">
      <c r="A6" s="325"/>
      <c r="B6" s="325"/>
      <c r="C6" s="325"/>
      <c r="D6" s="325"/>
      <c r="E6" s="325"/>
      <c r="F6" s="325"/>
      <c r="G6" s="325"/>
      <c r="H6" s="325"/>
      <c r="I6" s="325"/>
      <c r="J6" s="326"/>
      <c r="K6" s="327"/>
      <c r="L6" s="328"/>
      <c r="M6" s="328"/>
      <c r="N6" s="328"/>
      <c r="O6" s="328"/>
      <c r="P6" s="328"/>
      <c r="Q6" s="328"/>
      <c r="R6" s="328"/>
      <c r="S6" s="327"/>
      <c r="T6" s="334">
        <v>39247</v>
      </c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</row>
    <row r="7" spans="1:31">
      <c r="A7" s="324" t="s">
        <v>379</v>
      </c>
      <c r="B7" s="324"/>
      <c r="C7" s="331"/>
      <c r="D7" s="329"/>
      <c r="E7" s="329"/>
      <c r="F7" s="329"/>
      <c r="G7" s="329"/>
      <c r="H7" s="329"/>
      <c r="I7" s="329"/>
      <c r="J7" s="331"/>
      <c r="K7" s="331"/>
      <c r="L7" s="329"/>
      <c r="M7" s="329"/>
      <c r="N7" s="329"/>
      <c r="O7" s="329"/>
      <c r="P7" s="329"/>
      <c r="Q7" s="329"/>
      <c r="R7" s="329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1"/>
    </row>
    <row r="8" spans="1:31">
      <c r="A8" s="335">
        <v>40708</v>
      </c>
      <c r="B8" s="336"/>
      <c r="C8" s="337">
        <v>0</v>
      </c>
      <c r="D8" s="338">
        <v>0</v>
      </c>
      <c r="E8" s="338">
        <v>0</v>
      </c>
      <c r="F8" s="338"/>
      <c r="G8" s="338"/>
      <c r="H8" s="338">
        <v>0</v>
      </c>
      <c r="I8" s="338">
        <v>0</v>
      </c>
      <c r="J8" s="337"/>
      <c r="K8" s="338">
        <v>0</v>
      </c>
      <c r="L8" s="338">
        <v>0</v>
      </c>
      <c r="M8" s="338">
        <v>0</v>
      </c>
      <c r="N8" s="338">
        <v>0</v>
      </c>
      <c r="O8" s="338">
        <v>0</v>
      </c>
      <c r="P8" s="338">
        <v>0</v>
      </c>
      <c r="Q8" s="338">
        <v>0</v>
      </c>
      <c r="R8" s="338">
        <v>0</v>
      </c>
      <c r="S8" s="338"/>
      <c r="T8" s="338"/>
      <c r="U8" s="337"/>
      <c r="V8" s="337"/>
      <c r="W8" s="337"/>
      <c r="X8" s="337"/>
      <c r="Y8" s="337"/>
      <c r="Z8" s="337"/>
      <c r="AA8" s="337"/>
      <c r="AB8" s="337"/>
      <c r="AC8" s="337"/>
      <c r="AD8" s="337"/>
      <c r="AE8" s="337"/>
    </row>
    <row r="9" spans="1:31">
      <c r="A9" s="339">
        <v>40715</v>
      </c>
      <c r="B9" s="266"/>
      <c r="C9" s="331">
        <v>0</v>
      </c>
      <c r="D9" s="331">
        <v>0</v>
      </c>
      <c r="E9" s="331">
        <v>0</v>
      </c>
      <c r="F9" s="331"/>
      <c r="G9" s="331"/>
      <c r="H9" s="329">
        <v>0</v>
      </c>
      <c r="I9" s="329">
        <v>0</v>
      </c>
      <c r="J9" s="331">
        <v>0</v>
      </c>
      <c r="K9" s="329">
        <v>0</v>
      </c>
      <c r="L9" s="329">
        <v>0</v>
      </c>
      <c r="M9" s="329">
        <v>0</v>
      </c>
      <c r="N9" s="329">
        <v>0</v>
      </c>
      <c r="O9" s="329">
        <v>0</v>
      </c>
      <c r="P9" s="329">
        <v>0</v>
      </c>
      <c r="Q9" s="329">
        <v>0</v>
      </c>
      <c r="R9" s="329">
        <v>0</v>
      </c>
      <c r="S9" s="329"/>
      <c r="T9" s="329">
        <v>0</v>
      </c>
      <c r="U9" s="331"/>
      <c r="V9" s="331"/>
      <c r="W9" s="331"/>
      <c r="X9" s="331"/>
      <c r="Y9" s="331"/>
      <c r="Z9" s="331"/>
      <c r="AA9" s="331"/>
      <c r="AB9" s="331"/>
      <c r="AC9" s="331"/>
      <c r="AD9" s="331"/>
      <c r="AE9" s="331"/>
    </row>
    <row r="10" spans="1:31">
      <c r="A10" s="340">
        <v>40722</v>
      </c>
      <c r="B10" s="341"/>
      <c r="C10" s="337">
        <v>0</v>
      </c>
      <c r="D10" s="338">
        <v>0</v>
      </c>
      <c r="E10" s="337">
        <v>0</v>
      </c>
      <c r="F10" s="337"/>
      <c r="G10" s="337">
        <v>0</v>
      </c>
      <c r="H10" s="337">
        <v>0</v>
      </c>
      <c r="I10" s="337">
        <v>0</v>
      </c>
      <c r="J10" s="337">
        <v>0</v>
      </c>
      <c r="K10" s="337">
        <v>0</v>
      </c>
      <c r="L10" s="338">
        <v>0</v>
      </c>
      <c r="M10" s="338">
        <v>0</v>
      </c>
      <c r="N10" s="338">
        <v>0</v>
      </c>
      <c r="O10" s="338">
        <v>0</v>
      </c>
      <c r="P10" s="338">
        <v>0</v>
      </c>
      <c r="Q10" s="338">
        <v>0</v>
      </c>
      <c r="R10" s="338">
        <v>1</v>
      </c>
      <c r="S10" s="337">
        <v>0</v>
      </c>
      <c r="T10" s="337">
        <v>0</v>
      </c>
      <c r="U10" s="337">
        <v>0</v>
      </c>
      <c r="V10" s="337">
        <v>0</v>
      </c>
      <c r="W10" s="337">
        <v>0</v>
      </c>
      <c r="X10" s="337">
        <v>0</v>
      </c>
      <c r="Y10" s="337">
        <v>0</v>
      </c>
      <c r="Z10" s="337">
        <v>0</v>
      </c>
      <c r="AA10" s="337">
        <v>0</v>
      </c>
      <c r="AB10" s="337">
        <v>0</v>
      </c>
      <c r="AC10" s="337">
        <v>0</v>
      </c>
      <c r="AD10" s="337"/>
      <c r="AE10" s="337"/>
    </row>
    <row r="11" spans="1:31">
      <c r="A11" s="339">
        <v>40729</v>
      </c>
      <c r="B11" s="266"/>
      <c r="C11" s="331">
        <v>0</v>
      </c>
      <c r="D11" s="331">
        <v>0</v>
      </c>
      <c r="E11" s="331">
        <v>0</v>
      </c>
      <c r="F11" s="331"/>
      <c r="G11" s="331">
        <v>0</v>
      </c>
      <c r="H11" s="331">
        <v>0</v>
      </c>
      <c r="I11" s="331">
        <v>0</v>
      </c>
      <c r="J11" s="331">
        <v>0</v>
      </c>
      <c r="K11" s="331">
        <v>0</v>
      </c>
      <c r="L11" s="329">
        <v>0</v>
      </c>
      <c r="M11" s="329">
        <v>0</v>
      </c>
      <c r="N11" s="329">
        <v>0</v>
      </c>
      <c r="O11" s="329">
        <v>0</v>
      </c>
      <c r="P11" s="329">
        <v>0</v>
      </c>
      <c r="Q11" s="329">
        <v>1</v>
      </c>
      <c r="R11" s="329">
        <v>0</v>
      </c>
      <c r="S11" s="329">
        <v>0</v>
      </c>
      <c r="T11" s="331">
        <v>0</v>
      </c>
      <c r="U11" s="331">
        <v>0</v>
      </c>
      <c r="V11" s="331">
        <v>0</v>
      </c>
      <c r="W11" s="331">
        <v>0</v>
      </c>
      <c r="X11" s="331">
        <v>0</v>
      </c>
      <c r="Y11" s="331">
        <v>0</v>
      </c>
      <c r="Z11" s="331">
        <v>0</v>
      </c>
      <c r="AA11" s="331">
        <v>0</v>
      </c>
      <c r="AB11" s="331">
        <v>0</v>
      </c>
      <c r="AC11" s="331">
        <v>0</v>
      </c>
      <c r="AD11" s="331"/>
      <c r="AE11" s="331"/>
    </row>
    <row r="12" spans="1:31">
      <c r="A12" s="340">
        <v>40736</v>
      </c>
      <c r="B12" s="341"/>
      <c r="C12" s="337">
        <v>1</v>
      </c>
      <c r="D12" s="337">
        <v>1</v>
      </c>
      <c r="E12" s="337">
        <v>0</v>
      </c>
      <c r="F12" s="337">
        <v>0</v>
      </c>
      <c r="G12" s="337">
        <v>0</v>
      </c>
      <c r="H12" s="337">
        <v>0</v>
      </c>
      <c r="I12" s="337">
        <v>2</v>
      </c>
      <c r="J12" s="337">
        <v>0</v>
      </c>
      <c r="K12" s="337"/>
      <c r="L12" s="338">
        <v>0</v>
      </c>
      <c r="M12" s="338">
        <v>0</v>
      </c>
      <c r="N12" s="338">
        <v>0</v>
      </c>
      <c r="O12" s="338">
        <v>0</v>
      </c>
      <c r="P12" s="338">
        <v>1</v>
      </c>
      <c r="Q12" s="338">
        <v>0</v>
      </c>
      <c r="R12" s="338">
        <v>0</v>
      </c>
      <c r="S12" s="338">
        <v>0</v>
      </c>
      <c r="T12" s="337">
        <v>0</v>
      </c>
      <c r="U12" s="337">
        <v>1</v>
      </c>
      <c r="V12" s="337">
        <v>0</v>
      </c>
      <c r="W12" s="337">
        <v>0</v>
      </c>
      <c r="X12" s="337">
        <v>0</v>
      </c>
      <c r="Y12" s="337">
        <v>0</v>
      </c>
      <c r="Z12" s="337">
        <v>0</v>
      </c>
      <c r="AA12" s="337">
        <v>0</v>
      </c>
      <c r="AB12" s="337">
        <v>0</v>
      </c>
      <c r="AC12" s="337">
        <v>4</v>
      </c>
      <c r="AD12" s="337"/>
      <c r="AE12" s="337">
        <v>0</v>
      </c>
    </row>
    <row r="13" spans="1:31">
      <c r="A13" s="339">
        <v>40743</v>
      </c>
      <c r="B13" s="266"/>
      <c r="C13" s="331">
        <v>0</v>
      </c>
      <c r="D13" s="331">
        <v>6</v>
      </c>
      <c r="E13" s="331">
        <v>0</v>
      </c>
      <c r="F13" s="331">
        <v>0</v>
      </c>
      <c r="G13" s="331">
        <v>15</v>
      </c>
      <c r="H13" s="331">
        <v>0</v>
      </c>
      <c r="I13" s="331">
        <v>2</v>
      </c>
      <c r="J13" s="331"/>
      <c r="K13" s="331"/>
      <c r="L13" s="329">
        <v>0</v>
      </c>
      <c r="M13" s="329">
        <v>1</v>
      </c>
      <c r="N13" s="329">
        <v>3</v>
      </c>
      <c r="O13" s="329">
        <v>4</v>
      </c>
      <c r="P13" s="329">
        <v>1</v>
      </c>
      <c r="Q13" s="329">
        <v>0</v>
      </c>
      <c r="R13" s="329">
        <v>8</v>
      </c>
      <c r="S13" s="331">
        <v>0</v>
      </c>
      <c r="T13" s="331">
        <v>0</v>
      </c>
      <c r="U13" s="331">
        <v>0</v>
      </c>
      <c r="V13" s="331">
        <v>0</v>
      </c>
      <c r="W13" s="331">
        <v>0</v>
      </c>
      <c r="X13" s="331">
        <v>0</v>
      </c>
      <c r="Y13" s="331">
        <v>0</v>
      </c>
      <c r="Z13" s="331">
        <v>0</v>
      </c>
      <c r="AA13" s="331">
        <v>0</v>
      </c>
      <c r="AB13" s="331">
        <v>0</v>
      </c>
      <c r="AC13" s="331">
        <v>11</v>
      </c>
      <c r="AD13" s="331">
        <v>0</v>
      </c>
      <c r="AE13" s="331">
        <v>0</v>
      </c>
    </row>
    <row r="14" spans="1:31">
      <c r="A14" s="335">
        <v>40750</v>
      </c>
      <c r="B14" s="288"/>
      <c r="C14" s="337">
        <v>3</v>
      </c>
      <c r="D14" s="337">
        <v>9</v>
      </c>
      <c r="E14" s="337">
        <v>0</v>
      </c>
      <c r="F14" s="337">
        <v>0</v>
      </c>
      <c r="G14" s="337">
        <v>39</v>
      </c>
      <c r="H14" s="337">
        <v>5</v>
      </c>
      <c r="I14" s="337">
        <v>1</v>
      </c>
      <c r="J14" s="337" t="s">
        <v>290</v>
      </c>
      <c r="K14" s="337" t="s">
        <v>290</v>
      </c>
      <c r="L14" s="342">
        <v>4</v>
      </c>
      <c r="M14" s="342">
        <v>1</v>
      </c>
      <c r="N14" s="342">
        <v>2</v>
      </c>
      <c r="O14" s="342">
        <v>11</v>
      </c>
      <c r="P14" s="342">
        <v>7</v>
      </c>
      <c r="Q14" s="342">
        <v>4</v>
      </c>
      <c r="R14" s="342">
        <v>22</v>
      </c>
      <c r="S14" s="338">
        <v>1</v>
      </c>
      <c r="T14" s="338">
        <v>0</v>
      </c>
      <c r="U14" s="331">
        <v>0</v>
      </c>
      <c r="V14" s="331">
        <v>0</v>
      </c>
      <c r="W14" s="331">
        <v>0</v>
      </c>
      <c r="X14" s="331">
        <v>0</v>
      </c>
      <c r="Y14" s="331">
        <v>0</v>
      </c>
      <c r="Z14" s="331">
        <v>0</v>
      </c>
      <c r="AA14" s="331">
        <v>0</v>
      </c>
      <c r="AB14" s="337">
        <v>12</v>
      </c>
      <c r="AC14" s="337">
        <v>16</v>
      </c>
      <c r="AD14" s="337">
        <v>1</v>
      </c>
      <c r="AE14" s="337">
        <v>0</v>
      </c>
    </row>
    <row r="15" spans="1:31">
      <c r="A15" s="339">
        <v>40757</v>
      </c>
      <c r="B15" s="266"/>
      <c r="C15" s="331">
        <v>4</v>
      </c>
      <c r="D15" s="331">
        <v>0</v>
      </c>
      <c r="E15" s="331">
        <v>0</v>
      </c>
      <c r="F15" s="331">
        <v>0</v>
      </c>
      <c r="G15" s="331">
        <v>19</v>
      </c>
      <c r="H15" s="331">
        <v>8</v>
      </c>
      <c r="I15" s="331">
        <v>3</v>
      </c>
      <c r="J15" s="331" t="s">
        <v>290</v>
      </c>
      <c r="K15" s="331" t="s">
        <v>290</v>
      </c>
      <c r="L15" s="329">
        <v>3</v>
      </c>
      <c r="M15" s="329">
        <v>4</v>
      </c>
      <c r="N15" s="329">
        <v>2</v>
      </c>
      <c r="O15" s="329">
        <v>16</v>
      </c>
      <c r="P15" s="329">
        <v>10</v>
      </c>
      <c r="Q15" s="329">
        <v>31</v>
      </c>
      <c r="R15" s="329">
        <v>30</v>
      </c>
      <c r="S15" s="331">
        <v>0</v>
      </c>
      <c r="T15" s="331">
        <v>0</v>
      </c>
      <c r="U15" s="331">
        <v>0</v>
      </c>
      <c r="V15" s="331">
        <v>0</v>
      </c>
      <c r="W15" s="331">
        <v>0</v>
      </c>
      <c r="X15" s="331">
        <v>0</v>
      </c>
      <c r="Y15" s="331">
        <v>0</v>
      </c>
      <c r="Z15" s="331">
        <v>0</v>
      </c>
      <c r="AA15" s="331">
        <v>0</v>
      </c>
      <c r="AB15" s="331">
        <v>21</v>
      </c>
      <c r="AC15" s="331">
        <v>8</v>
      </c>
      <c r="AD15" s="331">
        <v>12</v>
      </c>
      <c r="AE15" s="331">
        <v>0</v>
      </c>
    </row>
    <row r="16" spans="1:31">
      <c r="A16" s="335">
        <v>40764</v>
      </c>
      <c r="B16" s="288"/>
      <c r="C16" s="337">
        <v>3</v>
      </c>
      <c r="D16" s="337">
        <v>0</v>
      </c>
      <c r="E16" s="337" t="s">
        <v>290</v>
      </c>
      <c r="F16" s="337">
        <v>0</v>
      </c>
      <c r="G16" s="337">
        <v>0</v>
      </c>
      <c r="H16" s="337">
        <v>8</v>
      </c>
      <c r="I16" s="337">
        <v>3</v>
      </c>
      <c r="J16" s="337" t="s">
        <v>290</v>
      </c>
      <c r="K16" s="337" t="s">
        <v>290</v>
      </c>
      <c r="L16" s="338">
        <v>2</v>
      </c>
      <c r="M16" s="338">
        <v>3</v>
      </c>
      <c r="N16" s="338">
        <v>1</v>
      </c>
      <c r="O16" s="338">
        <v>4</v>
      </c>
      <c r="P16" s="338">
        <v>11</v>
      </c>
      <c r="Q16" s="338">
        <v>17</v>
      </c>
      <c r="R16" s="338">
        <v>10</v>
      </c>
      <c r="S16" s="337" t="s">
        <v>290</v>
      </c>
      <c r="T16" s="337" t="s">
        <v>290</v>
      </c>
      <c r="U16" s="337">
        <v>0</v>
      </c>
      <c r="V16" s="337">
        <v>0</v>
      </c>
      <c r="W16" s="337">
        <v>0</v>
      </c>
      <c r="X16" s="337">
        <v>0</v>
      </c>
      <c r="Y16" s="337">
        <v>0</v>
      </c>
      <c r="Z16" s="337">
        <v>0</v>
      </c>
      <c r="AA16" s="337">
        <v>0</v>
      </c>
      <c r="AB16" s="337">
        <v>8</v>
      </c>
      <c r="AC16" s="337">
        <v>1</v>
      </c>
      <c r="AD16" s="337">
        <v>8</v>
      </c>
      <c r="AE16" s="337" t="s">
        <v>290</v>
      </c>
    </row>
    <row r="17" spans="1:31">
      <c r="A17" s="339">
        <v>40771</v>
      </c>
      <c r="B17" s="266"/>
      <c r="C17" s="331" t="s">
        <v>290</v>
      </c>
      <c r="D17" s="331" t="s">
        <v>290</v>
      </c>
      <c r="E17" s="331">
        <v>0</v>
      </c>
      <c r="F17" s="331">
        <v>0</v>
      </c>
      <c r="G17" s="331">
        <v>0</v>
      </c>
      <c r="H17" s="331">
        <v>1</v>
      </c>
      <c r="I17" s="331">
        <v>2</v>
      </c>
      <c r="J17" s="331" t="s">
        <v>290</v>
      </c>
      <c r="K17" s="331" t="s">
        <v>290</v>
      </c>
      <c r="L17" s="331">
        <v>0</v>
      </c>
      <c r="M17" s="331">
        <v>0</v>
      </c>
      <c r="N17" s="331">
        <v>0</v>
      </c>
      <c r="O17" s="331">
        <v>0</v>
      </c>
      <c r="P17" s="331">
        <v>0</v>
      </c>
      <c r="Q17" s="331">
        <v>8</v>
      </c>
      <c r="R17" s="331">
        <v>2</v>
      </c>
      <c r="S17" s="331" t="s">
        <v>290</v>
      </c>
      <c r="T17" s="331" t="s">
        <v>290</v>
      </c>
      <c r="U17" s="331" t="s">
        <v>290</v>
      </c>
      <c r="V17" s="331" t="s">
        <v>290</v>
      </c>
      <c r="W17" s="331" t="s">
        <v>290</v>
      </c>
      <c r="X17" s="331" t="s">
        <v>290</v>
      </c>
      <c r="Y17" s="331" t="s">
        <v>290</v>
      </c>
      <c r="Z17" s="331" t="s">
        <v>290</v>
      </c>
      <c r="AA17" s="331" t="s">
        <v>290</v>
      </c>
      <c r="AB17" s="331">
        <v>4</v>
      </c>
      <c r="AC17" s="331">
        <v>0</v>
      </c>
      <c r="AD17" s="331">
        <v>9</v>
      </c>
      <c r="AE17" s="331">
        <v>0</v>
      </c>
    </row>
    <row r="18" spans="1:31">
      <c r="A18" s="335">
        <v>40778</v>
      </c>
      <c r="B18" s="288"/>
      <c r="C18" s="337">
        <v>9</v>
      </c>
      <c r="D18" s="337">
        <v>0</v>
      </c>
      <c r="E18" s="337" t="s">
        <v>290</v>
      </c>
      <c r="F18" s="337">
        <v>0</v>
      </c>
      <c r="G18" s="337" t="s">
        <v>290</v>
      </c>
      <c r="H18" s="337">
        <v>1</v>
      </c>
      <c r="I18" s="337">
        <v>0</v>
      </c>
      <c r="J18" s="337" t="s">
        <v>290</v>
      </c>
      <c r="K18" s="337" t="s">
        <v>290</v>
      </c>
      <c r="L18" s="338">
        <v>0</v>
      </c>
      <c r="M18" s="338">
        <v>0</v>
      </c>
      <c r="N18" s="338">
        <v>0</v>
      </c>
      <c r="O18" s="338">
        <v>0</v>
      </c>
      <c r="P18" s="338">
        <v>1</v>
      </c>
      <c r="Q18" s="338">
        <v>2</v>
      </c>
      <c r="R18" s="338">
        <v>1</v>
      </c>
      <c r="S18" s="337" t="s">
        <v>290</v>
      </c>
      <c r="T18" s="337" t="s">
        <v>290</v>
      </c>
      <c r="U18" s="337" t="s">
        <v>290</v>
      </c>
      <c r="V18" s="337" t="s">
        <v>290</v>
      </c>
      <c r="W18" s="337" t="s">
        <v>290</v>
      </c>
      <c r="X18" s="337" t="s">
        <v>290</v>
      </c>
      <c r="Y18" s="337" t="s">
        <v>290</v>
      </c>
      <c r="Z18" s="337" t="s">
        <v>290</v>
      </c>
      <c r="AA18" s="337" t="s">
        <v>290</v>
      </c>
      <c r="AB18" s="337" t="s">
        <v>290</v>
      </c>
      <c r="AC18" s="337" t="s">
        <v>290</v>
      </c>
      <c r="AD18" s="337">
        <v>2</v>
      </c>
      <c r="AE18" s="337">
        <v>0</v>
      </c>
    </row>
    <row r="19" spans="1:31">
      <c r="A19" s="339">
        <v>40785</v>
      </c>
      <c r="B19" s="266"/>
      <c r="C19" s="331">
        <v>0</v>
      </c>
      <c r="D19" s="331">
        <v>1</v>
      </c>
      <c r="E19" s="331" t="s">
        <v>290</v>
      </c>
      <c r="F19" s="331">
        <v>0</v>
      </c>
      <c r="G19" s="331"/>
      <c r="H19" s="331">
        <v>0</v>
      </c>
      <c r="I19" s="331">
        <v>0</v>
      </c>
      <c r="J19" s="331" t="s">
        <v>290</v>
      </c>
      <c r="K19" s="331" t="s">
        <v>290</v>
      </c>
      <c r="L19" s="331">
        <v>0</v>
      </c>
      <c r="M19" s="331">
        <v>0</v>
      </c>
      <c r="N19" s="331">
        <v>0</v>
      </c>
      <c r="O19" s="331">
        <v>0</v>
      </c>
      <c r="P19" s="331">
        <v>0</v>
      </c>
      <c r="Q19" s="331">
        <v>1</v>
      </c>
      <c r="R19" s="331">
        <v>0</v>
      </c>
      <c r="S19" s="331"/>
      <c r="T19" s="331"/>
      <c r="U19" s="331"/>
      <c r="V19" s="331"/>
      <c r="W19" s="331"/>
      <c r="X19" s="331"/>
      <c r="Y19" s="331"/>
      <c r="Z19" s="331"/>
      <c r="AA19" s="331"/>
      <c r="AB19" s="331">
        <v>10</v>
      </c>
      <c r="AC19" s="331">
        <v>0</v>
      </c>
      <c r="AD19" s="331"/>
      <c r="AE19" s="331" t="s">
        <v>290</v>
      </c>
    </row>
    <row r="20" spans="1:31">
      <c r="A20" s="339">
        <v>40793</v>
      </c>
      <c r="B20" s="266"/>
      <c r="C20" s="337">
        <v>1</v>
      </c>
      <c r="D20" s="337">
        <v>0</v>
      </c>
      <c r="E20" s="327"/>
      <c r="F20" s="327"/>
      <c r="G20" s="327"/>
      <c r="H20" s="337">
        <v>0</v>
      </c>
      <c r="I20" s="337">
        <v>0</v>
      </c>
      <c r="J20" s="331" t="s">
        <v>290</v>
      </c>
      <c r="K20" s="331" t="s">
        <v>290</v>
      </c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27"/>
      <c r="AB20" s="337">
        <v>0</v>
      </c>
      <c r="AC20" s="337">
        <v>0</v>
      </c>
      <c r="AD20" s="327"/>
      <c r="AE20" s="331" t="s">
        <v>290</v>
      </c>
    </row>
    <row r="21" spans="1:31">
      <c r="A21" s="339">
        <v>40799</v>
      </c>
      <c r="B21" s="266"/>
      <c r="C21" s="331">
        <v>3</v>
      </c>
      <c r="D21" s="331">
        <v>0</v>
      </c>
      <c r="E21" s="327"/>
      <c r="F21" s="327"/>
      <c r="G21" s="327"/>
      <c r="H21" s="331">
        <v>0</v>
      </c>
      <c r="I21" s="331">
        <v>0</v>
      </c>
      <c r="J21" s="331" t="s">
        <v>290</v>
      </c>
      <c r="K21" s="331" t="s">
        <v>290</v>
      </c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27"/>
      <c r="AB21" s="331">
        <v>0</v>
      </c>
      <c r="AC21" s="331">
        <v>0</v>
      </c>
      <c r="AD21" s="327"/>
      <c r="AE21" s="327"/>
    </row>
    <row r="22" spans="1:31">
      <c r="A22" s="343"/>
      <c r="B22" s="266"/>
      <c r="C22" s="331"/>
      <c r="D22" s="331"/>
      <c r="E22" s="327"/>
      <c r="F22" s="327"/>
      <c r="G22" s="327"/>
      <c r="H22" s="331"/>
      <c r="I22" s="331"/>
      <c r="J22" s="331"/>
      <c r="K22" s="331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  <c r="Y22" s="327"/>
      <c r="Z22" s="327"/>
      <c r="AA22" s="327"/>
      <c r="AB22" s="331"/>
      <c r="AC22" s="331"/>
      <c r="AD22" s="327"/>
      <c r="AE22" s="327"/>
    </row>
    <row r="23" spans="1:31">
      <c r="A23" s="343" t="s">
        <v>380</v>
      </c>
      <c r="B23" s="266"/>
      <c r="C23" s="331">
        <v>24</v>
      </c>
      <c r="D23" s="331">
        <v>17</v>
      </c>
      <c r="E23" s="331">
        <v>0</v>
      </c>
      <c r="F23" s="331">
        <v>0</v>
      </c>
      <c r="G23" s="331">
        <v>73</v>
      </c>
      <c r="H23" s="331">
        <v>23</v>
      </c>
      <c r="I23" s="331">
        <v>13</v>
      </c>
      <c r="J23" s="331">
        <v>0</v>
      </c>
      <c r="K23" s="331">
        <v>0</v>
      </c>
      <c r="L23" s="331">
        <v>9</v>
      </c>
      <c r="M23" s="331">
        <v>9</v>
      </c>
      <c r="N23" s="331">
        <v>8</v>
      </c>
      <c r="O23" s="331">
        <v>35</v>
      </c>
      <c r="P23" s="331">
        <v>31</v>
      </c>
      <c r="Q23" s="331">
        <v>64</v>
      </c>
      <c r="R23" s="331">
        <v>74</v>
      </c>
      <c r="S23" s="331">
        <v>1</v>
      </c>
      <c r="T23" s="331">
        <v>0</v>
      </c>
      <c r="U23" s="331">
        <v>1</v>
      </c>
      <c r="V23" s="331">
        <v>0</v>
      </c>
      <c r="W23" s="331">
        <v>0</v>
      </c>
      <c r="X23" s="331">
        <v>0</v>
      </c>
      <c r="Y23" s="331">
        <v>0</v>
      </c>
      <c r="Z23" s="331">
        <v>0</v>
      </c>
      <c r="AA23" s="331">
        <v>0</v>
      </c>
      <c r="AB23" s="331">
        <v>55</v>
      </c>
      <c r="AC23" s="331">
        <v>40</v>
      </c>
      <c r="AD23" s="331">
        <v>32</v>
      </c>
      <c r="AE23" s="331">
        <v>0</v>
      </c>
    </row>
  </sheetData>
  <mergeCells count="1">
    <mergeCell ref="T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6F45-A744-F64E-89BC-F83767C8F713}">
  <dimension ref="A1:I169"/>
  <sheetViews>
    <sheetView tabSelected="1" topLeftCell="A139" zoomScale="120" zoomScaleNormal="120" workbookViewId="0">
      <selection activeCell="A155" sqref="A155:A169"/>
    </sheetView>
  </sheetViews>
  <sheetFormatPr baseColWidth="10" defaultRowHeight="16"/>
  <cols>
    <col min="1" max="1" width="10.83203125" style="396"/>
    <col min="2" max="2" width="21.6640625" style="396" bestFit="1" customWidth="1"/>
    <col min="3" max="3" width="29.33203125" style="396" bestFit="1" customWidth="1"/>
    <col min="4" max="4" width="10.83203125" style="396"/>
    <col min="5" max="5" width="15" style="396" bestFit="1" customWidth="1"/>
    <col min="6" max="6" width="8" style="396" bestFit="1" customWidth="1"/>
    <col min="7" max="7" width="5.83203125" style="396" bestFit="1" customWidth="1"/>
    <col min="8" max="16384" width="10.83203125" style="396"/>
  </cols>
  <sheetData>
    <row r="1" spans="1:9">
      <c r="A1" s="396" t="s">
        <v>553</v>
      </c>
      <c r="B1" s="396" t="s">
        <v>562</v>
      </c>
      <c r="C1" s="396" t="s">
        <v>561</v>
      </c>
      <c r="D1" s="396" t="s">
        <v>554</v>
      </c>
      <c r="E1" s="396" t="s">
        <v>560</v>
      </c>
      <c r="F1" s="396" t="s">
        <v>90</v>
      </c>
      <c r="G1" s="396" t="s">
        <v>559</v>
      </c>
      <c r="H1" s="396" t="s">
        <v>555</v>
      </c>
      <c r="I1" s="396" t="s">
        <v>556</v>
      </c>
    </row>
    <row r="2" spans="1:9">
      <c r="A2" s="396">
        <v>2011</v>
      </c>
      <c r="B2" s="396" t="s">
        <v>328</v>
      </c>
      <c r="C2" s="396" t="s">
        <v>557</v>
      </c>
      <c r="D2" s="396" t="s">
        <v>558</v>
      </c>
      <c r="E2" s="396" t="s">
        <v>55</v>
      </c>
      <c r="F2" s="397">
        <v>40708</v>
      </c>
      <c r="G2" s="398">
        <v>0</v>
      </c>
      <c r="H2" s="328">
        <v>42.439872000000001</v>
      </c>
      <c r="I2" s="328">
        <v>-74.939063000000004</v>
      </c>
    </row>
    <row r="3" spans="1:9">
      <c r="A3" s="396">
        <v>2011</v>
      </c>
      <c r="B3" s="396" t="s">
        <v>328</v>
      </c>
      <c r="C3" s="396" t="s">
        <v>557</v>
      </c>
      <c r="D3" s="396" t="s">
        <v>558</v>
      </c>
      <c r="E3" s="396" t="s">
        <v>55</v>
      </c>
      <c r="F3" s="322">
        <v>40715</v>
      </c>
      <c r="G3" s="326">
        <v>0</v>
      </c>
      <c r="H3" s="328">
        <v>42.439872000000001</v>
      </c>
      <c r="I3" s="328">
        <v>-74.939063000000004</v>
      </c>
    </row>
    <row r="4" spans="1:9">
      <c r="A4" s="396">
        <v>2011</v>
      </c>
      <c r="B4" s="396" t="s">
        <v>328</v>
      </c>
      <c r="C4" s="396" t="s">
        <v>557</v>
      </c>
      <c r="D4" s="396" t="s">
        <v>558</v>
      </c>
      <c r="E4" s="396" t="s">
        <v>55</v>
      </c>
      <c r="F4" s="399">
        <v>40722</v>
      </c>
      <c r="G4" s="398">
        <v>0</v>
      </c>
      <c r="H4" s="328">
        <v>42.439872000000001</v>
      </c>
      <c r="I4" s="328">
        <v>-74.939063000000004</v>
      </c>
    </row>
    <row r="5" spans="1:9">
      <c r="A5" s="396">
        <v>2011</v>
      </c>
      <c r="B5" s="396" t="s">
        <v>328</v>
      </c>
      <c r="C5" s="396" t="s">
        <v>557</v>
      </c>
      <c r="D5" s="396" t="s">
        <v>558</v>
      </c>
      <c r="E5" s="396" t="s">
        <v>55</v>
      </c>
      <c r="F5" s="322">
        <v>40729</v>
      </c>
      <c r="G5" s="326">
        <v>0</v>
      </c>
      <c r="H5" s="328">
        <v>42.439872000000001</v>
      </c>
      <c r="I5" s="328">
        <v>-74.939063000000004</v>
      </c>
    </row>
    <row r="6" spans="1:9">
      <c r="A6" s="396">
        <v>2011</v>
      </c>
      <c r="B6" s="396" t="s">
        <v>328</v>
      </c>
      <c r="C6" s="396" t="s">
        <v>557</v>
      </c>
      <c r="D6" s="396" t="s">
        <v>558</v>
      </c>
      <c r="E6" s="396" t="s">
        <v>55</v>
      </c>
      <c r="F6" s="399">
        <v>40736</v>
      </c>
      <c r="G6" s="398">
        <v>1</v>
      </c>
      <c r="H6" s="328">
        <v>42.439872000000001</v>
      </c>
      <c r="I6" s="328">
        <v>-74.939063000000004</v>
      </c>
    </row>
    <row r="7" spans="1:9">
      <c r="A7" s="396">
        <v>2011</v>
      </c>
      <c r="B7" s="396" t="s">
        <v>328</v>
      </c>
      <c r="C7" s="396" t="s">
        <v>557</v>
      </c>
      <c r="D7" s="396" t="s">
        <v>558</v>
      </c>
      <c r="E7" s="396" t="s">
        <v>55</v>
      </c>
      <c r="F7" s="322">
        <v>40743</v>
      </c>
      <c r="G7" s="326">
        <v>0</v>
      </c>
      <c r="H7" s="328">
        <v>42.439872000000001</v>
      </c>
      <c r="I7" s="328">
        <v>-74.939063000000004</v>
      </c>
    </row>
    <row r="8" spans="1:9">
      <c r="A8" s="396">
        <v>2011</v>
      </c>
      <c r="B8" s="396" t="s">
        <v>328</v>
      </c>
      <c r="C8" s="396" t="s">
        <v>557</v>
      </c>
      <c r="D8" s="396" t="s">
        <v>558</v>
      </c>
      <c r="E8" s="396" t="s">
        <v>55</v>
      </c>
      <c r="F8" s="397">
        <v>40750</v>
      </c>
      <c r="G8" s="398">
        <v>3</v>
      </c>
      <c r="H8" s="328">
        <v>42.439872000000001</v>
      </c>
      <c r="I8" s="328">
        <v>-74.939063000000004</v>
      </c>
    </row>
    <row r="9" spans="1:9">
      <c r="A9" s="396">
        <v>2011</v>
      </c>
      <c r="B9" s="396" t="s">
        <v>328</v>
      </c>
      <c r="C9" s="396" t="s">
        <v>557</v>
      </c>
      <c r="D9" s="396" t="s">
        <v>558</v>
      </c>
      <c r="E9" s="396" t="s">
        <v>55</v>
      </c>
      <c r="F9" s="322">
        <v>40757</v>
      </c>
      <c r="G9" s="326">
        <v>4</v>
      </c>
      <c r="H9" s="328">
        <v>42.439872000000001</v>
      </c>
      <c r="I9" s="328">
        <v>-74.939063000000004</v>
      </c>
    </row>
    <row r="10" spans="1:9">
      <c r="A10" s="396">
        <v>2011</v>
      </c>
      <c r="B10" s="396" t="s">
        <v>328</v>
      </c>
      <c r="C10" s="396" t="s">
        <v>557</v>
      </c>
      <c r="D10" s="396" t="s">
        <v>558</v>
      </c>
      <c r="E10" s="396" t="s">
        <v>55</v>
      </c>
      <c r="F10" s="397">
        <v>40764</v>
      </c>
      <c r="G10" s="398">
        <v>3</v>
      </c>
      <c r="H10" s="328">
        <v>42.439872000000001</v>
      </c>
      <c r="I10" s="328">
        <v>-74.939063000000004</v>
      </c>
    </row>
    <row r="11" spans="1:9">
      <c r="A11" s="396">
        <v>2011</v>
      </c>
      <c r="B11" s="396" t="s">
        <v>328</v>
      </c>
      <c r="C11" s="396" t="s">
        <v>557</v>
      </c>
      <c r="D11" s="396" t="s">
        <v>558</v>
      </c>
      <c r="E11" s="396" t="s">
        <v>55</v>
      </c>
      <c r="F11" s="322">
        <v>40771</v>
      </c>
      <c r="G11" s="326" t="s">
        <v>290</v>
      </c>
      <c r="H11" s="328">
        <v>42.439872000000001</v>
      </c>
      <c r="I11" s="328">
        <v>-74.939063000000004</v>
      </c>
    </row>
    <row r="12" spans="1:9">
      <c r="A12" s="396">
        <v>2011</v>
      </c>
      <c r="B12" s="396" t="s">
        <v>328</v>
      </c>
      <c r="C12" s="396" t="s">
        <v>557</v>
      </c>
      <c r="D12" s="396" t="s">
        <v>558</v>
      </c>
      <c r="E12" s="396" t="s">
        <v>55</v>
      </c>
      <c r="F12" s="397">
        <v>40778</v>
      </c>
      <c r="G12" s="398">
        <v>9</v>
      </c>
      <c r="H12" s="328">
        <v>42.439872000000001</v>
      </c>
      <c r="I12" s="328">
        <v>-74.939063000000004</v>
      </c>
    </row>
    <row r="13" spans="1:9">
      <c r="A13" s="396">
        <v>2011</v>
      </c>
      <c r="B13" s="396" t="s">
        <v>328</v>
      </c>
      <c r="C13" s="396" t="s">
        <v>557</v>
      </c>
      <c r="D13" s="396" t="s">
        <v>558</v>
      </c>
      <c r="E13" s="396" t="s">
        <v>55</v>
      </c>
      <c r="F13" s="322">
        <v>40785</v>
      </c>
      <c r="G13" s="326">
        <v>0</v>
      </c>
      <c r="H13" s="328">
        <v>42.439872000000001</v>
      </c>
      <c r="I13" s="328">
        <v>-74.939063000000004</v>
      </c>
    </row>
    <row r="14" spans="1:9">
      <c r="A14" s="396">
        <v>2011</v>
      </c>
      <c r="B14" s="396" t="s">
        <v>328</v>
      </c>
      <c r="C14" s="396" t="s">
        <v>557</v>
      </c>
      <c r="D14" s="396" t="s">
        <v>558</v>
      </c>
      <c r="E14" s="396" t="s">
        <v>55</v>
      </c>
      <c r="F14" s="322">
        <v>40793</v>
      </c>
      <c r="G14" s="398">
        <v>1</v>
      </c>
      <c r="H14" s="328">
        <v>42.439872000000001</v>
      </c>
      <c r="I14" s="328">
        <v>-74.939063000000004</v>
      </c>
    </row>
    <row r="15" spans="1:9">
      <c r="A15" s="396">
        <v>2011</v>
      </c>
      <c r="B15" s="396" t="s">
        <v>328</v>
      </c>
      <c r="C15" s="396" t="s">
        <v>557</v>
      </c>
      <c r="D15" s="396" t="s">
        <v>558</v>
      </c>
      <c r="E15" s="396" t="s">
        <v>55</v>
      </c>
      <c r="F15" s="322">
        <v>40799</v>
      </c>
      <c r="G15" s="326">
        <v>3</v>
      </c>
      <c r="H15" s="328">
        <v>42.439872000000001</v>
      </c>
      <c r="I15" s="328">
        <v>-74.939063000000004</v>
      </c>
    </row>
    <row r="16" spans="1:9">
      <c r="A16" s="396">
        <v>2011</v>
      </c>
      <c r="B16" s="396" t="s">
        <v>193</v>
      </c>
      <c r="C16" s="396" t="s">
        <v>557</v>
      </c>
      <c r="D16" s="396" t="s">
        <v>558</v>
      </c>
      <c r="E16" s="396" t="s">
        <v>55</v>
      </c>
      <c r="F16" s="397">
        <v>40708</v>
      </c>
      <c r="G16" s="400">
        <v>0</v>
      </c>
      <c r="H16" s="328">
        <v>42.158056000000002</v>
      </c>
      <c r="I16" s="328">
        <v>-75.116376000000002</v>
      </c>
    </row>
    <row r="17" spans="1:9">
      <c r="A17" s="396">
        <v>2011</v>
      </c>
      <c r="B17" s="396" t="s">
        <v>193</v>
      </c>
      <c r="C17" s="396" t="s">
        <v>557</v>
      </c>
      <c r="D17" s="396" t="s">
        <v>558</v>
      </c>
      <c r="E17" s="396" t="s">
        <v>55</v>
      </c>
      <c r="F17" s="322">
        <v>40715</v>
      </c>
      <c r="G17" s="326">
        <v>0</v>
      </c>
      <c r="H17" s="328">
        <v>42.158056000000002</v>
      </c>
      <c r="I17" s="328">
        <v>-75.116376000000002</v>
      </c>
    </row>
    <row r="18" spans="1:9">
      <c r="A18" s="396">
        <v>2011</v>
      </c>
      <c r="B18" s="396" t="s">
        <v>193</v>
      </c>
      <c r="C18" s="396" t="s">
        <v>557</v>
      </c>
      <c r="D18" s="396" t="s">
        <v>558</v>
      </c>
      <c r="E18" s="396" t="s">
        <v>55</v>
      </c>
      <c r="F18" s="399">
        <v>40722</v>
      </c>
      <c r="G18" s="400">
        <v>0</v>
      </c>
      <c r="H18" s="328">
        <v>42.158056000000002</v>
      </c>
      <c r="I18" s="328">
        <v>-75.116376000000002</v>
      </c>
    </row>
    <row r="19" spans="1:9">
      <c r="A19" s="396">
        <v>2011</v>
      </c>
      <c r="B19" s="396" t="s">
        <v>193</v>
      </c>
      <c r="C19" s="396" t="s">
        <v>557</v>
      </c>
      <c r="D19" s="396" t="s">
        <v>558</v>
      </c>
      <c r="E19" s="396" t="s">
        <v>55</v>
      </c>
      <c r="F19" s="322">
        <v>40729</v>
      </c>
      <c r="G19" s="326">
        <v>0</v>
      </c>
      <c r="H19" s="328">
        <v>42.158056000000002</v>
      </c>
      <c r="I19" s="328">
        <v>-75.116376000000002</v>
      </c>
    </row>
    <row r="20" spans="1:9">
      <c r="A20" s="396">
        <v>2011</v>
      </c>
      <c r="B20" s="396" t="s">
        <v>193</v>
      </c>
      <c r="C20" s="396" t="s">
        <v>557</v>
      </c>
      <c r="D20" s="396" t="s">
        <v>558</v>
      </c>
      <c r="E20" s="396" t="s">
        <v>55</v>
      </c>
      <c r="F20" s="399">
        <v>40736</v>
      </c>
      <c r="G20" s="398">
        <v>1</v>
      </c>
      <c r="H20" s="328">
        <v>42.158056000000002</v>
      </c>
      <c r="I20" s="328">
        <v>-75.116376000000002</v>
      </c>
    </row>
    <row r="21" spans="1:9">
      <c r="A21" s="396">
        <v>2011</v>
      </c>
      <c r="B21" s="396" t="s">
        <v>193</v>
      </c>
      <c r="C21" s="396" t="s">
        <v>557</v>
      </c>
      <c r="D21" s="396" t="s">
        <v>558</v>
      </c>
      <c r="E21" s="396" t="s">
        <v>55</v>
      </c>
      <c r="F21" s="322">
        <v>40743</v>
      </c>
      <c r="G21" s="326">
        <v>6</v>
      </c>
      <c r="H21" s="328">
        <v>42.158056000000002</v>
      </c>
      <c r="I21" s="328">
        <v>-75.116376000000002</v>
      </c>
    </row>
    <row r="22" spans="1:9">
      <c r="A22" s="396">
        <v>2011</v>
      </c>
      <c r="B22" s="396" t="s">
        <v>193</v>
      </c>
      <c r="C22" s="396" t="s">
        <v>557</v>
      </c>
      <c r="D22" s="396" t="s">
        <v>558</v>
      </c>
      <c r="E22" s="396" t="s">
        <v>55</v>
      </c>
      <c r="F22" s="397">
        <v>40750</v>
      </c>
      <c r="G22" s="398">
        <v>9</v>
      </c>
      <c r="H22" s="328">
        <v>42.158056000000002</v>
      </c>
      <c r="I22" s="328">
        <v>-75.116376000000002</v>
      </c>
    </row>
    <row r="23" spans="1:9">
      <c r="A23" s="396">
        <v>2011</v>
      </c>
      <c r="B23" s="396" t="s">
        <v>193</v>
      </c>
      <c r="C23" s="396" t="s">
        <v>557</v>
      </c>
      <c r="D23" s="396" t="s">
        <v>558</v>
      </c>
      <c r="E23" s="396" t="s">
        <v>55</v>
      </c>
      <c r="F23" s="322">
        <v>40757</v>
      </c>
      <c r="G23" s="326">
        <v>0</v>
      </c>
      <c r="H23" s="328">
        <v>42.158056000000002</v>
      </c>
      <c r="I23" s="328">
        <v>-75.116376000000002</v>
      </c>
    </row>
    <row r="24" spans="1:9">
      <c r="A24" s="396">
        <v>2011</v>
      </c>
      <c r="B24" s="396" t="s">
        <v>193</v>
      </c>
      <c r="C24" s="396" t="s">
        <v>557</v>
      </c>
      <c r="D24" s="396" t="s">
        <v>558</v>
      </c>
      <c r="E24" s="396" t="s">
        <v>55</v>
      </c>
      <c r="F24" s="397">
        <v>40764</v>
      </c>
      <c r="G24" s="398">
        <v>0</v>
      </c>
      <c r="H24" s="328">
        <v>42.158056000000002</v>
      </c>
      <c r="I24" s="328">
        <v>-75.116376000000002</v>
      </c>
    </row>
    <row r="25" spans="1:9">
      <c r="A25" s="396">
        <v>2011</v>
      </c>
      <c r="B25" s="396" t="s">
        <v>193</v>
      </c>
      <c r="C25" s="396" t="s">
        <v>557</v>
      </c>
      <c r="D25" s="396" t="s">
        <v>558</v>
      </c>
      <c r="E25" s="396" t="s">
        <v>55</v>
      </c>
      <c r="F25" s="322">
        <v>40771</v>
      </c>
      <c r="G25" s="326" t="s">
        <v>290</v>
      </c>
      <c r="H25" s="328">
        <v>42.158056000000002</v>
      </c>
      <c r="I25" s="328">
        <v>-75.116376000000002</v>
      </c>
    </row>
    <row r="26" spans="1:9">
      <c r="A26" s="396">
        <v>2011</v>
      </c>
      <c r="B26" s="396" t="s">
        <v>193</v>
      </c>
      <c r="C26" s="396" t="s">
        <v>557</v>
      </c>
      <c r="D26" s="396" t="s">
        <v>558</v>
      </c>
      <c r="E26" s="396" t="s">
        <v>55</v>
      </c>
      <c r="F26" s="397">
        <v>40778</v>
      </c>
      <c r="G26" s="398">
        <v>0</v>
      </c>
      <c r="H26" s="328">
        <v>42.158056000000002</v>
      </c>
      <c r="I26" s="328">
        <v>-75.116376000000002</v>
      </c>
    </row>
    <row r="27" spans="1:9">
      <c r="A27" s="396">
        <v>2011</v>
      </c>
      <c r="B27" s="396" t="s">
        <v>193</v>
      </c>
      <c r="C27" s="396" t="s">
        <v>557</v>
      </c>
      <c r="D27" s="396" t="s">
        <v>558</v>
      </c>
      <c r="E27" s="396" t="s">
        <v>55</v>
      </c>
      <c r="F27" s="322">
        <v>40785</v>
      </c>
      <c r="G27" s="326">
        <v>1</v>
      </c>
      <c r="H27" s="328">
        <v>42.158056000000002</v>
      </c>
      <c r="I27" s="328">
        <v>-75.116376000000002</v>
      </c>
    </row>
    <row r="28" spans="1:9">
      <c r="A28" s="396">
        <v>2011</v>
      </c>
      <c r="B28" s="396" t="s">
        <v>193</v>
      </c>
      <c r="C28" s="396" t="s">
        <v>557</v>
      </c>
      <c r="D28" s="396" t="s">
        <v>558</v>
      </c>
      <c r="E28" s="396" t="s">
        <v>55</v>
      </c>
      <c r="F28" s="322">
        <v>40793</v>
      </c>
      <c r="G28" s="398">
        <v>0</v>
      </c>
      <c r="H28" s="328">
        <v>42.158056000000002</v>
      </c>
      <c r="I28" s="328">
        <v>-75.116376000000002</v>
      </c>
    </row>
    <row r="29" spans="1:9">
      <c r="A29" s="396">
        <v>2011</v>
      </c>
      <c r="B29" s="396" t="s">
        <v>193</v>
      </c>
      <c r="C29" s="396" t="s">
        <v>557</v>
      </c>
      <c r="D29" s="396" t="s">
        <v>558</v>
      </c>
      <c r="E29" s="396" t="s">
        <v>55</v>
      </c>
      <c r="F29" s="322">
        <v>40799</v>
      </c>
      <c r="G29" s="326">
        <v>0</v>
      </c>
      <c r="H29" s="328">
        <v>42.158056000000002</v>
      </c>
      <c r="I29" s="328">
        <v>-75.116376000000002</v>
      </c>
    </row>
    <row r="30" spans="1:9">
      <c r="A30" s="396">
        <v>2011</v>
      </c>
      <c r="B30" s="325" t="s">
        <v>214</v>
      </c>
      <c r="C30" s="396" t="s">
        <v>557</v>
      </c>
      <c r="D30" s="396" t="s">
        <v>558</v>
      </c>
      <c r="E30" s="396" t="s">
        <v>55</v>
      </c>
      <c r="F30" s="335">
        <v>40708</v>
      </c>
      <c r="G30" s="338">
        <v>0</v>
      </c>
      <c r="H30" s="329">
        <v>42.913786000000002</v>
      </c>
      <c r="I30" s="329">
        <v>-76.478408999999999</v>
      </c>
    </row>
    <row r="31" spans="1:9">
      <c r="A31" s="396">
        <v>2011</v>
      </c>
      <c r="B31" s="325" t="s">
        <v>214</v>
      </c>
      <c r="C31" s="396" t="s">
        <v>557</v>
      </c>
      <c r="D31" s="396" t="s">
        <v>558</v>
      </c>
      <c r="E31" s="396" t="s">
        <v>55</v>
      </c>
      <c r="F31" s="339">
        <v>40715</v>
      </c>
      <c r="G31" s="331">
        <v>0</v>
      </c>
      <c r="H31" s="329">
        <v>42.913786000000002</v>
      </c>
      <c r="I31" s="329">
        <v>-76.478408999999999</v>
      </c>
    </row>
    <row r="32" spans="1:9">
      <c r="A32" s="396">
        <v>2011</v>
      </c>
      <c r="B32" s="325" t="s">
        <v>214</v>
      </c>
      <c r="C32" s="396" t="s">
        <v>557</v>
      </c>
      <c r="D32" s="396" t="s">
        <v>558</v>
      </c>
      <c r="E32" s="396" t="s">
        <v>55</v>
      </c>
      <c r="F32" s="340">
        <v>40722</v>
      </c>
      <c r="G32" s="337">
        <v>0</v>
      </c>
      <c r="H32" s="329">
        <v>42.913786000000002</v>
      </c>
      <c r="I32" s="329">
        <v>-76.478408999999999</v>
      </c>
    </row>
    <row r="33" spans="1:9">
      <c r="A33" s="396">
        <v>2011</v>
      </c>
      <c r="B33" s="325" t="s">
        <v>214</v>
      </c>
      <c r="C33" s="396" t="s">
        <v>557</v>
      </c>
      <c r="D33" s="396" t="s">
        <v>558</v>
      </c>
      <c r="E33" s="396" t="s">
        <v>55</v>
      </c>
      <c r="F33" s="339">
        <v>40729</v>
      </c>
      <c r="G33" s="331">
        <v>0</v>
      </c>
      <c r="H33" s="329">
        <v>42.913786000000002</v>
      </c>
      <c r="I33" s="329">
        <v>-76.478408999999999</v>
      </c>
    </row>
    <row r="34" spans="1:9">
      <c r="A34" s="396">
        <v>2011</v>
      </c>
      <c r="B34" s="325" t="s">
        <v>214</v>
      </c>
      <c r="C34" s="396" t="s">
        <v>557</v>
      </c>
      <c r="D34" s="396" t="s">
        <v>558</v>
      </c>
      <c r="E34" s="396" t="s">
        <v>55</v>
      </c>
      <c r="F34" s="340">
        <v>40736</v>
      </c>
      <c r="G34" s="337">
        <v>0</v>
      </c>
      <c r="H34" s="329">
        <v>42.913786000000002</v>
      </c>
      <c r="I34" s="329">
        <v>-76.478408999999999</v>
      </c>
    </row>
    <row r="35" spans="1:9">
      <c r="A35" s="396">
        <v>2011</v>
      </c>
      <c r="B35" s="325" t="s">
        <v>214</v>
      </c>
      <c r="C35" s="396" t="s">
        <v>557</v>
      </c>
      <c r="D35" s="396" t="s">
        <v>558</v>
      </c>
      <c r="E35" s="396" t="s">
        <v>55</v>
      </c>
      <c r="F35" s="339">
        <v>40743</v>
      </c>
      <c r="G35" s="331">
        <v>0</v>
      </c>
      <c r="H35" s="329">
        <v>42.913786000000002</v>
      </c>
      <c r="I35" s="329">
        <v>-76.478408999999999</v>
      </c>
    </row>
    <row r="36" spans="1:9">
      <c r="A36" s="396">
        <v>2011</v>
      </c>
      <c r="B36" s="325" t="s">
        <v>214</v>
      </c>
      <c r="C36" s="396" t="s">
        <v>557</v>
      </c>
      <c r="D36" s="396" t="s">
        <v>558</v>
      </c>
      <c r="E36" s="396" t="s">
        <v>55</v>
      </c>
      <c r="F36" s="335">
        <v>40750</v>
      </c>
      <c r="G36" s="337">
        <v>0</v>
      </c>
      <c r="H36" s="329">
        <v>42.913786000000002</v>
      </c>
      <c r="I36" s="329">
        <v>-76.478408999999999</v>
      </c>
    </row>
    <row r="37" spans="1:9">
      <c r="A37" s="396">
        <v>2011</v>
      </c>
      <c r="B37" s="325" t="s">
        <v>214</v>
      </c>
      <c r="C37" s="396" t="s">
        <v>557</v>
      </c>
      <c r="D37" s="396" t="s">
        <v>558</v>
      </c>
      <c r="E37" s="396" t="s">
        <v>55</v>
      </c>
      <c r="F37" s="339">
        <v>40757</v>
      </c>
      <c r="G37" s="331">
        <v>0</v>
      </c>
      <c r="H37" s="329">
        <v>42.913786000000002</v>
      </c>
      <c r="I37" s="329">
        <v>-76.478408999999999</v>
      </c>
    </row>
    <row r="38" spans="1:9">
      <c r="A38" s="396">
        <v>2011</v>
      </c>
      <c r="B38" s="325" t="s">
        <v>214</v>
      </c>
      <c r="C38" s="396" t="s">
        <v>557</v>
      </c>
      <c r="D38" s="396" t="s">
        <v>558</v>
      </c>
      <c r="E38" s="396" t="s">
        <v>55</v>
      </c>
      <c r="F38" s="335">
        <v>40764</v>
      </c>
      <c r="G38" s="337" t="s">
        <v>290</v>
      </c>
      <c r="H38" s="329">
        <v>42.913786000000002</v>
      </c>
      <c r="I38" s="329">
        <v>-76.478408999999999</v>
      </c>
    </row>
    <row r="39" spans="1:9">
      <c r="A39" s="396">
        <v>2011</v>
      </c>
      <c r="B39" s="325" t="s">
        <v>214</v>
      </c>
      <c r="C39" s="396" t="s">
        <v>557</v>
      </c>
      <c r="D39" s="396" t="s">
        <v>558</v>
      </c>
      <c r="E39" s="396" t="s">
        <v>55</v>
      </c>
      <c r="F39" s="339">
        <v>40771</v>
      </c>
      <c r="G39" s="331">
        <v>0</v>
      </c>
      <c r="H39" s="329">
        <v>42.913786000000002</v>
      </c>
      <c r="I39" s="329">
        <v>-76.478408999999999</v>
      </c>
    </row>
    <row r="40" spans="1:9">
      <c r="A40" s="396">
        <v>2011</v>
      </c>
      <c r="B40" s="325" t="s">
        <v>214</v>
      </c>
      <c r="C40" s="396" t="s">
        <v>557</v>
      </c>
      <c r="D40" s="396" t="s">
        <v>558</v>
      </c>
      <c r="E40" s="396" t="s">
        <v>55</v>
      </c>
      <c r="F40" s="335">
        <v>40778</v>
      </c>
      <c r="G40" s="337" t="s">
        <v>290</v>
      </c>
      <c r="H40" s="329">
        <v>42.913786000000002</v>
      </c>
      <c r="I40" s="329">
        <v>-76.478408999999999</v>
      </c>
    </row>
    <row r="41" spans="1:9">
      <c r="A41" s="396">
        <v>2011</v>
      </c>
      <c r="B41" s="325" t="s">
        <v>214</v>
      </c>
      <c r="C41" s="396" t="s">
        <v>557</v>
      </c>
      <c r="D41" s="396" t="s">
        <v>558</v>
      </c>
      <c r="E41" s="396" t="s">
        <v>55</v>
      </c>
      <c r="F41" s="339">
        <v>40785</v>
      </c>
      <c r="G41" s="331" t="s">
        <v>290</v>
      </c>
      <c r="H41" s="329">
        <v>42.913786000000002</v>
      </c>
      <c r="I41" s="329">
        <v>-76.478408999999999</v>
      </c>
    </row>
    <row r="42" spans="1:9">
      <c r="A42" s="396">
        <v>2011</v>
      </c>
      <c r="B42" s="325" t="s">
        <v>214</v>
      </c>
      <c r="C42" s="396" t="s">
        <v>557</v>
      </c>
      <c r="D42" s="396" t="s">
        <v>558</v>
      </c>
      <c r="E42" s="396" t="s">
        <v>55</v>
      </c>
      <c r="F42" s="339">
        <v>40793</v>
      </c>
      <c r="G42" s="327" t="s">
        <v>290</v>
      </c>
      <c r="H42" s="329">
        <v>42.913786000000002</v>
      </c>
      <c r="I42" s="329">
        <v>-76.478408999999999</v>
      </c>
    </row>
    <row r="43" spans="1:9">
      <c r="A43" s="396">
        <v>2011</v>
      </c>
      <c r="B43" s="325" t="s">
        <v>214</v>
      </c>
      <c r="C43" s="396" t="s">
        <v>557</v>
      </c>
      <c r="D43" s="396" t="s">
        <v>558</v>
      </c>
      <c r="E43" s="396" t="s">
        <v>55</v>
      </c>
      <c r="F43" s="339">
        <v>40799</v>
      </c>
      <c r="G43" s="327" t="s">
        <v>290</v>
      </c>
      <c r="H43" s="329">
        <v>42.913786000000002</v>
      </c>
      <c r="I43" s="329">
        <v>-76.478408999999999</v>
      </c>
    </row>
    <row r="44" spans="1:9">
      <c r="A44" s="396">
        <v>2011</v>
      </c>
      <c r="B44" s="325" t="s">
        <v>349</v>
      </c>
      <c r="C44" s="396" t="s">
        <v>557</v>
      </c>
      <c r="D44" s="396" t="s">
        <v>558</v>
      </c>
      <c r="E44" s="396" t="s">
        <v>55</v>
      </c>
      <c r="F44" s="335">
        <v>40708</v>
      </c>
      <c r="G44" s="327" t="s">
        <v>290</v>
      </c>
      <c r="H44" s="327">
        <v>44.739069999999998</v>
      </c>
      <c r="I44" s="327">
        <v>-75.175070000000005</v>
      </c>
    </row>
    <row r="45" spans="1:9">
      <c r="A45" s="396">
        <v>2011</v>
      </c>
      <c r="B45" s="325" t="s">
        <v>349</v>
      </c>
      <c r="C45" s="396" t="s">
        <v>557</v>
      </c>
      <c r="D45" s="396" t="s">
        <v>558</v>
      </c>
      <c r="E45" s="396" t="s">
        <v>55</v>
      </c>
      <c r="F45" s="339">
        <v>40715</v>
      </c>
      <c r="G45" s="327" t="s">
        <v>290</v>
      </c>
      <c r="H45" s="327">
        <v>44.739069999999998</v>
      </c>
      <c r="I45" s="327">
        <v>-75.175070000000005</v>
      </c>
    </row>
    <row r="46" spans="1:9">
      <c r="A46" s="396">
        <v>2011</v>
      </c>
      <c r="B46" s="325" t="s">
        <v>349</v>
      </c>
      <c r="C46" s="396" t="s">
        <v>557</v>
      </c>
      <c r="D46" s="396" t="s">
        <v>558</v>
      </c>
      <c r="E46" s="396" t="s">
        <v>55</v>
      </c>
      <c r="F46" s="340">
        <v>40722</v>
      </c>
      <c r="G46" s="327" t="s">
        <v>290</v>
      </c>
      <c r="H46" s="327">
        <v>44.739069999999998</v>
      </c>
      <c r="I46" s="327">
        <v>-75.175070000000005</v>
      </c>
    </row>
    <row r="47" spans="1:9">
      <c r="A47" s="396">
        <v>2011</v>
      </c>
      <c r="B47" s="325" t="s">
        <v>349</v>
      </c>
      <c r="C47" s="396" t="s">
        <v>557</v>
      </c>
      <c r="D47" s="396" t="s">
        <v>558</v>
      </c>
      <c r="E47" s="396" t="s">
        <v>55</v>
      </c>
      <c r="F47" s="339">
        <v>40729</v>
      </c>
      <c r="G47" s="327" t="s">
        <v>290</v>
      </c>
      <c r="H47" s="327">
        <v>44.739069999999998</v>
      </c>
      <c r="I47" s="327">
        <v>-75.175070000000005</v>
      </c>
    </row>
    <row r="48" spans="1:9">
      <c r="A48" s="396">
        <v>2011</v>
      </c>
      <c r="B48" s="325" t="s">
        <v>349</v>
      </c>
      <c r="C48" s="396" t="s">
        <v>557</v>
      </c>
      <c r="D48" s="396" t="s">
        <v>558</v>
      </c>
      <c r="E48" s="396" t="s">
        <v>55</v>
      </c>
      <c r="F48" s="340">
        <v>40736</v>
      </c>
      <c r="G48" s="337">
        <v>0</v>
      </c>
      <c r="H48" s="327">
        <v>44.739069999999998</v>
      </c>
      <c r="I48" s="327">
        <v>-75.175070000000005</v>
      </c>
    </row>
    <row r="49" spans="1:9">
      <c r="A49" s="396">
        <v>2011</v>
      </c>
      <c r="B49" s="325" t="s">
        <v>349</v>
      </c>
      <c r="C49" s="396" t="s">
        <v>557</v>
      </c>
      <c r="D49" s="396" t="s">
        <v>558</v>
      </c>
      <c r="E49" s="396" t="s">
        <v>55</v>
      </c>
      <c r="F49" s="339">
        <v>40743</v>
      </c>
      <c r="G49" s="331">
        <v>0</v>
      </c>
      <c r="H49" s="327">
        <v>44.739069999999998</v>
      </c>
      <c r="I49" s="327">
        <v>-75.175070000000005</v>
      </c>
    </row>
    <row r="50" spans="1:9">
      <c r="A50" s="396">
        <v>2011</v>
      </c>
      <c r="B50" s="325" t="s">
        <v>349</v>
      </c>
      <c r="C50" s="396" t="s">
        <v>557</v>
      </c>
      <c r="D50" s="396" t="s">
        <v>558</v>
      </c>
      <c r="E50" s="396" t="s">
        <v>55</v>
      </c>
      <c r="F50" s="335">
        <v>40750</v>
      </c>
      <c r="G50" s="337">
        <v>0</v>
      </c>
      <c r="H50" s="327">
        <v>44.739069999999998</v>
      </c>
      <c r="I50" s="327">
        <v>-75.175070000000005</v>
      </c>
    </row>
    <row r="51" spans="1:9">
      <c r="A51" s="396">
        <v>2011</v>
      </c>
      <c r="B51" s="325" t="s">
        <v>349</v>
      </c>
      <c r="C51" s="396" t="s">
        <v>557</v>
      </c>
      <c r="D51" s="396" t="s">
        <v>558</v>
      </c>
      <c r="E51" s="396" t="s">
        <v>55</v>
      </c>
      <c r="F51" s="339">
        <v>40757</v>
      </c>
      <c r="G51" s="331">
        <v>0</v>
      </c>
      <c r="H51" s="327">
        <v>44.739069999999998</v>
      </c>
      <c r="I51" s="327">
        <v>-75.175070000000005</v>
      </c>
    </row>
    <row r="52" spans="1:9">
      <c r="A52" s="396">
        <v>2011</v>
      </c>
      <c r="B52" s="325" t="s">
        <v>349</v>
      </c>
      <c r="C52" s="396" t="s">
        <v>557</v>
      </c>
      <c r="D52" s="396" t="s">
        <v>558</v>
      </c>
      <c r="E52" s="396" t="s">
        <v>55</v>
      </c>
      <c r="F52" s="335">
        <v>40764</v>
      </c>
      <c r="G52" s="337">
        <v>0</v>
      </c>
      <c r="H52" s="327">
        <v>44.739069999999998</v>
      </c>
      <c r="I52" s="327">
        <v>-75.175070000000005</v>
      </c>
    </row>
    <row r="53" spans="1:9">
      <c r="A53" s="396">
        <v>2011</v>
      </c>
      <c r="B53" s="325" t="s">
        <v>349</v>
      </c>
      <c r="C53" s="396" t="s">
        <v>557</v>
      </c>
      <c r="D53" s="396" t="s">
        <v>558</v>
      </c>
      <c r="E53" s="396" t="s">
        <v>55</v>
      </c>
      <c r="F53" s="339">
        <v>40771</v>
      </c>
      <c r="G53" s="331">
        <v>0</v>
      </c>
      <c r="H53" s="327">
        <v>44.739069999999998</v>
      </c>
      <c r="I53" s="327">
        <v>-75.175070000000005</v>
      </c>
    </row>
    <row r="54" spans="1:9">
      <c r="A54" s="396">
        <v>2011</v>
      </c>
      <c r="B54" s="325" t="s">
        <v>349</v>
      </c>
      <c r="C54" s="396" t="s">
        <v>557</v>
      </c>
      <c r="D54" s="396" t="s">
        <v>558</v>
      </c>
      <c r="E54" s="396" t="s">
        <v>55</v>
      </c>
      <c r="F54" s="335">
        <v>40778</v>
      </c>
      <c r="G54" s="337">
        <v>0</v>
      </c>
      <c r="H54" s="327">
        <v>44.739069999999998</v>
      </c>
      <c r="I54" s="327">
        <v>-75.175070000000005</v>
      </c>
    </row>
    <row r="55" spans="1:9">
      <c r="A55" s="396">
        <v>2011</v>
      </c>
      <c r="B55" s="325" t="s">
        <v>349</v>
      </c>
      <c r="C55" s="396" t="s">
        <v>557</v>
      </c>
      <c r="D55" s="396" t="s">
        <v>558</v>
      </c>
      <c r="E55" s="396" t="s">
        <v>55</v>
      </c>
      <c r="F55" s="339">
        <v>40785</v>
      </c>
      <c r="G55" s="331">
        <v>0</v>
      </c>
      <c r="H55" s="327">
        <v>44.739069999999998</v>
      </c>
      <c r="I55" s="327">
        <v>-75.175070000000005</v>
      </c>
    </row>
    <row r="56" spans="1:9">
      <c r="A56" s="396">
        <v>2011</v>
      </c>
      <c r="B56" s="325" t="s">
        <v>349</v>
      </c>
      <c r="C56" s="396" t="s">
        <v>557</v>
      </c>
      <c r="D56" s="396" t="s">
        <v>558</v>
      </c>
      <c r="E56" s="396" t="s">
        <v>55</v>
      </c>
      <c r="F56" s="339">
        <v>40793</v>
      </c>
      <c r="G56" s="327" t="s">
        <v>290</v>
      </c>
      <c r="H56" s="327">
        <v>44.739069999999998</v>
      </c>
      <c r="I56" s="327">
        <v>-75.175070000000005</v>
      </c>
    </row>
    <row r="57" spans="1:9">
      <c r="A57" s="396">
        <v>2011</v>
      </c>
      <c r="B57" s="325" t="s">
        <v>349</v>
      </c>
      <c r="C57" s="396" t="s">
        <v>557</v>
      </c>
      <c r="D57" s="396" t="s">
        <v>558</v>
      </c>
      <c r="E57" s="396" t="s">
        <v>55</v>
      </c>
      <c r="F57" s="339">
        <v>40799</v>
      </c>
      <c r="G57" s="327" t="s">
        <v>290</v>
      </c>
      <c r="H57" s="327">
        <v>44.739069999999998</v>
      </c>
      <c r="I57" s="327">
        <v>-75.175070000000005</v>
      </c>
    </row>
    <row r="58" spans="1:9">
      <c r="A58" s="396">
        <v>2011</v>
      </c>
      <c r="B58" s="325" t="s">
        <v>200</v>
      </c>
      <c r="C58" s="396" t="s">
        <v>557</v>
      </c>
      <c r="D58" s="396" t="s">
        <v>558</v>
      </c>
      <c r="E58" s="396" t="s">
        <v>55</v>
      </c>
      <c r="F58" s="335">
        <v>40708</v>
      </c>
      <c r="G58" s="338" t="s">
        <v>290</v>
      </c>
      <c r="H58" s="329">
        <v>43.898829999999997</v>
      </c>
      <c r="I58" s="329">
        <v>-75.389080000000007</v>
      </c>
    </row>
    <row r="59" spans="1:9">
      <c r="A59" s="396">
        <v>2011</v>
      </c>
      <c r="B59" s="325" t="s">
        <v>200</v>
      </c>
      <c r="C59" s="396" t="s">
        <v>557</v>
      </c>
      <c r="D59" s="396" t="s">
        <v>558</v>
      </c>
      <c r="E59" s="396" t="s">
        <v>55</v>
      </c>
      <c r="F59" s="339">
        <v>40715</v>
      </c>
      <c r="G59" s="331" t="s">
        <v>290</v>
      </c>
      <c r="H59" s="329">
        <v>43.898829999999997</v>
      </c>
      <c r="I59" s="329">
        <v>-75.389080000000007</v>
      </c>
    </row>
    <row r="60" spans="1:9">
      <c r="A60" s="396">
        <v>2011</v>
      </c>
      <c r="B60" s="325" t="s">
        <v>200</v>
      </c>
      <c r="C60" s="396" t="s">
        <v>557</v>
      </c>
      <c r="D60" s="396" t="s">
        <v>558</v>
      </c>
      <c r="E60" s="396" t="s">
        <v>55</v>
      </c>
      <c r="F60" s="340">
        <v>40722</v>
      </c>
      <c r="G60" s="337">
        <v>0</v>
      </c>
      <c r="H60" s="329">
        <v>43.898829999999997</v>
      </c>
      <c r="I60" s="329">
        <v>-75.389080000000007</v>
      </c>
    </row>
    <row r="61" spans="1:9">
      <c r="A61" s="396">
        <v>2011</v>
      </c>
      <c r="B61" s="325" t="s">
        <v>200</v>
      </c>
      <c r="C61" s="396" t="s">
        <v>557</v>
      </c>
      <c r="D61" s="396" t="s">
        <v>558</v>
      </c>
      <c r="E61" s="396" t="s">
        <v>55</v>
      </c>
      <c r="F61" s="339">
        <v>40729</v>
      </c>
      <c r="G61" s="331">
        <v>0</v>
      </c>
      <c r="H61" s="329">
        <v>43.898829999999997</v>
      </c>
      <c r="I61" s="329">
        <v>-75.389080000000007</v>
      </c>
    </row>
    <row r="62" spans="1:9">
      <c r="A62" s="396">
        <v>2011</v>
      </c>
      <c r="B62" s="325" t="s">
        <v>200</v>
      </c>
      <c r="C62" s="396" t="s">
        <v>557</v>
      </c>
      <c r="D62" s="396" t="s">
        <v>558</v>
      </c>
      <c r="E62" s="396" t="s">
        <v>55</v>
      </c>
      <c r="F62" s="340">
        <v>40736</v>
      </c>
      <c r="G62" s="337">
        <v>0</v>
      </c>
      <c r="H62" s="329">
        <v>43.898829999999997</v>
      </c>
      <c r="I62" s="329">
        <v>-75.389080000000007</v>
      </c>
    </row>
    <row r="63" spans="1:9">
      <c r="A63" s="396">
        <v>2011</v>
      </c>
      <c r="B63" s="325" t="s">
        <v>200</v>
      </c>
      <c r="C63" s="396" t="s">
        <v>557</v>
      </c>
      <c r="D63" s="396" t="s">
        <v>558</v>
      </c>
      <c r="E63" s="396" t="s">
        <v>55</v>
      </c>
      <c r="F63" s="339">
        <v>40743</v>
      </c>
      <c r="G63" s="331">
        <v>15</v>
      </c>
      <c r="H63" s="329">
        <v>43.898829999999997</v>
      </c>
      <c r="I63" s="329">
        <v>-75.389080000000007</v>
      </c>
    </row>
    <row r="64" spans="1:9">
      <c r="A64" s="396">
        <v>2011</v>
      </c>
      <c r="B64" s="325" t="s">
        <v>200</v>
      </c>
      <c r="C64" s="396" t="s">
        <v>557</v>
      </c>
      <c r="D64" s="396" t="s">
        <v>558</v>
      </c>
      <c r="E64" s="396" t="s">
        <v>55</v>
      </c>
      <c r="F64" s="335">
        <v>40750</v>
      </c>
      <c r="G64" s="337">
        <v>39</v>
      </c>
      <c r="H64" s="329">
        <v>43.898829999999997</v>
      </c>
      <c r="I64" s="329">
        <v>-75.389080000000007</v>
      </c>
    </row>
    <row r="65" spans="1:9">
      <c r="A65" s="396">
        <v>2011</v>
      </c>
      <c r="B65" s="325" t="s">
        <v>200</v>
      </c>
      <c r="C65" s="396" t="s">
        <v>557</v>
      </c>
      <c r="D65" s="396" t="s">
        <v>558</v>
      </c>
      <c r="E65" s="396" t="s">
        <v>55</v>
      </c>
      <c r="F65" s="339">
        <v>40757</v>
      </c>
      <c r="G65" s="331">
        <v>19</v>
      </c>
      <c r="H65" s="329">
        <v>43.898829999999997</v>
      </c>
      <c r="I65" s="329">
        <v>-75.389080000000007</v>
      </c>
    </row>
    <row r="66" spans="1:9">
      <c r="A66" s="396">
        <v>2011</v>
      </c>
      <c r="B66" s="325" t="s">
        <v>200</v>
      </c>
      <c r="C66" s="396" t="s">
        <v>557</v>
      </c>
      <c r="D66" s="396" t="s">
        <v>558</v>
      </c>
      <c r="E66" s="396" t="s">
        <v>55</v>
      </c>
      <c r="F66" s="335">
        <v>40764</v>
      </c>
      <c r="G66" s="337">
        <v>0</v>
      </c>
      <c r="H66" s="329">
        <v>43.898829999999997</v>
      </c>
      <c r="I66" s="329">
        <v>-75.389080000000007</v>
      </c>
    </row>
    <row r="67" spans="1:9">
      <c r="A67" s="396">
        <v>2011</v>
      </c>
      <c r="B67" s="325" t="s">
        <v>200</v>
      </c>
      <c r="C67" s="396" t="s">
        <v>557</v>
      </c>
      <c r="D67" s="396" t="s">
        <v>558</v>
      </c>
      <c r="E67" s="396" t="s">
        <v>55</v>
      </c>
      <c r="F67" s="339">
        <v>40771</v>
      </c>
      <c r="G67" s="331">
        <v>0</v>
      </c>
      <c r="H67" s="329">
        <v>43.898829999999997</v>
      </c>
      <c r="I67" s="329">
        <v>-75.389080000000007</v>
      </c>
    </row>
    <row r="68" spans="1:9">
      <c r="A68" s="396">
        <v>2011</v>
      </c>
      <c r="B68" s="325" t="s">
        <v>200</v>
      </c>
      <c r="C68" s="396" t="s">
        <v>557</v>
      </c>
      <c r="D68" s="396" t="s">
        <v>558</v>
      </c>
      <c r="E68" s="396" t="s">
        <v>55</v>
      </c>
      <c r="F68" s="335">
        <v>40778</v>
      </c>
      <c r="G68" s="337" t="s">
        <v>290</v>
      </c>
      <c r="H68" s="329">
        <v>43.898829999999997</v>
      </c>
      <c r="I68" s="329">
        <v>-75.389080000000007</v>
      </c>
    </row>
    <row r="69" spans="1:9">
      <c r="A69" s="396">
        <v>2011</v>
      </c>
      <c r="B69" s="325" t="s">
        <v>200</v>
      </c>
      <c r="C69" s="396" t="s">
        <v>557</v>
      </c>
      <c r="D69" s="396" t="s">
        <v>558</v>
      </c>
      <c r="E69" s="396" t="s">
        <v>55</v>
      </c>
      <c r="F69" s="339">
        <v>40785</v>
      </c>
      <c r="G69" s="331" t="s">
        <v>290</v>
      </c>
      <c r="H69" s="329">
        <v>43.898829999999997</v>
      </c>
      <c r="I69" s="329">
        <v>-75.389080000000007</v>
      </c>
    </row>
    <row r="70" spans="1:9">
      <c r="A70" s="396">
        <v>2011</v>
      </c>
      <c r="B70" s="325" t="s">
        <v>200</v>
      </c>
      <c r="C70" s="396" t="s">
        <v>557</v>
      </c>
      <c r="D70" s="396" t="s">
        <v>558</v>
      </c>
      <c r="E70" s="396" t="s">
        <v>55</v>
      </c>
      <c r="F70" s="339">
        <v>40793</v>
      </c>
      <c r="G70" s="327" t="s">
        <v>290</v>
      </c>
      <c r="H70" s="329">
        <v>43.898829999999997</v>
      </c>
      <c r="I70" s="329">
        <v>-75.389080000000007</v>
      </c>
    </row>
    <row r="71" spans="1:9">
      <c r="A71" s="396">
        <v>2011</v>
      </c>
      <c r="B71" s="325" t="s">
        <v>200</v>
      </c>
      <c r="C71" s="396" t="s">
        <v>557</v>
      </c>
      <c r="D71" s="396" t="s">
        <v>558</v>
      </c>
      <c r="E71" s="396" t="s">
        <v>55</v>
      </c>
      <c r="F71" s="339">
        <v>40799</v>
      </c>
      <c r="G71" s="327" t="s">
        <v>290</v>
      </c>
      <c r="H71" s="329">
        <v>43.898829999999997</v>
      </c>
      <c r="I71" s="329">
        <v>-75.389080000000007</v>
      </c>
    </row>
    <row r="72" spans="1:9">
      <c r="A72" s="396">
        <v>2011</v>
      </c>
      <c r="B72" s="325" t="s">
        <v>101</v>
      </c>
      <c r="C72" s="396" t="s">
        <v>557</v>
      </c>
      <c r="D72" s="396" t="s">
        <v>558</v>
      </c>
      <c r="E72" s="396" t="s">
        <v>55</v>
      </c>
      <c r="F72" s="335">
        <v>40708</v>
      </c>
      <c r="G72" s="338">
        <v>0</v>
      </c>
      <c r="H72" s="329">
        <v>42.771977</v>
      </c>
      <c r="I72" s="329">
        <v>-76.120868999999999</v>
      </c>
    </row>
    <row r="73" spans="1:9">
      <c r="A73" s="396">
        <v>2011</v>
      </c>
      <c r="B73" s="325" t="s">
        <v>101</v>
      </c>
      <c r="C73" s="396" t="s">
        <v>557</v>
      </c>
      <c r="D73" s="396" t="s">
        <v>558</v>
      </c>
      <c r="E73" s="396" t="s">
        <v>55</v>
      </c>
      <c r="F73" s="339">
        <v>40715</v>
      </c>
      <c r="G73" s="329">
        <v>0</v>
      </c>
      <c r="H73" s="329">
        <v>42.771977</v>
      </c>
      <c r="I73" s="329">
        <v>-76.120868999999999</v>
      </c>
    </row>
    <row r="74" spans="1:9">
      <c r="A74" s="396">
        <v>2011</v>
      </c>
      <c r="B74" s="325" t="s">
        <v>101</v>
      </c>
      <c r="C74" s="396" t="s">
        <v>557</v>
      </c>
      <c r="D74" s="396" t="s">
        <v>558</v>
      </c>
      <c r="E74" s="396" t="s">
        <v>55</v>
      </c>
      <c r="F74" s="340">
        <v>40722</v>
      </c>
      <c r="G74" s="337">
        <v>0</v>
      </c>
      <c r="H74" s="329">
        <v>42.771977</v>
      </c>
      <c r="I74" s="329">
        <v>-76.120868999999999</v>
      </c>
    </row>
    <row r="75" spans="1:9">
      <c r="A75" s="396">
        <v>2011</v>
      </c>
      <c r="B75" s="325" t="s">
        <v>101</v>
      </c>
      <c r="C75" s="396" t="s">
        <v>557</v>
      </c>
      <c r="D75" s="396" t="s">
        <v>558</v>
      </c>
      <c r="E75" s="396" t="s">
        <v>55</v>
      </c>
      <c r="F75" s="339">
        <v>40729</v>
      </c>
      <c r="G75" s="331">
        <v>0</v>
      </c>
      <c r="H75" s="329">
        <v>42.771977</v>
      </c>
      <c r="I75" s="329">
        <v>-76.120868999999999</v>
      </c>
    </row>
    <row r="76" spans="1:9">
      <c r="A76" s="396">
        <v>2011</v>
      </c>
      <c r="B76" s="325" t="s">
        <v>101</v>
      </c>
      <c r="C76" s="396" t="s">
        <v>557</v>
      </c>
      <c r="D76" s="396" t="s">
        <v>558</v>
      </c>
      <c r="E76" s="396" t="s">
        <v>55</v>
      </c>
      <c r="F76" s="340">
        <v>40736</v>
      </c>
      <c r="G76" s="337">
        <v>0</v>
      </c>
      <c r="H76" s="329">
        <v>42.771977</v>
      </c>
      <c r="I76" s="329">
        <v>-76.120868999999999</v>
      </c>
    </row>
    <row r="77" spans="1:9">
      <c r="A77" s="396">
        <v>2011</v>
      </c>
      <c r="B77" s="325" t="s">
        <v>101</v>
      </c>
      <c r="C77" s="396" t="s">
        <v>557</v>
      </c>
      <c r="D77" s="396" t="s">
        <v>558</v>
      </c>
      <c r="E77" s="396" t="s">
        <v>55</v>
      </c>
      <c r="F77" s="339">
        <v>40743</v>
      </c>
      <c r="G77" s="331">
        <v>0</v>
      </c>
      <c r="H77" s="329">
        <v>42.771977</v>
      </c>
      <c r="I77" s="329">
        <v>-76.120868999999999</v>
      </c>
    </row>
    <row r="78" spans="1:9">
      <c r="A78" s="396">
        <v>2011</v>
      </c>
      <c r="B78" s="325" t="s">
        <v>101</v>
      </c>
      <c r="C78" s="396" t="s">
        <v>557</v>
      </c>
      <c r="D78" s="396" t="s">
        <v>558</v>
      </c>
      <c r="E78" s="396" t="s">
        <v>55</v>
      </c>
      <c r="F78" s="335">
        <v>40750</v>
      </c>
      <c r="G78" s="337">
        <v>5</v>
      </c>
      <c r="H78" s="329">
        <v>42.771977</v>
      </c>
      <c r="I78" s="329">
        <v>-76.120868999999999</v>
      </c>
    </row>
    <row r="79" spans="1:9">
      <c r="A79" s="396">
        <v>2011</v>
      </c>
      <c r="B79" s="325" t="s">
        <v>101</v>
      </c>
      <c r="C79" s="396" t="s">
        <v>557</v>
      </c>
      <c r="D79" s="396" t="s">
        <v>558</v>
      </c>
      <c r="E79" s="396" t="s">
        <v>55</v>
      </c>
      <c r="F79" s="339">
        <v>40757</v>
      </c>
      <c r="G79" s="331">
        <v>8</v>
      </c>
      <c r="H79" s="329">
        <v>42.771977</v>
      </c>
      <c r="I79" s="329">
        <v>-76.120868999999999</v>
      </c>
    </row>
    <row r="80" spans="1:9">
      <c r="A80" s="396">
        <v>2011</v>
      </c>
      <c r="B80" s="325" t="s">
        <v>101</v>
      </c>
      <c r="C80" s="396" t="s">
        <v>557</v>
      </c>
      <c r="D80" s="396" t="s">
        <v>558</v>
      </c>
      <c r="E80" s="396" t="s">
        <v>55</v>
      </c>
      <c r="F80" s="335">
        <v>40764</v>
      </c>
      <c r="G80" s="337">
        <v>8</v>
      </c>
      <c r="H80" s="329">
        <v>42.771977</v>
      </c>
      <c r="I80" s="329">
        <v>-76.120868999999999</v>
      </c>
    </row>
    <row r="81" spans="1:9">
      <c r="A81" s="396">
        <v>2011</v>
      </c>
      <c r="B81" s="325" t="s">
        <v>101</v>
      </c>
      <c r="C81" s="396" t="s">
        <v>557</v>
      </c>
      <c r="D81" s="396" t="s">
        <v>558</v>
      </c>
      <c r="E81" s="396" t="s">
        <v>55</v>
      </c>
      <c r="F81" s="339">
        <v>40771</v>
      </c>
      <c r="G81" s="331">
        <v>1</v>
      </c>
      <c r="H81" s="329">
        <v>42.771977</v>
      </c>
      <c r="I81" s="329">
        <v>-76.120868999999999</v>
      </c>
    </row>
    <row r="82" spans="1:9">
      <c r="A82" s="396">
        <v>2011</v>
      </c>
      <c r="B82" s="325" t="s">
        <v>101</v>
      </c>
      <c r="C82" s="396" t="s">
        <v>557</v>
      </c>
      <c r="D82" s="396" t="s">
        <v>558</v>
      </c>
      <c r="E82" s="396" t="s">
        <v>55</v>
      </c>
      <c r="F82" s="335">
        <v>40778</v>
      </c>
      <c r="G82" s="337">
        <v>1</v>
      </c>
      <c r="H82" s="329">
        <v>42.771977</v>
      </c>
      <c r="I82" s="329">
        <v>-76.120868999999999</v>
      </c>
    </row>
    <row r="83" spans="1:9">
      <c r="A83" s="396">
        <v>2011</v>
      </c>
      <c r="B83" s="325" t="s">
        <v>101</v>
      </c>
      <c r="C83" s="396" t="s">
        <v>557</v>
      </c>
      <c r="D83" s="396" t="s">
        <v>558</v>
      </c>
      <c r="E83" s="396" t="s">
        <v>55</v>
      </c>
      <c r="F83" s="339">
        <v>40785</v>
      </c>
      <c r="G83" s="331">
        <v>0</v>
      </c>
      <c r="H83" s="329">
        <v>42.771977</v>
      </c>
      <c r="I83" s="329">
        <v>-76.120868999999999</v>
      </c>
    </row>
    <row r="84" spans="1:9">
      <c r="A84" s="396">
        <v>2011</v>
      </c>
      <c r="B84" s="325" t="s">
        <v>101</v>
      </c>
      <c r="C84" s="396" t="s">
        <v>557</v>
      </c>
      <c r="D84" s="396" t="s">
        <v>558</v>
      </c>
      <c r="E84" s="396" t="s">
        <v>55</v>
      </c>
      <c r="F84" s="339">
        <v>40793</v>
      </c>
      <c r="G84" s="337">
        <v>0</v>
      </c>
      <c r="H84" s="329">
        <v>42.771977</v>
      </c>
      <c r="I84" s="329">
        <v>-76.120868999999999</v>
      </c>
    </row>
    <row r="85" spans="1:9">
      <c r="A85" s="396">
        <v>2011</v>
      </c>
      <c r="B85" s="325" t="s">
        <v>101</v>
      </c>
      <c r="C85" s="396" t="s">
        <v>557</v>
      </c>
      <c r="D85" s="396" t="s">
        <v>558</v>
      </c>
      <c r="E85" s="396" t="s">
        <v>55</v>
      </c>
      <c r="F85" s="339">
        <v>40799</v>
      </c>
      <c r="G85" s="331">
        <v>0</v>
      </c>
      <c r="H85" s="329">
        <v>42.771977</v>
      </c>
      <c r="I85" s="329">
        <v>-76.120868999999999</v>
      </c>
    </row>
    <row r="86" spans="1:9">
      <c r="A86" s="396">
        <v>2011</v>
      </c>
      <c r="B86" s="396" t="s">
        <v>62</v>
      </c>
      <c r="C86" s="396" t="s">
        <v>557</v>
      </c>
      <c r="D86" s="396" t="s">
        <v>558</v>
      </c>
      <c r="E86" s="396" t="s">
        <v>55</v>
      </c>
      <c r="F86" s="335">
        <v>40708</v>
      </c>
      <c r="G86" s="338">
        <v>0</v>
      </c>
      <c r="H86" s="329">
        <v>42.734409999999997</v>
      </c>
      <c r="I86" s="329">
        <v>-76.656270000000006</v>
      </c>
    </row>
    <row r="87" spans="1:9">
      <c r="A87" s="396">
        <v>2011</v>
      </c>
      <c r="B87" s="396" t="s">
        <v>62</v>
      </c>
      <c r="C87" s="396" t="s">
        <v>557</v>
      </c>
      <c r="D87" s="396" t="s">
        <v>558</v>
      </c>
      <c r="E87" s="396" t="s">
        <v>55</v>
      </c>
      <c r="F87" s="339">
        <v>40715</v>
      </c>
      <c r="G87" s="329">
        <v>0</v>
      </c>
      <c r="H87" s="329">
        <v>42.734409999999997</v>
      </c>
      <c r="I87" s="329">
        <v>-76.656270000000006</v>
      </c>
    </row>
    <row r="88" spans="1:9">
      <c r="A88" s="396">
        <v>2011</v>
      </c>
      <c r="B88" s="396" t="s">
        <v>62</v>
      </c>
      <c r="C88" s="396" t="s">
        <v>557</v>
      </c>
      <c r="D88" s="396" t="s">
        <v>558</v>
      </c>
      <c r="E88" s="396" t="s">
        <v>55</v>
      </c>
      <c r="F88" s="340">
        <v>40722</v>
      </c>
      <c r="G88" s="337">
        <v>0</v>
      </c>
      <c r="H88" s="329">
        <v>42.734409999999997</v>
      </c>
      <c r="I88" s="329">
        <v>-76.656270000000006</v>
      </c>
    </row>
    <row r="89" spans="1:9">
      <c r="A89" s="396">
        <v>2011</v>
      </c>
      <c r="B89" s="396" t="s">
        <v>62</v>
      </c>
      <c r="C89" s="396" t="s">
        <v>557</v>
      </c>
      <c r="D89" s="396" t="s">
        <v>558</v>
      </c>
      <c r="E89" s="396" t="s">
        <v>55</v>
      </c>
      <c r="F89" s="339">
        <v>40729</v>
      </c>
      <c r="G89" s="331">
        <v>0</v>
      </c>
      <c r="H89" s="329">
        <v>42.734409999999997</v>
      </c>
      <c r="I89" s="329">
        <v>-76.656270000000006</v>
      </c>
    </row>
    <row r="90" spans="1:9">
      <c r="A90" s="396">
        <v>2011</v>
      </c>
      <c r="B90" s="396" t="s">
        <v>62</v>
      </c>
      <c r="C90" s="396" t="s">
        <v>557</v>
      </c>
      <c r="D90" s="396" t="s">
        <v>558</v>
      </c>
      <c r="E90" s="396" t="s">
        <v>55</v>
      </c>
      <c r="F90" s="340">
        <v>40736</v>
      </c>
      <c r="G90" s="337">
        <v>2</v>
      </c>
      <c r="H90" s="329">
        <v>42.734409999999997</v>
      </c>
      <c r="I90" s="329">
        <v>-76.656270000000006</v>
      </c>
    </row>
    <row r="91" spans="1:9">
      <c r="A91" s="396">
        <v>2011</v>
      </c>
      <c r="B91" s="396" t="s">
        <v>62</v>
      </c>
      <c r="C91" s="396" t="s">
        <v>557</v>
      </c>
      <c r="D91" s="396" t="s">
        <v>558</v>
      </c>
      <c r="E91" s="396" t="s">
        <v>55</v>
      </c>
      <c r="F91" s="339">
        <v>40743</v>
      </c>
      <c r="G91" s="331">
        <v>2</v>
      </c>
      <c r="H91" s="329">
        <v>42.734409999999997</v>
      </c>
      <c r="I91" s="329">
        <v>-76.656270000000006</v>
      </c>
    </row>
    <row r="92" spans="1:9">
      <c r="A92" s="396">
        <v>2011</v>
      </c>
      <c r="B92" s="396" t="s">
        <v>62</v>
      </c>
      <c r="C92" s="396" t="s">
        <v>557</v>
      </c>
      <c r="D92" s="396" t="s">
        <v>558</v>
      </c>
      <c r="E92" s="396" t="s">
        <v>55</v>
      </c>
      <c r="F92" s="335">
        <v>40750</v>
      </c>
      <c r="G92" s="337">
        <v>1</v>
      </c>
      <c r="H92" s="329">
        <v>42.734409999999997</v>
      </c>
      <c r="I92" s="329">
        <v>-76.656270000000006</v>
      </c>
    </row>
    <row r="93" spans="1:9">
      <c r="A93" s="396">
        <v>2011</v>
      </c>
      <c r="B93" s="396" t="s">
        <v>62</v>
      </c>
      <c r="C93" s="396" t="s">
        <v>557</v>
      </c>
      <c r="D93" s="396" t="s">
        <v>558</v>
      </c>
      <c r="E93" s="396" t="s">
        <v>55</v>
      </c>
      <c r="F93" s="339">
        <v>40757</v>
      </c>
      <c r="G93" s="331">
        <v>3</v>
      </c>
      <c r="H93" s="329">
        <v>42.734409999999997</v>
      </c>
      <c r="I93" s="329">
        <v>-76.656270000000006</v>
      </c>
    </row>
    <row r="94" spans="1:9">
      <c r="A94" s="396">
        <v>2011</v>
      </c>
      <c r="B94" s="396" t="s">
        <v>62</v>
      </c>
      <c r="C94" s="396" t="s">
        <v>557</v>
      </c>
      <c r="D94" s="396" t="s">
        <v>558</v>
      </c>
      <c r="E94" s="396" t="s">
        <v>55</v>
      </c>
      <c r="F94" s="335">
        <v>40764</v>
      </c>
      <c r="G94" s="337">
        <v>3</v>
      </c>
      <c r="H94" s="329">
        <v>42.734409999999997</v>
      </c>
      <c r="I94" s="329">
        <v>-76.656270000000006</v>
      </c>
    </row>
    <row r="95" spans="1:9">
      <c r="A95" s="396">
        <v>2011</v>
      </c>
      <c r="B95" s="396" t="s">
        <v>62</v>
      </c>
      <c r="C95" s="396" t="s">
        <v>557</v>
      </c>
      <c r="D95" s="396" t="s">
        <v>558</v>
      </c>
      <c r="E95" s="396" t="s">
        <v>55</v>
      </c>
      <c r="F95" s="339">
        <v>40771</v>
      </c>
      <c r="G95" s="331">
        <v>2</v>
      </c>
      <c r="H95" s="329">
        <v>42.734409999999997</v>
      </c>
      <c r="I95" s="329">
        <v>-76.656270000000006</v>
      </c>
    </row>
    <row r="96" spans="1:9">
      <c r="A96" s="396">
        <v>2011</v>
      </c>
      <c r="B96" s="396" t="s">
        <v>62</v>
      </c>
      <c r="C96" s="396" t="s">
        <v>557</v>
      </c>
      <c r="D96" s="396" t="s">
        <v>558</v>
      </c>
      <c r="E96" s="396" t="s">
        <v>55</v>
      </c>
      <c r="F96" s="335">
        <v>40778</v>
      </c>
      <c r="G96" s="337">
        <v>0</v>
      </c>
      <c r="H96" s="329">
        <v>42.734409999999997</v>
      </c>
      <c r="I96" s="329">
        <v>-76.656270000000006</v>
      </c>
    </row>
    <row r="97" spans="1:9">
      <c r="A97" s="396">
        <v>2011</v>
      </c>
      <c r="B97" s="396" t="s">
        <v>62</v>
      </c>
      <c r="C97" s="396" t="s">
        <v>557</v>
      </c>
      <c r="D97" s="396" t="s">
        <v>558</v>
      </c>
      <c r="E97" s="396" t="s">
        <v>55</v>
      </c>
      <c r="F97" s="339">
        <v>40785</v>
      </c>
      <c r="G97" s="331">
        <v>0</v>
      </c>
      <c r="H97" s="329">
        <v>42.734409999999997</v>
      </c>
      <c r="I97" s="329">
        <v>-76.656270000000006</v>
      </c>
    </row>
    <row r="98" spans="1:9">
      <c r="A98" s="396">
        <v>2011</v>
      </c>
      <c r="B98" s="396" t="s">
        <v>62</v>
      </c>
      <c r="C98" s="396" t="s">
        <v>557</v>
      </c>
      <c r="D98" s="396" t="s">
        <v>558</v>
      </c>
      <c r="E98" s="396" t="s">
        <v>55</v>
      </c>
      <c r="F98" s="339">
        <v>40793</v>
      </c>
      <c r="G98" s="337">
        <v>0</v>
      </c>
      <c r="H98" s="329">
        <v>42.734409999999997</v>
      </c>
      <c r="I98" s="329">
        <v>-76.656270000000006</v>
      </c>
    </row>
    <row r="99" spans="1:9">
      <c r="A99" s="396">
        <v>2011</v>
      </c>
      <c r="B99" s="396" t="s">
        <v>62</v>
      </c>
      <c r="C99" s="396" t="s">
        <v>557</v>
      </c>
      <c r="D99" s="396" t="s">
        <v>558</v>
      </c>
      <c r="E99" s="396" t="s">
        <v>55</v>
      </c>
      <c r="F99" s="339">
        <v>40799</v>
      </c>
      <c r="G99" s="331">
        <v>0</v>
      </c>
      <c r="H99" s="329">
        <v>42.734409999999997</v>
      </c>
      <c r="I99" s="329">
        <v>-76.656270000000006</v>
      </c>
    </row>
    <row r="100" spans="1:9">
      <c r="A100" s="396">
        <v>2011</v>
      </c>
      <c r="B100" s="326" t="s">
        <v>270</v>
      </c>
      <c r="C100" s="396" t="s">
        <v>557</v>
      </c>
      <c r="D100" s="396" t="s">
        <v>558</v>
      </c>
      <c r="E100" s="396" t="s">
        <v>55</v>
      </c>
      <c r="F100" s="335">
        <v>40708</v>
      </c>
      <c r="G100" s="337" t="s">
        <v>290</v>
      </c>
      <c r="H100" s="329">
        <v>43.097279999999998</v>
      </c>
      <c r="I100" s="329">
        <v>-78.19153</v>
      </c>
    </row>
    <row r="101" spans="1:9">
      <c r="A101" s="396">
        <v>2011</v>
      </c>
      <c r="B101" s="326" t="s">
        <v>270</v>
      </c>
      <c r="C101" s="396" t="s">
        <v>557</v>
      </c>
      <c r="D101" s="396" t="s">
        <v>558</v>
      </c>
      <c r="E101" s="396" t="s">
        <v>55</v>
      </c>
      <c r="F101" s="339">
        <v>40715</v>
      </c>
      <c r="G101" s="331">
        <v>0</v>
      </c>
      <c r="H101" s="329">
        <v>43.097279999999998</v>
      </c>
      <c r="I101" s="329">
        <v>-78.19153</v>
      </c>
    </row>
    <row r="102" spans="1:9">
      <c r="A102" s="396">
        <v>2011</v>
      </c>
      <c r="B102" s="326" t="s">
        <v>270</v>
      </c>
      <c r="C102" s="396" t="s">
        <v>557</v>
      </c>
      <c r="D102" s="396" t="s">
        <v>558</v>
      </c>
      <c r="E102" s="396" t="s">
        <v>55</v>
      </c>
      <c r="F102" s="340">
        <v>40722</v>
      </c>
      <c r="G102" s="337">
        <v>0</v>
      </c>
      <c r="H102" s="329">
        <v>43.097279999999998</v>
      </c>
      <c r="I102" s="329">
        <v>-78.19153</v>
      </c>
    </row>
    <row r="103" spans="1:9">
      <c r="A103" s="396">
        <v>2011</v>
      </c>
      <c r="B103" s="326" t="s">
        <v>270</v>
      </c>
      <c r="C103" s="396" t="s">
        <v>557</v>
      </c>
      <c r="D103" s="396" t="s">
        <v>558</v>
      </c>
      <c r="E103" s="396" t="s">
        <v>55</v>
      </c>
      <c r="F103" s="339">
        <v>40729</v>
      </c>
      <c r="G103" s="331">
        <v>0</v>
      </c>
      <c r="H103" s="329">
        <v>43.097279999999998</v>
      </c>
      <c r="I103" s="329">
        <v>-78.19153</v>
      </c>
    </row>
    <row r="104" spans="1:9">
      <c r="A104" s="396">
        <v>2011</v>
      </c>
      <c r="B104" s="326" t="s">
        <v>270</v>
      </c>
      <c r="C104" s="396" t="s">
        <v>557</v>
      </c>
      <c r="D104" s="396" t="s">
        <v>558</v>
      </c>
      <c r="E104" s="396" t="s">
        <v>55</v>
      </c>
      <c r="F104" s="340">
        <v>40736</v>
      </c>
      <c r="G104" s="337">
        <v>0</v>
      </c>
      <c r="H104" s="329">
        <v>43.097279999999998</v>
      </c>
      <c r="I104" s="329">
        <v>-78.19153</v>
      </c>
    </row>
    <row r="105" spans="1:9">
      <c r="A105" s="396">
        <v>2011</v>
      </c>
      <c r="B105" s="326" t="s">
        <v>270</v>
      </c>
      <c r="C105" s="396" t="s">
        <v>557</v>
      </c>
      <c r="D105" s="396" t="s">
        <v>558</v>
      </c>
      <c r="E105" s="396" t="s">
        <v>55</v>
      </c>
      <c r="F105" s="339">
        <v>40743</v>
      </c>
      <c r="G105" s="331" t="s">
        <v>290</v>
      </c>
      <c r="H105" s="329">
        <v>43.097279999999998</v>
      </c>
      <c r="I105" s="329">
        <v>-78.19153</v>
      </c>
    </row>
    <row r="106" spans="1:9">
      <c r="A106" s="396">
        <v>2011</v>
      </c>
      <c r="B106" s="326" t="s">
        <v>270</v>
      </c>
      <c r="C106" s="396" t="s">
        <v>557</v>
      </c>
      <c r="D106" s="396" t="s">
        <v>558</v>
      </c>
      <c r="E106" s="396" t="s">
        <v>55</v>
      </c>
      <c r="F106" s="335">
        <v>40750</v>
      </c>
      <c r="G106" s="337" t="s">
        <v>290</v>
      </c>
      <c r="H106" s="329">
        <v>43.097279999999998</v>
      </c>
      <c r="I106" s="329">
        <v>-78.19153</v>
      </c>
    </row>
    <row r="107" spans="1:9">
      <c r="A107" s="396">
        <v>2011</v>
      </c>
      <c r="B107" s="326" t="s">
        <v>270</v>
      </c>
      <c r="C107" s="396" t="s">
        <v>557</v>
      </c>
      <c r="D107" s="396" t="s">
        <v>558</v>
      </c>
      <c r="E107" s="396" t="s">
        <v>55</v>
      </c>
      <c r="F107" s="339">
        <v>40757</v>
      </c>
      <c r="G107" s="331" t="s">
        <v>290</v>
      </c>
      <c r="H107" s="329">
        <v>43.097279999999998</v>
      </c>
      <c r="I107" s="329">
        <v>-78.19153</v>
      </c>
    </row>
    <row r="108" spans="1:9">
      <c r="A108" s="396">
        <v>2011</v>
      </c>
      <c r="B108" s="326" t="s">
        <v>270</v>
      </c>
      <c r="C108" s="396" t="s">
        <v>557</v>
      </c>
      <c r="D108" s="396" t="s">
        <v>558</v>
      </c>
      <c r="E108" s="396" t="s">
        <v>55</v>
      </c>
      <c r="F108" s="335">
        <v>40764</v>
      </c>
      <c r="G108" s="337" t="s">
        <v>290</v>
      </c>
      <c r="H108" s="329">
        <v>43.097279999999998</v>
      </c>
      <c r="I108" s="329">
        <v>-78.19153</v>
      </c>
    </row>
    <row r="109" spans="1:9">
      <c r="A109" s="396">
        <v>2011</v>
      </c>
      <c r="B109" s="326" t="s">
        <v>270</v>
      </c>
      <c r="C109" s="396" t="s">
        <v>557</v>
      </c>
      <c r="D109" s="396" t="s">
        <v>558</v>
      </c>
      <c r="E109" s="396" t="s">
        <v>55</v>
      </c>
      <c r="F109" s="339">
        <v>40771</v>
      </c>
      <c r="G109" s="331" t="s">
        <v>290</v>
      </c>
      <c r="H109" s="329">
        <v>43.097279999999998</v>
      </c>
      <c r="I109" s="329">
        <v>-78.19153</v>
      </c>
    </row>
    <row r="110" spans="1:9">
      <c r="A110" s="396">
        <v>2011</v>
      </c>
      <c r="B110" s="326" t="s">
        <v>270</v>
      </c>
      <c r="C110" s="396" t="s">
        <v>557</v>
      </c>
      <c r="D110" s="396" t="s">
        <v>558</v>
      </c>
      <c r="E110" s="396" t="s">
        <v>55</v>
      </c>
      <c r="F110" s="335">
        <v>40778</v>
      </c>
      <c r="G110" s="337" t="s">
        <v>290</v>
      </c>
      <c r="H110" s="329">
        <v>43.097279999999998</v>
      </c>
      <c r="I110" s="329">
        <v>-78.19153</v>
      </c>
    </row>
    <row r="111" spans="1:9">
      <c r="A111" s="396">
        <v>2011</v>
      </c>
      <c r="B111" s="326" t="s">
        <v>270</v>
      </c>
      <c r="C111" s="396" t="s">
        <v>557</v>
      </c>
      <c r="D111" s="396" t="s">
        <v>558</v>
      </c>
      <c r="E111" s="396" t="s">
        <v>55</v>
      </c>
      <c r="F111" s="339">
        <v>40785</v>
      </c>
      <c r="G111" s="331" t="s">
        <v>290</v>
      </c>
      <c r="H111" s="329">
        <v>43.097279999999998</v>
      </c>
      <c r="I111" s="329">
        <v>-78.19153</v>
      </c>
    </row>
    <row r="112" spans="1:9">
      <c r="A112" s="396">
        <v>2011</v>
      </c>
      <c r="B112" s="326" t="s">
        <v>270</v>
      </c>
      <c r="C112" s="396" t="s">
        <v>557</v>
      </c>
      <c r="D112" s="396" t="s">
        <v>558</v>
      </c>
      <c r="E112" s="396" t="s">
        <v>55</v>
      </c>
      <c r="F112" s="339">
        <v>40793</v>
      </c>
      <c r="G112" s="331" t="s">
        <v>290</v>
      </c>
      <c r="H112" s="329">
        <v>43.097279999999998</v>
      </c>
      <c r="I112" s="329">
        <v>-78.19153</v>
      </c>
    </row>
    <row r="113" spans="1:9">
      <c r="A113" s="396">
        <v>2011</v>
      </c>
      <c r="B113" s="326" t="s">
        <v>270</v>
      </c>
      <c r="C113" s="396" t="s">
        <v>557</v>
      </c>
      <c r="D113" s="396" t="s">
        <v>558</v>
      </c>
      <c r="E113" s="396" t="s">
        <v>55</v>
      </c>
      <c r="F113" s="339">
        <v>40799</v>
      </c>
      <c r="G113" s="331" t="s">
        <v>290</v>
      </c>
      <c r="H113" s="329">
        <v>43.097279999999998</v>
      </c>
      <c r="I113" s="329">
        <v>-78.19153</v>
      </c>
    </row>
    <row r="114" spans="1:9">
      <c r="A114" s="396">
        <v>2011</v>
      </c>
      <c r="B114" s="396" t="s">
        <v>323</v>
      </c>
      <c r="C114" s="396" t="s">
        <v>557</v>
      </c>
      <c r="D114" s="396" t="s">
        <v>558</v>
      </c>
      <c r="E114" s="396" t="s">
        <v>55</v>
      </c>
      <c r="F114" s="335">
        <v>40708</v>
      </c>
      <c r="G114" s="338">
        <v>0</v>
      </c>
      <c r="H114" s="331">
        <v>42.314059999999998</v>
      </c>
      <c r="I114" s="331">
        <v>-77.351699999999994</v>
      </c>
    </row>
    <row r="115" spans="1:9">
      <c r="A115" s="396">
        <v>2011</v>
      </c>
      <c r="B115" s="396" t="s">
        <v>323</v>
      </c>
      <c r="C115" s="396" t="s">
        <v>557</v>
      </c>
      <c r="D115" s="396" t="s">
        <v>558</v>
      </c>
      <c r="E115" s="396" t="s">
        <v>55</v>
      </c>
      <c r="F115" s="339">
        <v>40715</v>
      </c>
      <c r="G115" s="329">
        <v>0</v>
      </c>
      <c r="H115" s="331">
        <v>42.314059999999998</v>
      </c>
      <c r="I115" s="331">
        <v>-77.351699999999994</v>
      </c>
    </row>
    <row r="116" spans="1:9">
      <c r="A116" s="396">
        <v>2011</v>
      </c>
      <c r="B116" s="396" t="s">
        <v>323</v>
      </c>
      <c r="C116" s="396" t="s">
        <v>557</v>
      </c>
      <c r="D116" s="396" t="s">
        <v>558</v>
      </c>
      <c r="E116" s="396" t="s">
        <v>55</v>
      </c>
      <c r="F116" s="340">
        <v>40722</v>
      </c>
      <c r="G116" s="337">
        <v>0</v>
      </c>
      <c r="H116" s="331">
        <v>42.314059999999998</v>
      </c>
      <c r="I116" s="331">
        <v>-77.351699999999994</v>
      </c>
    </row>
    <row r="117" spans="1:9">
      <c r="A117" s="396">
        <v>2011</v>
      </c>
      <c r="B117" s="396" t="s">
        <v>323</v>
      </c>
      <c r="C117" s="396" t="s">
        <v>557</v>
      </c>
      <c r="D117" s="396" t="s">
        <v>558</v>
      </c>
      <c r="E117" s="396" t="s">
        <v>55</v>
      </c>
      <c r="F117" s="339">
        <v>40729</v>
      </c>
      <c r="G117" s="331">
        <v>0</v>
      </c>
      <c r="H117" s="331">
        <v>42.314059999999998</v>
      </c>
      <c r="I117" s="331">
        <v>-77.351699999999994</v>
      </c>
    </row>
    <row r="118" spans="1:9">
      <c r="A118" s="396">
        <v>2011</v>
      </c>
      <c r="B118" s="396" t="s">
        <v>323</v>
      </c>
      <c r="C118" s="396" t="s">
        <v>557</v>
      </c>
      <c r="D118" s="396" t="s">
        <v>558</v>
      </c>
      <c r="E118" s="396" t="s">
        <v>55</v>
      </c>
      <c r="F118" s="340">
        <v>40736</v>
      </c>
      <c r="G118" s="337" t="s">
        <v>290</v>
      </c>
      <c r="H118" s="331">
        <v>42.314059999999998</v>
      </c>
      <c r="I118" s="331">
        <v>-77.351699999999994</v>
      </c>
    </row>
    <row r="119" spans="1:9">
      <c r="A119" s="396">
        <v>2011</v>
      </c>
      <c r="B119" s="396" t="s">
        <v>323</v>
      </c>
      <c r="C119" s="396" t="s">
        <v>557</v>
      </c>
      <c r="D119" s="396" t="s">
        <v>558</v>
      </c>
      <c r="E119" s="396" t="s">
        <v>55</v>
      </c>
      <c r="F119" s="339">
        <v>40743</v>
      </c>
      <c r="G119" s="331" t="s">
        <v>290</v>
      </c>
      <c r="H119" s="331">
        <v>42.314059999999998</v>
      </c>
      <c r="I119" s="331">
        <v>-77.351699999999994</v>
      </c>
    </row>
    <row r="120" spans="1:9">
      <c r="A120" s="396">
        <v>2011</v>
      </c>
      <c r="B120" s="396" t="s">
        <v>323</v>
      </c>
      <c r="C120" s="396" t="s">
        <v>557</v>
      </c>
      <c r="D120" s="396" t="s">
        <v>558</v>
      </c>
      <c r="E120" s="396" t="s">
        <v>55</v>
      </c>
      <c r="F120" s="335">
        <v>40750</v>
      </c>
      <c r="G120" s="337" t="s">
        <v>290</v>
      </c>
      <c r="H120" s="331">
        <v>42.314059999999998</v>
      </c>
      <c r="I120" s="331">
        <v>-77.351699999999994</v>
      </c>
    </row>
    <row r="121" spans="1:9">
      <c r="A121" s="396">
        <v>2011</v>
      </c>
      <c r="B121" s="396" t="s">
        <v>323</v>
      </c>
      <c r="C121" s="396" t="s">
        <v>557</v>
      </c>
      <c r="D121" s="396" t="s">
        <v>558</v>
      </c>
      <c r="E121" s="396" t="s">
        <v>55</v>
      </c>
      <c r="F121" s="339">
        <v>40757</v>
      </c>
      <c r="G121" s="331" t="s">
        <v>290</v>
      </c>
      <c r="H121" s="331">
        <v>42.314059999999998</v>
      </c>
      <c r="I121" s="331">
        <v>-77.351699999999994</v>
      </c>
    </row>
    <row r="122" spans="1:9">
      <c r="A122" s="396">
        <v>2011</v>
      </c>
      <c r="B122" s="396" t="s">
        <v>323</v>
      </c>
      <c r="C122" s="396" t="s">
        <v>557</v>
      </c>
      <c r="D122" s="396" t="s">
        <v>558</v>
      </c>
      <c r="E122" s="396" t="s">
        <v>55</v>
      </c>
      <c r="F122" s="335">
        <v>40764</v>
      </c>
      <c r="G122" s="337" t="s">
        <v>290</v>
      </c>
      <c r="H122" s="331">
        <v>42.314059999999998</v>
      </c>
      <c r="I122" s="331">
        <v>-77.351699999999994</v>
      </c>
    </row>
    <row r="123" spans="1:9">
      <c r="A123" s="396">
        <v>2011</v>
      </c>
      <c r="B123" s="396" t="s">
        <v>323</v>
      </c>
      <c r="C123" s="396" t="s">
        <v>557</v>
      </c>
      <c r="D123" s="396" t="s">
        <v>558</v>
      </c>
      <c r="E123" s="396" t="s">
        <v>55</v>
      </c>
      <c r="F123" s="339">
        <v>40771</v>
      </c>
      <c r="G123" s="331" t="s">
        <v>290</v>
      </c>
      <c r="H123" s="331">
        <v>42.314059999999998</v>
      </c>
      <c r="I123" s="331">
        <v>-77.351699999999994</v>
      </c>
    </row>
    <row r="124" spans="1:9">
      <c r="A124" s="396">
        <v>2011</v>
      </c>
      <c r="B124" s="396" t="s">
        <v>323</v>
      </c>
      <c r="C124" s="396" t="s">
        <v>557</v>
      </c>
      <c r="D124" s="396" t="s">
        <v>558</v>
      </c>
      <c r="E124" s="396" t="s">
        <v>55</v>
      </c>
      <c r="F124" s="335">
        <v>40778</v>
      </c>
      <c r="G124" s="337" t="s">
        <v>290</v>
      </c>
      <c r="H124" s="331">
        <v>42.314059999999998</v>
      </c>
      <c r="I124" s="331">
        <v>-77.351699999999994</v>
      </c>
    </row>
    <row r="125" spans="1:9">
      <c r="A125" s="396">
        <v>2011</v>
      </c>
      <c r="B125" s="396" t="s">
        <v>323</v>
      </c>
      <c r="C125" s="396" t="s">
        <v>557</v>
      </c>
      <c r="D125" s="396" t="s">
        <v>558</v>
      </c>
      <c r="E125" s="396" t="s">
        <v>55</v>
      </c>
      <c r="F125" s="339">
        <v>40785</v>
      </c>
      <c r="G125" s="331" t="s">
        <v>290</v>
      </c>
      <c r="H125" s="331">
        <v>42.314059999999998</v>
      </c>
      <c r="I125" s="331">
        <v>-77.351699999999994</v>
      </c>
    </row>
    <row r="126" spans="1:9">
      <c r="A126" s="396">
        <v>2011</v>
      </c>
      <c r="B126" s="396" t="s">
        <v>323</v>
      </c>
      <c r="C126" s="396" t="s">
        <v>557</v>
      </c>
      <c r="D126" s="396" t="s">
        <v>558</v>
      </c>
      <c r="E126" s="396" t="s">
        <v>55</v>
      </c>
      <c r="F126" s="339">
        <v>40793</v>
      </c>
      <c r="G126" s="331" t="s">
        <v>290</v>
      </c>
      <c r="H126" s="331">
        <v>42.314059999999998</v>
      </c>
      <c r="I126" s="331">
        <v>-77.351699999999994</v>
      </c>
    </row>
    <row r="127" spans="1:9">
      <c r="A127" s="396">
        <v>2011</v>
      </c>
      <c r="B127" s="396" t="s">
        <v>323</v>
      </c>
      <c r="C127" s="396" t="s">
        <v>557</v>
      </c>
      <c r="D127" s="396" t="s">
        <v>558</v>
      </c>
      <c r="E127" s="396" t="s">
        <v>55</v>
      </c>
      <c r="F127" s="339">
        <v>40799</v>
      </c>
      <c r="G127" s="331" t="s">
        <v>290</v>
      </c>
      <c r="H127" s="331">
        <v>42.314059999999998</v>
      </c>
      <c r="I127" s="331">
        <v>-77.351699999999994</v>
      </c>
    </row>
    <row r="128" spans="1:9">
      <c r="A128" s="396">
        <v>2011</v>
      </c>
      <c r="B128" s="396" t="s">
        <v>362</v>
      </c>
      <c r="C128" s="396" t="s">
        <v>557</v>
      </c>
      <c r="D128" s="396" t="s">
        <v>558</v>
      </c>
      <c r="E128" s="396" t="s">
        <v>55</v>
      </c>
      <c r="F128" s="335">
        <v>40708</v>
      </c>
      <c r="G128" s="338">
        <v>0</v>
      </c>
      <c r="H128" s="329">
        <v>42.288379999999997</v>
      </c>
      <c r="I128" s="329">
        <v>-76.037880000000001</v>
      </c>
    </row>
    <row r="129" spans="1:9">
      <c r="A129" s="396">
        <v>2011</v>
      </c>
      <c r="B129" s="396" t="s">
        <v>362</v>
      </c>
      <c r="C129" s="396" t="s">
        <v>557</v>
      </c>
      <c r="D129" s="396" t="s">
        <v>558</v>
      </c>
      <c r="E129" s="396" t="s">
        <v>55</v>
      </c>
      <c r="F129" s="339">
        <v>40715</v>
      </c>
      <c r="G129" s="329">
        <v>0</v>
      </c>
      <c r="H129" s="329">
        <v>42.288379999999997</v>
      </c>
      <c r="I129" s="329">
        <v>-76.037880000000001</v>
      </c>
    </row>
    <row r="130" spans="1:9">
      <c r="A130" s="396">
        <v>2011</v>
      </c>
      <c r="B130" s="396" t="s">
        <v>362</v>
      </c>
      <c r="C130" s="396" t="s">
        <v>557</v>
      </c>
      <c r="D130" s="396" t="s">
        <v>558</v>
      </c>
      <c r="E130" s="396" t="s">
        <v>55</v>
      </c>
      <c r="F130" s="340">
        <v>40722</v>
      </c>
      <c r="G130" s="338">
        <v>0</v>
      </c>
      <c r="H130" s="329">
        <v>42.288379999999997</v>
      </c>
      <c r="I130" s="329">
        <v>-76.037880000000001</v>
      </c>
    </row>
    <row r="131" spans="1:9">
      <c r="A131" s="396">
        <v>2011</v>
      </c>
      <c r="B131" s="396" t="s">
        <v>362</v>
      </c>
      <c r="C131" s="396" t="s">
        <v>557</v>
      </c>
      <c r="D131" s="396" t="s">
        <v>558</v>
      </c>
      <c r="E131" s="396" t="s">
        <v>55</v>
      </c>
      <c r="F131" s="339">
        <v>40729</v>
      </c>
      <c r="G131" s="329">
        <v>0</v>
      </c>
      <c r="H131" s="329">
        <v>42.288379999999997</v>
      </c>
      <c r="I131" s="329">
        <v>-76.037880000000001</v>
      </c>
    </row>
    <row r="132" spans="1:9">
      <c r="A132" s="396">
        <v>2011</v>
      </c>
      <c r="B132" s="396" t="s">
        <v>362</v>
      </c>
      <c r="C132" s="396" t="s">
        <v>557</v>
      </c>
      <c r="D132" s="396" t="s">
        <v>558</v>
      </c>
      <c r="E132" s="396" t="s">
        <v>55</v>
      </c>
      <c r="F132" s="340">
        <v>40736</v>
      </c>
      <c r="G132" s="338">
        <v>0</v>
      </c>
      <c r="H132" s="329">
        <v>42.288379999999997</v>
      </c>
      <c r="I132" s="329">
        <v>-76.037880000000001</v>
      </c>
    </row>
    <row r="133" spans="1:9">
      <c r="A133" s="396">
        <v>2011</v>
      </c>
      <c r="B133" s="396" t="s">
        <v>362</v>
      </c>
      <c r="C133" s="396" t="s">
        <v>557</v>
      </c>
      <c r="D133" s="396" t="s">
        <v>558</v>
      </c>
      <c r="E133" s="396" t="s">
        <v>55</v>
      </c>
      <c r="F133" s="339">
        <v>40743</v>
      </c>
      <c r="G133" s="329">
        <v>0</v>
      </c>
      <c r="H133" s="329">
        <v>42.288379999999997</v>
      </c>
      <c r="I133" s="329">
        <v>-76.037880000000001</v>
      </c>
    </row>
    <row r="134" spans="1:9">
      <c r="A134" s="396">
        <v>2011</v>
      </c>
      <c r="B134" s="396" t="s">
        <v>362</v>
      </c>
      <c r="C134" s="396" t="s">
        <v>557</v>
      </c>
      <c r="D134" s="396" t="s">
        <v>558</v>
      </c>
      <c r="E134" s="396" t="s">
        <v>55</v>
      </c>
      <c r="F134" s="335">
        <v>40750</v>
      </c>
      <c r="G134" s="342">
        <v>4</v>
      </c>
      <c r="H134" s="329">
        <v>42.288379999999997</v>
      </c>
      <c r="I134" s="329">
        <v>-76.037880000000001</v>
      </c>
    </row>
    <row r="135" spans="1:9">
      <c r="A135" s="396">
        <v>2011</v>
      </c>
      <c r="B135" s="396" t="s">
        <v>362</v>
      </c>
      <c r="C135" s="396" t="s">
        <v>557</v>
      </c>
      <c r="D135" s="396" t="s">
        <v>558</v>
      </c>
      <c r="E135" s="396" t="s">
        <v>55</v>
      </c>
      <c r="F135" s="339">
        <v>40757</v>
      </c>
      <c r="G135" s="329">
        <v>3</v>
      </c>
      <c r="H135" s="329">
        <v>42.288379999999997</v>
      </c>
      <c r="I135" s="329">
        <v>-76.037880000000001</v>
      </c>
    </row>
    <row r="136" spans="1:9">
      <c r="A136" s="396">
        <v>2011</v>
      </c>
      <c r="B136" s="396" t="s">
        <v>362</v>
      </c>
      <c r="C136" s="396" t="s">
        <v>557</v>
      </c>
      <c r="D136" s="396" t="s">
        <v>558</v>
      </c>
      <c r="E136" s="396" t="s">
        <v>55</v>
      </c>
      <c r="F136" s="335">
        <v>40764</v>
      </c>
      <c r="G136" s="338">
        <v>2</v>
      </c>
      <c r="H136" s="329">
        <v>42.288379999999997</v>
      </c>
      <c r="I136" s="329">
        <v>-76.037880000000001</v>
      </c>
    </row>
    <row r="137" spans="1:9">
      <c r="A137" s="396">
        <v>2011</v>
      </c>
      <c r="B137" s="396" t="s">
        <v>362</v>
      </c>
      <c r="C137" s="396" t="s">
        <v>557</v>
      </c>
      <c r="D137" s="396" t="s">
        <v>558</v>
      </c>
      <c r="E137" s="396" t="s">
        <v>55</v>
      </c>
      <c r="F137" s="339">
        <v>40771</v>
      </c>
      <c r="G137" s="331">
        <v>0</v>
      </c>
      <c r="H137" s="329">
        <v>42.288379999999997</v>
      </c>
      <c r="I137" s="329">
        <v>-76.037880000000001</v>
      </c>
    </row>
    <row r="138" spans="1:9">
      <c r="A138" s="396">
        <v>2011</v>
      </c>
      <c r="B138" s="396" t="s">
        <v>362</v>
      </c>
      <c r="C138" s="396" t="s">
        <v>557</v>
      </c>
      <c r="D138" s="396" t="s">
        <v>558</v>
      </c>
      <c r="E138" s="396" t="s">
        <v>55</v>
      </c>
      <c r="F138" s="335">
        <v>40778</v>
      </c>
      <c r="G138" s="338">
        <v>0</v>
      </c>
      <c r="H138" s="329">
        <v>42.288379999999997</v>
      </c>
      <c r="I138" s="329">
        <v>-76.037880000000001</v>
      </c>
    </row>
    <row r="139" spans="1:9">
      <c r="A139" s="396">
        <v>2011</v>
      </c>
      <c r="B139" s="396" t="s">
        <v>362</v>
      </c>
      <c r="C139" s="396" t="s">
        <v>557</v>
      </c>
      <c r="D139" s="396" t="s">
        <v>558</v>
      </c>
      <c r="E139" s="396" t="s">
        <v>55</v>
      </c>
      <c r="F139" s="339">
        <v>40785</v>
      </c>
      <c r="G139" s="331">
        <v>0</v>
      </c>
      <c r="H139" s="329">
        <v>42.288379999999997</v>
      </c>
      <c r="I139" s="329">
        <v>-76.037880000000001</v>
      </c>
    </row>
    <row r="140" spans="1:9">
      <c r="A140" s="396">
        <v>2011</v>
      </c>
      <c r="B140" s="396" t="s">
        <v>362</v>
      </c>
      <c r="C140" s="396" t="s">
        <v>557</v>
      </c>
      <c r="D140" s="396" t="s">
        <v>558</v>
      </c>
      <c r="E140" s="396" t="s">
        <v>55</v>
      </c>
      <c r="F140" s="339">
        <v>40793</v>
      </c>
      <c r="G140" s="327" t="s">
        <v>290</v>
      </c>
      <c r="H140" s="329">
        <v>42.288379999999997</v>
      </c>
      <c r="I140" s="329">
        <v>-76.037880000000001</v>
      </c>
    </row>
    <row r="141" spans="1:9">
      <c r="A141" s="396">
        <v>2011</v>
      </c>
      <c r="B141" s="396" t="s">
        <v>362</v>
      </c>
      <c r="C141" s="396" t="s">
        <v>557</v>
      </c>
      <c r="D141" s="396" t="s">
        <v>558</v>
      </c>
      <c r="E141" s="396" t="s">
        <v>55</v>
      </c>
      <c r="F141" s="339">
        <v>40799</v>
      </c>
      <c r="G141" s="327" t="s">
        <v>290</v>
      </c>
      <c r="H141" s="329">
        <v>42.288379999999997</v>
      </c>
      <c r="I141" s="329">
        <v>-76.037880000000001</v>
      </c>
    </row>
    <row r="142" spans="1:9">
      <c r="A142" s="396">
        <v>2011</v>
      </c>
      <c r="B142" s="396" t="s">
        <v>563</v>
      </c>
      <c r="C142" s="396" t="s">
        <v>557</v>
      </c>
      <c r="D142" s="396" t="s">
        <v>558</v>
      </c>
      <c r="E142" s="396" t="s">
        <v>55</v>
      </c>
      <c r="F142" s="335">
        <v>40708</v>
      </c>
      <c r="G142" s="338">
        <v>0</v>
      </c>
      <c r="H142" s="329">
        <v>42.194310000000002</v>
      </c>
      <c r="I142" s="329">
        <v>-75.572419999999994</v>
      </c>
    </row>
    <row r="143" spans="1:9">
      <c r="A143" s="396">
        <v>2011</v>
      </c>
      <c r="B143" s="396" t="s">
        <v>563</v>
      </c>
      <c r="C143" s="396" t="s">
        <v>557</v>
      </c>
      <c r="D143" s="396" t="s">
        <v>558</v>
      </c>
      <c r="E143" s="396" t="s">
        <v>55</v>
      </c>
      <c r="F143" s="339">
        <v>40715</v>
      </c>
      <c r="G143" s="329">
        <v>0</v>
      </c>
      <c r="H143" s="329">
        <v>42.194310000000002</v>
      </c>
      <c r="I143" s="329">
        <v>-75.572419999999994</v>
      </c>
    </row>
    <row r="144" spans="1:9">
      <c r="A144" s="396">
        <v>2011</v>
      </c>
      <c r="B144" s="396" t="s">
        <v>563</v>
      </c>
      <c r="C144" s="396" t="s">
        <v>557</v>
      </c>
      <c r="D144" s="396" t="s">
        <v>558</v>
      </c>
      <c r="E144" s="396" t="s">
        <v>55</v>
      </c>
      <c r="F144" s="340">
        <v>40722</v>
      </c>
      <c r="G144" s="338">
        <v>0</v>
      </c>
      <c r="H144" s="329">
        <v>42.194310000000002</v>
      </c>
      <c r="I144" s="329">
        <v>-75.572419999999994</v>
      </c>
    </row>
    <row r="145" spans="1:9">
      <c r="A145" s="396">
        <v>2011</v>
      </c>
      <c r="B145" s="396" t="s">
        <v>563</v>
      </c>
      <c r="C145" s="396" t="s">
        <v>557</v>
      </c>
      <c r="D145" s="396" t="s">
        <v>558</v>
      </c>
      <c r="E145" s="396" t="s">
        <v>55</v>
      </c>
      <c r="F145" s="339">
        <v>40729</v>
      </c>
      <c r="G145" s="329">
        <v>0</v>
      </c>
      <c r="H145" s="329">
        <v>42.194310000000002</v>
      </c>
      <c r="I145" s="329">
        <v>-75.572419999999994</v>
      </c>
    </row>
    <row r="146" spans="1:9">
      <c r="A146" s="396">
        <v>2011</v>
      </c>
      <c r="B146" s="396" t="s">
        <v>563</v>
      </c>
      <c r="C146" s="396" t="s">
        <v>557</v>
      </c>
      <c r="D146" s="396" t="s">
        <v>558</v>
      </c>
      <c r="E146" s="396" t="s">
        <v>55</v>
      </c>
      <c r="F146" s="340">
        <v>40736</v>
      </c>
      <c r="G146" s="338">
        <v>0</v>
      </c>
      <c r="H146" s="329">
        <v>42.194310000000002</v>
      </c>
      <c r="I146" s="329">
        <v>-75.572419999999994</v>
      </c>
    </row>
    <row r="147" spans="1:9">
      <c r="A147" s="396">
        <v>2011</v>
      </c>
      <c r="B147" s="396" t="s">
        <v>563</v>
      </c>
      <c r="C147" s="396" t="s">
        <v>557</v>
      </c>
      <c r="D147" s="396" t="s">
        <v>558</v>
      </c>
      <c r="E147" s="396" t="s">
        <v>55</v>
      </c>
      <c r="F147" s="339">
        <v>40743</v>
      </c>
      <c r="G147" s="329">
        <v>1</v>
      </c>
      <c r="H147" s="329">
        <v>42.194310000000002</v>
      </c>
      <c r="I147" s="329">
        <v>-75.572419999999994</v>
      </c>
    </row>
    <row r="148" spans="1:9">
      <c r="A148" s="396">
        <v>2011</v>
      </c>
      <c r="B148" s="396" t="s">
        <v>563</v>
      </c>
      <c r="C148" s="396" t="s">
        <v>557</v>
      </c>
      <c r="D148" s="396" t="s">
        <v>558</v>
      </c>
      <c r="E148" s="396" t="s">
        <v>55</v>
      </c>
      <c r="F148" s="335">
        <v>40750</v>
      </c>
      <c r="G148" s="342">
        <v>1</v>
      </c>
      <c r="H148" s="329">
        <v>42.194310000000002</v>
      </c>
      <c r="I148" s="329">
        <v>-75.572419999999994</v>
      </c>
    </row>
    <row r="149" spans="1:9">
      <c r="A149" s="396">
        <v>2011</v>
      </c>
      <c r="B149" s="396" t="s">
        <v>563</v>
      </c>
      <c r="C149" s="396" t="s">
        <v>557</v>
      </c>
      <c r="D149" s="396" t="s">
        <v>558</v>
      </c>
      <c r="E149" s="396" t="s">
        <v>55</v>
      </c>
      <c r="F149" s="339">
        <v>40757</v>
      </c>
      <c r="G149" s="329">
        <v>4</v>
      </c>
      <c r="H149" s="329">
        <v>42.194310000000002</v>
      </c>
      <c r="I149" s="329">
        <v>-75.572419999999994</v>
      </c>
    </row>
    <row r="150" spans="1:9">
      <c r="A150" s="396">
        <v>2011</v>
      </c>
      <c r="B150" s="396" t="s">
        <v>563</v>
      </c>
      <c r="C150" s="396" t="s">
        <v>557</v>
      </c>
      <c r="D150" s="396" t="s">
        <v>558</v>
      </c>
      <c r="E150" s="396" t="s">
        <v>55</v>
      </c>
      <c r="F150" s="335">
        <v>40764</v>
      </c>
      <c r="G150" s="338">
        <v>3</v>
      </c>
      <c r="H150" s="329">
        <v>42.194310000000002</v>
      </c>
      <c r="I150" s="329">
        <v>-75.572419999999994</v>
      </c>
    </row>
    <row r="151" spans="1:9">
      <c r="A151" s="396">
        <v>2011</v>
      </c>
      <c r="B151" s="396" t="s">
        <v>563</v>
      </c>
      <c r="C151" s="396" t="s">
        <v>557</v>
      </c>
      <c r="D151" s="396" t="s">
        <v>558</v>
      </c>
      <c r="E151" s="396" t="s">
        <v>55</v>
      </c>
      <c r="F151" s="339">
        <v>40771</v>
      </c>
      <c r="G151" s="331">
        <v>0</v>
      </c>
      <c r="H151" s="329">
        <v>42.194310000000002</v>
      </c>
      <c r="I151" s="329">
        <v>-75.572419999999994</v>
      </c>
    </row>
    <row r="152" spans="1:9">
      <c r="A152" s="396">
        <v>2011</v>
      </c>
      <c r="B152" s="396" t="s">
        <v>563</v>
      </c>
      <c r="C152" s="396" t="s">
        <v>557</v>
      </c>
      <c r="D152" s="396" t="s">
        <v>558</v>
      </c>
      <c r="E152" s="396" t="s">
        <v>55</v>
      </c>
      <c r="F152" s="335">
        <v>40778</v>
      </c>
      <c r="G152" s="338">
        <v>0</v>
      </c>
      <c r="H152" s="329">
        <v>42.194310000000002</v>
      </c>
      <c r="I152" s="329">
        <v>-75.572419999999994</v>
      </c>
    </row>
    <row r="153" spans="1:9">
      <c r="A153" s="396">
        <v>2011</v>
      </c>
      <c r="B153" s="396" t="s">
        <v>563</v>
      </c>
      <c r="C153" s="396" t="s">
        <v>557</v>
      </c>
      <c r="D153" s="396" t="s">
        <v>558</v>
      </c>
      <c r="E153" s="396" t="s">
        <v>55</v>
      </c>
      <c r="F153" s="339">
        <v>40785</v>
      </c>
      <c r="G153" s="331">
        <v>0</v>
      </c>
      <c r="H153" s="329">
        <v>42.194310000000002</v>
      </c>
      <c r="I153" s="329">
        <v>-75.572419999999994</v>
      </c>
    </row>
    <row r="154" spans="1:9">
      <c r="A154" s="396">
        <v>2011</v>
      </c>
      <c r="B154" s="396" t="s">
        <v>563</v>
      </c>
      <c r="C154" s="396" t="s">
        <v>557</v>
      </c>
      <c r="D154" s="396" t="s">
        <v>558</v>
      </c>
      <c r="E154" s="396" t="s">
        <v>55</v>
      </c>
      <c r="F154" s="339">
        <v>40793</v>
      </c>
      <c r="G154" s="327" t="s">
        <v>290</v>
      </c>
      <c r="H154" s="329">
        <v>42.194310000000002</v>
      </c>
      <c r="I154" s="329">
        <v>-75.572419999999994</v>
      </c>
    </row>
    <row r="155" spans="1:9">
      <c r="A155" s="396">
        <v>2011</v>
      </c>
      <c r="B155" s="396" t="s">
        <v>563</v>
      </c>
      <c r="C155" s="396" t="s">
        <v>557</v>
      </c>
      <c r="D155" s="396" t="s">
        <v>558</v>
      </c>
      <c r="E155" s="396" t="s">
        <v>55</v>
      </c>
      <c r="F155" s="339">
        <v>40799</v>
      </c>
      <c r="G155" s="327" t="s">
        <v>290</v>
      </c>
      <c r="H155" s="329">
        <v>42.194310000000002</v>
      </c>
      <c r="I155" s="329">
        <v>-75.572419999999994</v>
      </c>
    </row>
    <row r="156" spans="1:9">
      <c r="A156" s="396">
        <v>2011</v>
      </c>
      <c r="B156" s="328" t="s">
        <v>364</v>
      </c>
      <c r="C156" s="396" t="s">
        <v>557</v>
      </c>
      <c r="D156" s="396" t="s">
        <v>558</v>
      </c>
      <c r="E156" s="396" t="s">
        <v>55</v>
      </c>
      <c r="F156" s="335">
        <v>40708</v>
      </c>
      <c r="G156" s="338">
        <v>0</v>
      </c>
      <c r="H156" s="329">
        <v>42.064810000000001</v>
      </c>
      <c r="I156" s="329">
        <v>-76.113600000000005</v>
      </c>
    </row>
    <row r="157" spans="1:9">
      <c r="A157" s="396">
        <v>2011</v>
      </c>
      <c r="B157" s="328" t="s">
        <v>364</v>
      </c>
      <c r="C157" s="396" t="s">
        <v>557</v>
      </c>
      <c r="D157" s="396" t="s">
        <v>558</v>
      </c>
      <c r="E157" s="396" t="s">
        <v>55</v>
      </c>
      <c r="F157" s="339">
        <v>40715</v>
      </c>
      <c r="G157" s="329">
        <v>0</v>
      </c>
      <c r="H157" s="329">
        <v>42.064810000000001</v>
      </c>
      <c r="I157" s="329">
        <v>-76.113600000000005</v>
      </c>
    </row>
    <row r="158" spans="1:9">
      <c r="A158" s="396">
        <v>2011</v>
      </c>
      <c r="B158" s="328" t="s">
        <v>364</v>
      </c>
      <c r="C158" s="396" t="s">
        <v>557</v>
      </c>
      <c r="D158" s="396" t="s">
        <v>558</v>
      </c>
      <c r="E158" s="396" t="s">
        <v>55</v>
      </c>
      <c r="F158" s="340">
        <v>40722</v>
      </c>
      <c r="G158" s="338">
        <v>0</v>
      </c>
      <c r="H158" s="329">
        <v>42.064810000000001</v>
      </c>
      <c r="I158" s="329">
        <v>-76.113600000000005</v>
      </c>
    </row>
    <row r="159" spans="1:9">
      <c r="A159" s="396">
        <v>2011</v>
      </c>
      <c r="B159" s="328" t="s">
        <v>364</v>
      </c>
      <c r="C159" s="396" t="s">
        <v>557</v>
      </c>
      <c r="D159" s="396" t="s">
        <v>558</v>
      </c>
      <c r="E159" s="396" t="s">
        <v>55</v>
      </c>
      <c r="F159" s="339">
        <v>40729</v>
      </c>
      <c r="G159" s="329">
        <v>0</v>
      </c>
      <c r="H159" s="329">
        <v>42.064810000000001</v>
      </c>
      <c r="I159" s="329">
        <v>-76.113600000000005</v>
      </c>
    </row>
    <row r="160" spans="1:9">
      <c r="A160" s="396">
        <v>2011</v>
      </c>
      <c r="B160" s="328" t="s">
        <v>364</v>
      </c>
      <c r="C160" s="396" t="s">
        <v>557</v>
      </c>
      <c r="D160" s="396" t="s">
        <v>558</v>
      </c>
      <c r="E160" s="396" t="s">
        <v>55</v>
      </c>
      <c r="F160" s="340">
        <v>40736</v>
      </c>
      <c r="G160" s="338">
        <v>0</v>
      </c>
      <c r="H160" s="329">
        <v>42.064810000000001</v>
      </c>
      <c r="I160" s="329">
        <v>-76.113600000000005</v>
      </c>
    </row>
    <row r="161" spans="1:9">
      <c r="A161" s="396">
        <v>2011</v>
      </c>
      <c r="B161" s="328" t="s">
        <v>364</v>
      </c>
      <c r="C161" s="396" t="s">
        <v>557</v>
      </c>
      <c r="D161" s="396" t="s">
        <v>558</v>
      </c>
      <c r="E161" s="396" t="s">
        <v>55</v>
      </c>
      <c r="F161" s="339">
        <v>40743</v>
      </c>
      <c r="G161" s="329">
        <v>3</v>
      </c>
      <c r="H161" s="329">
        <v>42.064810000000001</v>
      </c>
      <c r="I161" s="329">
        <v>-76.113600000000005</v>
      </c>
    </row>
    <row r="162" spans="1:9">
      <c r="A162" s="396">
        <v>2011</v>
      </c>
      <c r="B162" s="328" t="s">
        <v>364</v>
      </c>
      <c r="C162" s="396" t="s">
        <v>557</v>
      </c>
      <c r="D162" s="396" t="s">
        <v>558</v>
      </c>
      <c r="E162" s="396" t="s">
        <v>55</v>
      </c>
      <c r="F162" s="335">
        <v>40750</v>
      </c>
      <c r="G162" s="342">
        <v>2</v>
      </c>
      <c r="H162" s="329">
        <v>42.064810000000001</v>
      </c>
      <c r="I162" s="329">
        <v>-76.113600000000005</v>
      </c>
    </row>
    <row r="163" spans="1:9">
      <c r="A163" s="396">
        <v>2011</v>
      </c>
      <c r="B163" s="328" t="s">
        <v>364</v>
      </c>
      <c r="C163" s="396" t="s">
        <v>557</v>
      </c>
      <c r="D163" s="396" t="s">
        <v>558</v>
      </c>
      <c r="E163" s="396" t="s">
        <v>55</v>
      </c>
      <c r="F163" s="339">
        <v>40757</v>
      </c>
      <c r="G163" s="329">
        <v>2</v>
      </c>
      <c r="H163" s="329">
        <v>42.064810000000001</v>
      </c>
      <c r="I163" s="329">
        <v>-76.113600000000005</v>
      </c>
    </row>
    <row r="164" spans="1:9">
      <c r="A164" s="396">
        <v>2011</v>
      </c>
      <c r="B164" s="328" t="s">
        <v>364</v>
      </c>
      <c r="C164" s="396" t="s">
        <v>557</v>
      </c>
      <c r="D164" s="396" t="s">
        <v>558</v>
      </c>
      <c r="E164" s="396" t="s">
        <v>55</v>
      </c>
      <c r="F164" s="335">
        <v>40764</v>
      </c>
      <c r="G164" s="338">
        <v>1</v>
      </c>
      <c r="H164" s="329">
        <v>42.064810000000001</v>
      </c>
      <c r="I164" s="329">
        <v>-76.113600000000005</v>
      </c>
    </row>
    <row r="165" spans="1:9">
      <c r="A165" s="396">
        <v>2011</v>
      </c>
      <c r="B165" s="328" t="s">
        <v>364</v>
      </c>
      <c r="C165" s="396" t="s">
        <v>557</v>
      </c>
      <c r="D165" s="396" t="s">
        <v>558</v>
      </c>
      <c r="E165" s="396" t="s">
        <v>55</v>
      </c>
      <c r="F165" s="339">
        <v>40771</v>
      </c>
      <c r="G165" s="331">
        <v>0</v>
      </c>
      <c r="H165" s="329">
        <v>42.064810000000001</v>
      </c>
      <c r="I165" s="329">
        <v>-76.113600000000005</v>
      </c>
    </row>
    <row r="166" spans="1:9">
      <c r="A166" s="396">
        <v>2011</v>
      </c>
      <c r="B166" s="328" t="s">
        <v>364</v>
      </c>
      <c r="C166" s="396" t="s">
        <v>557</v>
      </c>
      <c r="D166" s="396" t="s">
        <v>558</v>
      </c>
      <c r="E166" s="396" t="s">
        <v>55</v>
      </c>
      <c r="F166" s="335">
        <v>40778</v>
      </c>
      <c r="G166" s="338">
        <v>0</v>
      </c>
      <c r="H166" s="329">
        <v>42.064810000000001</v>
      </c>
      <c r="I166" s="329">
        <v>-76.113600000000005</v>
      </c>
    </row>
    <row r="167" spans="1:9">
      <c r="A167" s="396">
        <v>2011</v>
      </c>
      <c r="B167" s="328" t="s">
        <v>364</v>
      </c>
      <c r="C167" s="396" t="s">
        <v>557</v>
      </c>
      <c r="D167" s="396" t="s">
        <v>558</v>
      </c>
      <c r="E167" s="396" t="s">
        <v>55</v>
      </c>
      <c r="F167" s="339">
        <v>40785</v>
      </c>
      <c r="G167" s="331">
        <v>0</v>
      </c>
      <c r="H167" s="329">
        <v>42.064810000000001</v>
      </c>
      <c r="I167" s="329">
        <v>-76.113600000000005</v>
      </c>
    </row>
    <row r="168" spans="1:9">
      <c r="A168" s="396">
        <v>2011</v>
      </c>
      <c r="B168" s="328" t="s">
        <v>364</v>
      </c>
      <c r="C168" s="396" t="s">
        <v>557</v>
      </c>
      <c r="D168" s="396" t="s">
        <v>558</v>
      </c>
      <c r="E168" s="396" t="s">
        <v>55</v>
      </c>
      <c r="F168" s="339">
        <v>40793</v>
      </c>
      <c r="G168" s="327"/>
      <c r="H168" s="329">
        <v>42.064810000000001</v>
      </c>
      <c r="I168" s="329">
        <v>-76.113600000000005</v>
      </c>
    </row>
    <row r="169" spans="1:9">
      <c r="A169" s="396">
        <v>2011</v>
      </c>
      <c r="B169" s="328" t="s">
        <v>364</v>
      </c>
      <c r="C169" s="396" t="s">
        <v>557</v>
      </c>
      <c r="D169" s="396" t="s">
        <v>558</v>
      </c>
      <c r="E169" s="396" t="s">
        <v>55</v>
      </c>
      <c r="F169" s="339">
        <v>40799</v>
      </c>
      <c r="G169" s="327"/>
      <c r="H169" s="329">
        <v>42.064810000000001</v>
      </c>
      <c r="I169" s="329">
        <v>-76.113600000000005</v>
      </c>
    </row>
  </sheetData>
  <phoneticPr fontId="9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18"/>
  <sheetViews>
    <sheetView zoomScale="50" zoomScaleNormal="50" workbookViewId="0">
      <selection activeCell="D27" sqref="D27"/>
    </sheetView>
  </sheetViews>
  <sheetFormatPr baseColWidth="10" defaultColWidth="8.83203125" defaultRowHeight="16"/>
  <cols>
    <col min="2" max="2" width="13.5" customWidth="1"/>
    <col min="3" max="3" width="15.1640625" customWidth="1"/>
    <col min="4" max="7" width="8.83203125" bestFit="1" customWidth="1"/>
    <col min="8" max="9" width="10.1640625" bestFit="1" customWidth="1"/>
    <col min="10" max="10" width="10.5" bestFit="1" customWidth="1"/>
    <col min="11" max="14" width="10.1640625" bestFit="1" customWidth="1"/>
    <col min="15" max="15" width="10" bestFit="1" customWidth="1"/>
    <col min="16" max="17" width="8.83203125" bestFit="1" customWidth="1"/>
    <col min="18" max="18" width="10" bestFit="1" customWidth="1"/>
    <col min="19" max="19" width="10.33203125" bestFit="1" customWidth="1"/>
    <col min="20" max="20" width="9.5" bestFit="1" customWidth="1"/>
    <col min="21" max="21" width="11.1640625" bestFit="1" customWidth="1"/>
    <col min="22" max="22" width="10.33203125" bestFit="1" customWidth="1"/>
  </cols>
  <sheetData>
    <row r="1" spans="2:60" s="17" customFormat="1" ht="34">
      <c r="B1" s="107" t="s">
        <v>56</v>
      </c>
      <c r="C1" s="108"/>
      <c r="D1" s="109" t="s">
        <v>35</v>
      </c>
      <c r="E1" s="109" t="s">
        <v>35</v>
      </c>
      <c r="F1" s="109" t="s">
        <v>35</v>
      </c>
      <c r="G1" s="109" t="s">
        <v>66</v>
      </c>
      <c r="H1" s="109" t="s">
        <v>35</v>
      </c>
      <c r="I1" s="109" t="s">
        <v>64</v>
      </c>
      <c r="J1" s="110" t="s">
        <v>101</v>
      </c>
      <c r="K1" s="109" t="s">
        <v>62</v>
      </c>
      <c r="L1" s="109" t="s">
        <v>67</v>
      </c>
      <c r="M1" s="109" t="s">
        <v>62</v>
      </c>
      <c r="N1" s="109" t="s">
        <v>62</v>
      </c>
      <c r="O1" s="109" t="s">
        <v>60</v>
      </c>
      <c r="P1" s="109" t="s">
        <v>57</v>
      </c>
      <c r="Q1" s="111" t="s">
        <v>57</v>
      </c>
      <c r="R1" s="112" t="s">
        <v>152</v>
      </c>
      <c r="S1" s="112" t="s">
        <v>98</v>
      </c>
      <c r="T1" s="112" t="s">
        <v>150</v>
      </c>
      <c r="U1" s="112" t="s">
        <v>218</v>
      </c>
      <c r="V1" s="109" t="s">
        <v>97</v>
      </c>
      <c r="W1" s="109" t="s">
        <v>115</v>
      </c>
      <c r="X1" s="109" t="s">
        <v>219</v>
      </c>
      <c r="Y1" s="109" t="s">
        <v>65</v>
      </c>
      <c r="Z1" s="112" t="s">
        <v>65</v>
      </c>
      <c r="AA1" s="109" t="s">
        <v>65</v>
      </c>
      <c r="AB1" s="109" t="s">
        <v>61</v>
      </c>
      <c r="AC1" s="109" t="s">
        <v>65</v>
      </c>
      <c r="AD1" s="109" t="s">
        <v>61</v>
      </c>
      <c r="AE1" s="109" t="s">
        <v>65</v>
      </c>
      <c r="AF1" s="109" t="s">
        <v>61</v>
      </c>
      <c r="AG1" s="109" t="s">
        <v>61</v>
      </c>
      <c r="AH1" s="109" t="s">
        <v>154</v>
      </c>
      <c r="AI1" s="109" t="s">
        <v>154</v>
      </c>
      <c r="AJ1" s="113" t="s">
        <v>59</v>
      </c>
      <c r="AK1" s="113" t="s">
        <v>59</v>
      </c>
      <c r="AL1" s="109" t="s">
        <v>63</v>
      </c>
      <c r="AM1" s="109" t="s">
        <v>63</v>
      </c>
      <c r="AN1" s="109" t="s">
        <v>63</v>
      </c>
      <c r="AO1" s="109" t="s">
        <v>63</v>
      </c>
      <c r="AP1" s="109" t="s">
        <v>63</v>
      </c>
      <c r="AQ1" s="109" t="s">
        <v>63</v>
      </c>
      <c r="AR1" s="109" t="s">
        <v>116</v>
      </c>
      <c r="AS1" s="109" t="s">
        <v>116</v>
      </c>
      <c r="AT1" s="109" t="s">
        <v>58</v>
      </c>
      <c r="AU1" s="109" t="s">
        <v>58</v>
      </c>
      <c r="AV1" s="109" t="s">
        <v>58</v>
      </c>
      <c r="AW1" s="109" t="s">
        <v>62</v>
      </c>
      <c r="AX1" s="109" t="s">
        <v>101</v>
      </c>
      <c r="AY1" s="109" t="s">
        <v>169</v>
      </c>
      <c r="AZ1" s="109" t="s">
        <v>169</v>
      </c>
      <c r="BA1" s="109" t="s">
        <v>102</v>
      </c>
      <c r="BB1" s="109" t="s">
        <v>217</v>
      </c>
      <c r="BC1" s="110" t="s">
        <v>69</v>
      </c>
      <c r="BD1" s="114" t="s">
        <v>270</v>
      </c>
      <c r="BE1" s="112" t="s">
        <v>115</v>
      </c>
      <c r="BF1" s="115" t="s">
        <v>115</v>
      </c>
      <c r="BG1" s="112" t="s">
        <v>65</v>
      </c>
      <c r="BH1" s="109" t="s">
        <v>68</v>
      </c>
    </row>
    <row r="2" spans="2:60" s="17" customFormat="1" ht="51">
      <c r="B2" s="107" t="s">
        <v>70</v>
      </c>
      <c r="C2" s="108"/>
      <c r="D2" s="109" t="s">
        <v>443</v>
      </c>
      <c r="E2" s="109" t="s">
        <v>445</v>
      </c>
      <c r="F2" s="109" t="s">
        <v>447</v>
      </c>
      <c r="G2" s="109" t="s">
        <v>498</v>
      </c>
      <c r="H2" s="109">
        <v>44.885945999999997</v>
      </c>
      <c r="I2" s="109">
        <v>44.382505000000002</v>
      </c>
      <c r="J2" s="110">
        <v>42.700038900000003</v>
      </c>
      <c r="K2" s="116">
        <v>43.302661999999998</v>
      </c>
      <c r="L2" s="116">
        <v>42.858837999999999</v>
      </c>
      <c r="M2" s="116">
        <v>42.823362000000003</v>
      </c>
      <c r="N2" s="116">
        <v>42.942259</v>
      </c>
      <c r="O2" s="113">
        <v>41.872002999999999</v>
      </c>
      <c r="P2" s="109" t="s">
        <v>95</v>
      </c>
      <c r="Q2" s="107" t="s">
        <v>499</v>
      </c>
      <c r="R2" s="117">
        <v>42.698324999999997</v>
      </c>
      <c r="S2" s="113">
        <v>42.842314000000002</v>
      </c>
      <c r="T2" s="112">
        <v>42.451818000000003</v>
      </c>
      <c r="U2" s="118">
        <v>43.003637400000002</v>
      </c>
      <c r="V2" s="113">
        <v>43.232982999999997</v>
      </c>
      <c r="W2" s="118">
        <v>42.962699000000001</v>
      </c>
      <c r="X2" s="117">
        <v>42.791207</v>
      </c>
      <c r="Y2" s="112">
        <v>44.020808000000002</v>
      </c>
      <c r="Z2" s="110">
        <v>43.758164999999998</v>
      </c>
      <c r="AA2" s="112">
        <v>43.947780999999999</v>
      </c>
      <c r="AB2" s="112">
        <v>43.785516000000001</v>
      </c>
      <c r="AC2" s="112">
        <v>44.288179999999997</v>
      </c>
      <c r="AD2" s="112">
        <v>43.627955999999998</v>
      </c>
      <c r="AE2" s="119">
        <v>43.964184000000003</v>
      </c>
      <c r="AF2" s="120">
        <v>43.80348</v>
      </c>
      <c r="AG2" s="121">
        <v>43.755468</v>
      </c>
      <c r="AH2" s="122">
        <v>41.928910999999999</v>
      </c>
      <c r="AI2" s="122">
        <v>41.929037000000001</v>
      </c>
      <c r="AJ2" s="113" t="s">
        <v>463</v>
      </c>
      <c r="AK2" s="113" t="s">
        <v>500</v>
      </c>
      <c r="AL2" s="123">
        <v>44.627958999999997</v>
      </c>
      <c r="AM2" s="123" t="s">
        <v>472</v>
      </c>
      <c r="AN2" s="123" t="s">
        <v>501</v>
      </c>
      <c r="AO2" s="110" t="s">
        <v>502</v>
      </c>
      <c r="AP2" s="109" t="s">
        <v>503</v>
      </c>
      <c r="AQ2" s="123" t="s">
        <v>504</v>
      </c>
      <c r="AR2" s="109" t="s">
        <v>482</v>
      </c>
      <c r="AS2" s="109" t="s">
        <v>505</v>
      </c>
      <c r="AT2" s="123" t="s">
        <v>506</v>
      </c>
      <c r="AU2" s="123" t="s">
        <v>507</v>
      </c>
      <c r="AV2" s="123" t="s">
        <v>508</v>
      </c>
      <c r="AW2" s="112" t="s">
        <v>509</v>
      </c>
      <c r="AX2" s="124" t="s">
        <v>510</v>
      </c>
      <c r="AY2" s="112" t="s">
        <v>511</v>
      </c>
      <c r="AZ2" s="125" t="s">
        <v>512</v>
      </c>
      <c r="BA2" s="116">
        <v>43.187578000000002</v>
      </c>
      <c r="BB2" s="116">
        <v>43.347769</v>
      </c>
      <c r="BC2" s="109">
        <v>43.367482000000003</v>
      </c>
      <c r="BD2" s="114">
        <v>43.074036999999997</v>
      </c>
      <c r="BE2" s="112">
        <v>43.193944000000002</v>
      </c>
      <c r="BF2" s="126">
        <v>43.193910000000002</v>
      </c>
      <c r="BG2" s="109">
        <v>43.776983999999999</v>
      </c>
      <c r="BH2" s="110">
        <v>40.955317999999998</v>
      </c>
    </row>
    <row r="3" spans="2:60" s="17" customFormat="1" ht="51">
      <c r="B3" s="107" t="s">
        <v>71</v>
      </c>
      <c r="C3" s="108"/>
      <c r="D3" s="109" t="s">
        <v>444</v>
      </c>
      <c r="E3" s="109" t="s">
        <v>446</v>
      </c>
      <c r="F3" s="109" t="s">
        <v>448</v>
      </c>
      <c r="G3" s="109" t="s">
        <v>513</v>
      </c>
      <c r="H3" s="109">
        <v>-73.471526999999995</v>
      </c>
      <c r="I3" s="109">
        <v>-73.386336</v>
      </c>
      <c r="J3" s="110">
        <v>-76.231430000000003</v>
      </c>
      <c r="K3" s="116">
        <v>-76.705665999999994</v>
      </c>
      <c r="L3" s="116">
        <v>-76.448958000000005</v>
      </c>
      <c r="M3" s="116">
        <v>-76.655754999999999</v>
      </c>
      <c r="N3" s="116">
        <v>-76.606527</v>
      </c>
      <c r="O3" s="113">
        <v>-73.591066999999995</v>
      </c>
      <c r="P3" s="109" t="s">
        <v>457</v>
      </c>
      <c r="Q3" s="107" t="s">
        <v>514</v>
      </c>
      <c r="R3" s="117">
        <v>-74.315068999999994</v>
      </c>
      <c r="S3" s="113">
        <v>-74.673202000000003</v>
      </c>
      <c r="T3" s="112">
        <v>-75.581125999999998</v>
      </c>
      <c r="U3" s="118">
        <v>-75.590702800000003</v>
      </c>
      <c r="V3" s="113">
        <v>-75.037334999999999</v>
      </c>
      <c r="W3" s="118">
        <v>-74.028084000000007</v>
      </c>
      <c r="X3" s="117">
        <v>-74.763296999999994</v>
      </c>
      <c r="Y3" s="112">
        <v>-76.089674000000002</v>
      </c>
      <c r="Z3" s="112">
        <v>-76.143119999999996</v>
      </c>
      <c r="AA3" s="109">
        <v>-76.020097000000007</v>
      </c>
      <c r="AB3" s="109">
        <v>-75.518137999999993</v>
      </c>
      <c r="AC3" s="109">
        <v>-75.859260000000006</v>
      </c>
      <c r="AD3" s="109">
        <v>-75.393754999999999</v>
      </c>
      <c r="AE3" s="109">
        <v>-75.760801999999998</v>
      </c>
      <c r="AF3" s="109">
        <v>-75.483789999999999</v>
      </c>
      <c r="AG3" s="121">
        <v>-75.472046000000006</v>
      </c>
      <c r="AH3" s="122">
        <v>-74.071825000000004</v>
      </c>
      <c r="AI3" s="122">
        <v>-74.071939</v>
      </c>
      <c r="AJ3" s="113" t="s">
        <v>464</v>
      </c>
      <c r="AK3" s="113" t="s">
        <v>515</v>
      </c>
      <c r="AL3" s="123">
        <v>-75.496190999999996</v>
      </c>
      <c r="AM3" s="123" t="s">
        <v>473</v>
      </c>
      <c r="AN3" s="123" t="s">
        <v>516</v>
      </c>
      <c r="AO3" s="110" t="s">
        <v>517</v>
      </c>
      <c r="AP3" s="109" t="s">
        <v>518</v>
      </c>
      <c r="AQ3" s="123" t="s">
        <v>519</v>
      </c>
      <c r="AR3" s="109" t="s">
        <v>181</v>
      </c>
      <c r="AS3" s="109" t="s">
        <v>520</v>
      </c>
      <c r="AT3" s="123" t="s">
        <v>521</v>
      </c>
      <c r="AU3" s="123" t="s">
        <v>522</v>
      </c>
      <c r="AV3" s="123" t="s">
        <v>523</v>
      </c>
      <c r="AW3" s="112" t="s">
        <v>524</v>
      </c>
      <c r="AX3" s="124" t="s">
        <v>525</v>
      </c>
      <c r="AY3" s="112" t="s">
        <v>526</v>
      </c>
      <c r="AZ3" s="124" t="s">
        <v>527</v>
      </c>
      <c r="BA3" s="116">
        <v>-77.265134000000003</v>
      </c>
      <c r="BB3" s="116">
        <v>-77.974228999999994</v>
      </c>
      <c r="BC3" s="109">
        <v>-78.528716000000003</v>
      </c>
      <c r="BD3" s="114">
        <v>-78.290711000000002</v>
      </c>
      <c r="BE3" s="109">
        <v>73.664501000000001</v>
      </c>
      <c r="BF3" s="126">
        <v>73.664400999999998</v>
      </c>
      <c r="BG3" s="109">
        <v>-76.171456000000006</v>
      </c>
      <c r="BH3" s="110">
        <v>-72.690575999999993</v>
      </c>
    </row>
    <row r="4" spans="2:60" s="17" customFormat="1" ht="38">
      <c r="B4" s="127" t="s">
        <v>528</v>
      </c>
      <c r="C4" s="128" t="s">
        <v>529</v>
      </c>
      <c r="D4" s="127" t="s">
        <v>530</v>
      </c>
      <c r="E4" s="127" t="s">
        <v>530</v>
      </c>
      <c r="F4" s="127" t="s">
        <v>530</v>
      </c>
      <c r="G4" s="127" t="s">
        <v>530</v>
      </c>
      <c r="H4" s="127" t="s">
        <v>530</v>
      </c>
      <c r="I4" s="127" t="s">
        <v>530</v>
      </c>
      <c r="J4" s="127" t="s">
        <v>530</v>
      </c>
      <c r="K4" s="129" t="s">
        <v>530</v>
      </c>
      <c r="L4" s="129" t="s">
        <v>530</v>
      </c>
      <c r="M4" s="129" t="s">
        <v>530</v>
      </c>
      <c r="N4" s="129" t="s">
        <v>530</v>
      </c>
      <c r="O4" s="127" t="s">
        <v>530</v>
      </c>
      <c r="P4" s="127" t="s">
        <v>530</v>
      </c>
      <c r="Q4" s="127" t="s">
        <v>530</v>
      </c>
      <c r="R4" s="127" t="s">
        <v>530</v>
      </c>
      <c r="S4" s="127" t="s">
        <v>530</v>
      </c>
      <c r="T4" s="127" t="s">
        <v>530</v>
      </c>
      <c r="U4" s="127" t="s">
        <v>530</v>
      </c>
      <c r="V4" s="127" t="s">
        <v>530</v>
      </c>
      <c r="W4" s="127" t="s">
        <v>530</v>
      </c>
      <c r="X4" s="127" t="s">
        <v>530</v>
      </c>
      <c r="Y4" s="127" t="s">
        <v>530</v>
      </c>
      <c r="Z4" s="127" t="s">
        <v>530</v>
      </c>
      <c r="AA4" s="127" t="s">
        <v>530</v>
      </c>
      <c r="AB4" s="127" t="s">
        <v>530</v>
      </c>
      <c r="AC4" s="127" t="s">
        <v>530</v>
      </c>
      <c r="AD4" s="127" t="s">
        <v>530</v>
      </c>
      <c r="AE4" s="127" t="s">
        <v>530</v>
      </c>
      <c r="AF4" s="127" t="s">
        <v>530</v>
      </c>
      <c r="AG4" s="127" t="s">
        <v>530</v>
      </c>
      <c r="AH4" s="127" t="s">
        <v>530</v>
      </c>
      <c r="AI4" s="127" t="s">
        <v>530</v>
      </c>
      <c r="AJ4" s="127" t="s">
        <v>530</v>
      </c>
      <c r="AK4" s="127" t="s">
        <v>530</v>
      </c>
      <c r="AL4" s="127" t="s">
        <v>530</v>
      </c>
      <c r="AM4" s="127" t="s">
        <v>530</v>
      </c>
      <c r="AN4" s="127" t="s">
        <v>530</v>
      </c>
      <c r="AO4" s="127" t="s">
        <v>530</v>
      </c>
      <c r="AP4" s="127" t="s">
        <v>530</v>
      </c>
      <c r="AQ4" s="127" t="s">
        <v>530</v>
      </c>
      <c r="AR4" s="127" t="s">
        <v>530</v>
      </c>
      <c r="AS4" s="127" t="s">
        <v>530</v>
      </c>
      <c r="AT4" s="127" t="s">
        <v>530</v>
      </c>
      <c r="AU4" s="127" t="s">
        <v>530</v>
      </c>
      <c r="AV4" s="127" t="s">
        <v>530</v>
      </c>
      <c r="AW4" s="127" t="s">
        <v>530</v>
      </c>
      <c r="AX4" s="127" t="s">
        <v>530</v>
      </c>
      <c r="AY4" s="127" t="s">
        <v>530</v>
      </c>
      <c r="AZ4" s="127" t="s">
        <v>530</v>
      </c>
      <c r="BA4" s="127" t="s">
        <v>530</v>
      </c>
      <c r="BB4" s="127" t="s">
        <v>530</v>
      </c>
      <c r="BC4" s="127" t="s">
        <v>530</v>
      </c>
      <c r="BD4" s="127" t="s">
        <v>530</v>
      </c>
      <c r="BE4" s="127" t="s">
        <v>530</v>
      </c>
      <c r="BF4" s="130" t="s">
        <v>530</v>
      </c>
      <c r="BG4" s="129" t="s">
        <v>530</v>
      </c>
      <c r="BH4" s="129" t="s">
        <v>530</v>
      </c>
    </row>
    <row r="5" spans="2:60" s="17" customFormat="1" ht="18">
      <c r="B5" s="131">
        <v>44360</v>
      </c>
      <c r="C5" s="131">
        <v>44367</v>
      </c>
      <c r="D5" s="114"/>
      <c r="E5" s="114"/>
      <c r="F5" s="114"/>
      <c r="G5" s="114"/>
      <c r="H5" s="109">
        <v>0</v>
      </c>
      <c r="I5" s="109">
        <v>0</v>
      </c>
      <c r="J5" s="114"/>
      <c r="K5" s="109" t="s">
        <v>290</v>
      </c>
      <c r="L5" s="109" t="s">
        <v>290</v>
      </c>
      <c r="M5" s="109" t="s">
        <v>290</v>
      </c>
      <c r="N5" s="109" t="s">
        <v>290</v>
      </c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09" t="s">
        <v>531</v>
      </c>
      <c r="AH5" s="109">
        <v>0</v>
      </c>
      <c r="AI5" s="109">
        <v>0</v>
      </c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09">
        <v>0</v>
      </c>
      <c r="AZ5" s="109">
        <v>0</v>
      </c>
      <c r="BA5" s="114"/>
      <c r="BB5" s="114"/>
      <c r="BC5" s="114"/>
      <c r="BD5" s="114"/>
      <c r="BE5" s="114"/>
      <c r="BF5" s="132"/>
      <c r="BG5" s="114"/>
      <c r="BH5" s="109" t="s">
        <v>290</v>
      </c>
    </row>
    <row r="6" spans="2:60" s="17" customFormat="1" ht="18">
      <c r="B6" s="131">
        <v>44367</v>
      </c>
      <c r="C6" s="131">
        <v>44374</v>
      </c>
      <c r="D6" s="114"/>
      <c r="E6" s="114"/>
      <c r="F6" s="114"/>
      <c r="G6" s="109">
        <v>0</v>
      </c>
      <c r="H6" s="109">
        <v>0</v>
      </c>
      <c r="I6" s="109">
        <v>0</v>
      </c>
      <c r="J6" s="109">
        <v>0</v>
      </c>
      <c r="K6" s="109">
        <v>0</v>
      </c>
      <c r="L6" s="109">
        <v>0</v>
      </c>
      <c r="M6" s="109">
        <v>0</v>
      </c>
      <c r="N6" s="109" t="s">
        <v>290</v>
      </c>
      <c r="O6" s="109">
        <v>0</v>
      </c>
      <c r="P6" s="109">
        <v>0</v>
      </c>
      <c r="Q6" s="109">
        <v>2</v>
      </c>
      <c r="R6" s="109">
        <v>0</v>
      </c>
      <c r="S6" s="109">
        <v>1</v>
      </c>
      <c r="T6" s="109">
        <v>0</v>
      </c>
      <c r="U6" s="109">
        <v>0</v>
      </c>
      <c r="V6" s="109">
        <v>0</v>
      </c>
      <c r="W6" s="109">
        <v>0</v>
      </c>
      <c r="X6" s="109">
        <v>0</v>
      </c>
      <c r="Y6" s="114"/>
      <c r="Z6" s="114"/>
      <c r="AA6" s="114"/>
      <c r="AB6" s="114"/>
      <c r="AC6" s="114"/>
      <c r="AD6" s="114"/>
      <c r="AE6" s="114"/>
      <c r="AF6" s="114"/>
      <c r="AG6" s="109" t="s">
        <v>531</v>
      </c>
      <c r="AH6" s="109">
        <v>0</v>
      </c>
      <c r="AI6" s="109">
        <v>0</v>
      </c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09">
        <v>1</v>
      </c>
      <c r="AX6" s="109">
        <v>0</v>
      </c>
      <c r="AY6" s="109">
        <v>0</v>
      </c>
      <c r="AZ6" s="109">
        <v>0</v>
      </c>
      <c r="BA6" s="109"/>
      <c r="BB6" s="109"/>
      <c r="BC6" s="109"/>
      <c r="BD6" s="114"/>
      <c r="BE6" s="114"/>
      <c r="BF6" s="132"/>
      <c r="BG6" s="114"/>
      <c r="BH6" s="109" t="s">
        <v>532</v>
      </c>
    </row>
    <row r="7" spans="2:60" s="17" customFormat="1" ht="18">
      <c r="B7" s="131">
        <v>44374</v>
      </c>
      <c r="C7" s="131">
        <v>44381</v>
      </c>
      <c r="D7" s="114"/>
      <c r="E7" s="114"/>
      <c r="F7" s="114"/>
      <c r="G7" s="114">
        <v>0</v>
      </c>
      <c r="H7" s="109">
        <v>0</v>
      </c>
      <c r="I7" s="109">
        <v>0</v>
      </c>
      <c r="J7" s="109">
        <v>0</v>
      </c>
      <c r="K7" s="109">
        <v>1</v>
      </c>
      <c r="L7" s="109">
        <v>0</v>
      </c>
      <c r="M7" s="109">
        <v>0</v>
      </c>
      <c r="N7" s="109" t="s">
        <v>290</v>
      </c>
      <c r="O7" s="114">
        <v>0</v>
      </c>
      <c r="P7" s="114">
        <v>0</v>
      </c>
      <c r="Q7" s="114">
        <v>5</v>
      </c>
      <c r="R7" s="114">
        <v>0</v>
      </c>
      <c r="S7" s="114">
        <v>0</v>
      </c>
      <c r="T7" s="114">
        <v>0</v>
      </c>
      <c r="U7" s="114">
        <v>0</v>
      </c>
      <c r="V7" s="114">
        <v>0</v>
      </c>
      <c r="W7" s="114">
        <v>0</v>
      </c>
      <c r="X7" s="114">
        <v>0</v>
      </c>
      <c r="Y7" s="114"/>
      <c r="Z7" s="114"/>
      <c r="AA7" s="114"/>
      <c r="AB7" s="114"/>
      <c r="AC7" s="114"/>
      <c r="AD7" s="114"/>
      <c r="AE7" s="114"/>
      <c r="AF7" s="114"/>
      <c r="AG7" s="109">
        <v>1</v>
      </c>
      <c r="AH7" s="109">
        <v>0</v>
      </c>
      <c r="AI7" s="109">
        <v>0</v>
      </c>
      <c r="AJ7" s="114"/>
      <c r="AK7" s="114"/>
      <c r="AL7" s="109">
        <v>0</v>
      </c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>
        <v>0</v>
      </c>
      <c r="AX7" s="114">
        <v>0</v>
      </c>
      <c r="AY7" s="109">
        <v>0</v>
      </c>
      <c r="AZ7" s="109">
        <v>0</v>
      </c>
      <c r="BA7" s="114"/>
      <c r="BB7" s="114"/>
      <c r="BC7" s="114"/>
      <c r="BD7" s="114"/>
      <c r="BE7" s="114"/>
      <c r="BF7" s="132"/>
      <c r="BG7" s="114">
        <v>0</v>
      </c>
      <c r="BH7" s="109">
        <v>0</v>
      </c>
    </row>
    <row r="8" spans="2:60" s="17" customFormat="1" ht="18">
      <c r="B8" s="131">
        <v>44381</v>
      </c>
      <c r="C8" s="131">
        <v>44388</v>
      </c>
      <c r="D8" s="109">
        <v>1</v>
      </c>
      <c r="E8" s="109">
        <v>0</v>
      </c>
      <c r="F8" s="109">
        <v>5</v>
      </c>
      <c r="G8" s="109">
        <v>0</v>
      </c>
      <c r="H8" s="109">
        <v>2</v>
      </c>
      <c r="I8" s="109">
        <v>1</v>
      </c>
      <c r="J8" s="109">
        <v>0</v>
      </c>
      <c r="K8" s="109">
        <v>0</v>
      </c>
      <c r="L8" s="109">
        <v>2</v>
      </c>
      <c r="M8" s="109">
        <v>0</v>
      </c>
      <c r="N8" s="109" t="s">
        <v>290</v>
      </c>
      <c r="O8" s="109">
        <v>0</v>
      </c>
      <c r="P8" s="109" t="s">
        <v>531</v>
      </c>
      <c r="Q8" s="109" t="s">
        <v>531</v>
      </c>
      <c r="R8" s="109">
        <v>0</v>
      </c>
      <c r="S8" s="109">
        <v>0</v>
      </c>
      <c r="T8" s="109">
        <v>0</v>
      </c>
      <c r="U8" s="109">
        <v>0</v>
      </c>
      <c r="V8" s="109">
        <v>2</v>
      </c>
      <c r="W8" s="109">
        <v>1</v>
      </c>
      <c r="X8" s="109">
        <v>0</v>
      </c>
      <c r="Y8" s="109">
        <v>9</v>
      </c>
      <c r="Z8" s="109">
        <v>2</v>
      </c>
      <c r="AA8" s="109">
        <v>1</v>
      </c>
      <c r="AB8" s="109">
        <v>0</v>
      </c>
      <c r="AC8" s="109">
        <v>0</v>
      </c>
      <c r="AD8" s="109">
        <v>1</v>
      </c>
      <c r="AE8" s="109">
        <v>0</v>
      </c>
      <c r="AF8" s="109">
        <v>7</v>
      </c>
      <c r="AG8" s="109">
        <v>0</v>
      </c>
      <c r="AH8" s="109">
        <v>0</v>
      </c>
      <c r="AI8" s="109">
        <v>0</v>
      </c>
      <c r="AJ8" s="114"/>
      <c r="AK8" s="114"/>
      <c r="AL8" s="114">
        <v>2</v>
      </c>
      <c r="AM8" s="114">
        <v>0</v>
      </c>
      <c r="AN8" s="114">
        <v>0</v>
      </c>
      <c r="AO8" s="114">
        <v>0</v>
      </c>
      <c r="AP8" s="114">
        <v>0</v>
      </c>
      <c r="AQ8" s="114">
        <v>1</v>
      </c>
      <c r="AR8" s="114">
        <v>6</v>
      </c>
      <c r="AS8" s="114">
        <v>0</v>
      </c>
      <c r="AT8" s="114">
        <v>0</v>
      </c>
      <c r="AU8" s="114">
        <v>4</v>
      </c>
      <c r="AV8" s="114">
        <v>2</v>
      </c>
      <c r="AW8" s="109">
        <v>3</v>
      </c>
      <c r="AX8" s="109">
        <v>1</v>
      </c>
      <c r="AY8" s="109">
        <v>0</v>
      </c>
      <c r="AZ8" s="109">
        <v>0</v>
      </c>
      <c r="BA8" s="109"/>
      <c r="BB8" s="109"/>
      <c r="BC8" s="109"/>
      <c r="BD8" s="114"/>
      <c r="BE8" s="114">
        <v>1</v>
      </c>
      <c r="BF8" s="132">
        <v>8</v>
      </c>
      <c r="BG8" s="114">
        <v>9</v>
      </c>
      <c r="BH8" s="109">
        <v>0</v>
      </c>
    </row>
    <row r="9" spans="2:60" s="17" customFormat="1" ht="18">
      <c r="B9" s="131">
        <v>44388</v>
      </c>
      <c r="C9" s="131">
        <v>44395</v>
      </c>
      <c r="D9" s="109">
        <v>15</v>
      </c>
      <c r="E9" s="109">
        <v>11</v>
      </c>
      <c r="F9" s="109">
        <v>272</v>
      </c>
      <c r="G9" s="114">
        <v>2</v>
      </c>
      <c r="H9" s="109">
        <v>13</v>
      </c>
      <c r="I9" s="109">
        <v>19</v>
      </c>
      <c r="J9" s="109">
        <v>0</v>
      </c>
      <c r="K9" s="109">
        <v>1</v>
      </c>
      <c r="L9" s="109">
        <v>3</v>
      </c>
      <c r="M9" s="109">
        <v>7</v>
      </c>
      <c r="N9" s="109" t="s">
        <v>290</v>
      </c>
      <c r="O9" s="114">
        <v>2</v>
      </c>
      <c r="P9" s="114">
        <v>8</v>
      </c>
      <c r="Q9" s="114">
        <v>65</v>
      </c>
      <c r="R9" s="114">
        <v>0</v>
      </c>
      <c r="S9" s="114">
        <v>0</v>
      </c>
      <c r="T9" s="114">
        <v>0</v>
      </c>
      <c r="U9" s="114">
        <v>0</v>
      </c>
      <c r="V9" s="114">
        <v>7</v>
      </c>
      <c r="W9" s="114">
        <v>14</v>
      </c>
      <c r="X9" s="114">
        <v>0</v>
      </c>
      <c r="Y9" s="114">
        <v>80</v>
      </c>
      <c r="Z9" s="114">
        <v>255</v>
      </c>
      <c r="AA9" s="114">
        <v>56</v>
      </c>
      <c r="AB9" s="114">
        <v>12</v>
      </c>
      <c r="AC9" s="114">
        <v>46</v>
      </c>
      <c r="AD9" s="114">
        <v>24</v>
      </c>
      <c r="AE9" s="114">
        <v>4</v>
      </c>
      <c r="AF9" s="114">
        <v>52</v>
      </c>
      <c r="AG9" s="109">
        <v>0</v>
      </c>
      <c r="AH9" s="109">
        <v>2</v>
      </c>
      <c r="AI9" s="109">
        <v>0</v>
      </c>
      <c r="AJ9" s="114"/>
      <c r="AK9" s="114"/>
      <c r="AL9" s="109">
        <v>22</v>
      </c>
      <c r="AM9" s="109">
        <v>17</v>
      </c>
      <c r="AN9" s="109">
        <v>24</v>
      </c>
      <c r="AO9" s="109">
        <v>33</v>
      </c>
      <c r="AP9" s="109">
        <v>6</v>
      </c>
      <c r="AQ9" s="109">
        <v>96</v>
      </c>
      <c r="AR9" s="109">
        <v>16</v>
      </c>
      <c r="AS9" s="109">
        <v>27</v>
      </c>
      <c r="AT9" s="114">
        <v>0</v>
      </c>
      <c r="AU9" s="114">
        <v>7</v>
      </c>
      <c r="AV9" s="114">
        <v>0</v>
      </c>
      <c r="AW9" s="114">
        <v>67</v>
      </c>
      <c r="AX9" s="114">
        <v>19</v>
      </c>
      <c r="AY9" s="109">
        <v>5</v>
      </c>
      <c r="AZ9" s="109">
        <v>6</v>
      </c>
      <c r="BA9" s="114">
        <v>24</v>
      </c>
      <c r="BB9" s="114">
        <v>0</v>
      </c>
      <c r="BC9" s="114">
        <v>13</v>
      </c>
      <c r="BD9" s="114">
        <v>8</v>
      </c>
      <c r="BE9" s="114">
        <v>1</v>
      </c>
      <c r="BF9" s="132">
        <v>37</v>
      </c>
      <c r="BG9" s="114">
        <v>102</v>
      </c>
      <c r="BH9" s="109">
        <v>0</v>
      </c>
    </row>
    <row r="10" spans="2:60" s="17" customFormat="1" ht="18">
      <c r="B10" s="131">
        <v>44395</v>
      </c>
      <c r="C10" s="131">
        <v>44402</v>
      </c>
      <c r="D10" s="109">
        <v>100</v>
      </c>
      <c r="E10" s="109">
        <v>317</v>
      </c>
      <c r="F10" s="109">
        <v>503</v>
      </c>
      <c r="G10" s="109">
        <v>29</v>
      </c>
      <c r="H10" s="109">
        <v>228</v>
      </c>
      <c r="I10" s="109">
        <v>124</v>
      </c>
      <c r="J10" s="109">
        <v>2</v>
      </c>
      <c r="K10" s="109">
        <v>32</v>
      </c>
      <c r="L10" s="109">
        <v>59</v>
      </c>
      <c r="M10" s="109">
        <v>20</v>
      </c>
      <c r="N10" s="109">
        <v>30</v>
      </c>
      <c r="O10" s="109">
        <v>29</v>
      </c>
      <c r="P10" s="109">
        <v>5</v>
      </c>
      <c r="Q10" s="109">
        <v>57</v>
      </c>
      <c r="R10" s="109">
        <v>3</v>
      </c>
      <c r="S10" s="109">
        <v>24</v>
      </c>
      <c r="T10" s="109">
        <v>12</v>
      </c>
      <c r="U10" s="109">
        <v>1</v>
      </c>
      <c r="V10" s="109">
        <v>66</v>
      </c>
      <c r="W10" s="109">
        <v>90</v>
      </c>
      <c r="X10" s="109">
        <v>0</v>
      </c>
      <c r="Y10" s="109">
        <v>448</v>
      </c>
      <c r="Z10" s="109">
        <v>526</v>
      </c>
      <c r="AA10" s="109">
        <v>216</v>
      </c>
      <c r="AB10" s="109">
        <v>593</v>
      </c>
      <c r="AC10" s="109">
        <v>161</v>
      </c>
      <c r="AD10" s="109">
        <v>110</v>
      </c>
      <c r="AE10" s="109">
        <v>339</v>
      </c>
      <c r="AF10" s="109">
        <v>409</v>
      </c>
      <c r="AG10" s="109">
        <v>182</v>
      </c>
      <c r="AH10" s="109">
        <v>6</v>
      </c>
      <c r="AI10" s="109">
        <v>0</v>
      </c>
      <c r="AJ10" s="114"/>
      <c r="AK10" s="114"/>
      <c r="AL10" s="114">
        <v>219</v>
      </c>
      <c r="AM10" s="114">
        <v>187</v>
      </c>
      <c r="AN10" s="114">
        <v>775</v>
      </c>
      <c r="AO10" s="114">
        <v>840</v>
      </c>
      <c r="AP10" s="114">
        <v>275</v>
      </c>
      <c r="AQ10" s="114">
        <v>1050</v>
      </c>
      <c r="AR10" s="114">
        <v>600</v>
      </c>
      <c r="AS10" s="114">
        <v>410</v>
      </c>
      <c r="AT10" s="110">
        <v>425</v>
      </c>
      <c r="AU10" s="110">
        <v>625</v>
      </c>
      <c r="AV10" s="110">
        <v>27</v>
      </c>
      <c r="AW10" s="109">
        <v>169</v>
      </c>
      <c r="AX10" s="109">
        <v>194</v>
      </c>
      <c r="AY10" s="109">
        <v>15</v>
      </c>
      <c r="AZ10" s="109">
        <v>8</v>
      </c>
      <c r="BA10" s="109">
        <v>73</v>
      </c>
      <c r="BB10" s="109">
        <v>243</v>
      </c>
      <c r="BC10" s="109">
        <v>202</v>
      </c>
      <c r="BD10" s="114">
        <v>81</v>
      </c>
      <c r="BE10" s="114">
        <v>38</v>
      </c>
      <c r="BF10" s="132">
        <v>31</v>
      </c>
      <c r="BG10" s="114">
        <v>380</v>
      </c>
      <c r="BH10" s="109">
        <v>0</v>
      </c>
    </row>
    <row r="11" spans="2:60" s="17" customFormat="1" ht="18">
      <c r="B11" s="131">
        <v>44402</v>
      </c>
      <c r="C11" s="131">
        <v>44409</v>
      </c>
      <c r="D11" s="109">
        <v>413</v>
      </c>
      <c r="E11" s="109">
        <v>529</v>
      </c>
      <c r="F11" s="109">
        <v>813</v>
      </c>
      <c r="G11" s="114">
        <v>32</v>
      </c>
      <c r="H11" s="109">
        <v>403</v>
      </c>
      <c r="I11" s="109">
        <v>81</v>
      </c>
      <c r="J11" s="109">
        <v>11</v>
      </c>
      <c r="K11" s="109">
        <v>35</v>
      </c>
      <c r="L11" s="109">
        <v>151</v>
      </c>
      <c r="M11" s="109">
        <v>31</v>
      </c>
      <c r="N11" s="109">
        <v>41</v>
      </c>
      <c r="O11" s="114"/>
      <c r="P11" s="114">
        <v>5</v>
      </c>
      <c r="Q11" s="114">
        <v>12</v>
      </c>
      <c r="R11" s="114">
        <v>29</v>
      </c>
      <c r="S11" s="114">
        <v>100</v>
      </c>
      <c r="T11" s="114">
        <v>1</v>
      </c>
      <c r="U11" s="114">
        <v>0</v>
      </c>
      <c r="V11" s="114">
        <v>38</v>
      </c>
      <c r="W11" s="114">
        <v>107</v>
      </c>
      <c r="X11" s="114">
        <v>0</v>
      </c>
      <c r="Y11" s="114">
        <v>584</v>
      </c>
      <c r="Z11" s="114">
        <v>298</v>
      </c>
      <c r="AA11" s="114">
        <v>210</v>
      </c>
      <c r="AB11" s="114">
        <v>1120</v>
      </c>
      <c r="AC11" s="114">
        <v>90</v>
      </c>
      <c r="AD11" s="114">
        <v>885</v>
      </c>
      <c r="AE11" s="109">
        <v>265</v>
      </c>
      <c r="AF11" s="109">
        <v>589</v>
      </c>
      <c r="AG11" s="109">
        <v>95</v>
      </c>
      <c r="AH11" s="109">
        <v>6</v>
      </c>
      <c r="AI11" s="109">
        <v>0</v>
      </c>
      <c r="AJ11" s="114">
        <v>29</v>
      </c>
      <c r="AK11" s="114">
        <v>48</v>
      </c>
      <c r="AL11" s="110">
        <v>64</v>
      </c>
      <c r="AM11" s="110">
        <v>190</v>
      </c>
      <c r="AN11" s="110">
        <v>230</v>
      </c>
      <c r="AO11" s="110">
        <v>825</v>
      </c>
      <c r="AP11" s="110">
        <v>275</v>
      </c>
      <c r="AQ11" s="110">
        <v>790</v>
      </c>
      <c r="AR11" s="110">
        <v>330</v>
      </c>
      <c r="AS11" s="110">
        <v>290</v>
      </c>
      <c r="AT11" s="110">
        <v>425</v>
      </c>
      <c r="AU11" s="110">
        <v>850</v>
      </c>
      <c r="AV11" s="110">
        <v>227</v>
      </c>
      <c r="AW11" s="114">
        <v>93</v>
      </c>
      <c r="AX11" s="114">
        <v>74</v>
      </c>
      <c r="AY11" s="109">
        <v>25</v>
      </c>
      <c r="AZ11" s="109">
        <v>5</v>
      </c>
      <c r="BA11" s="114">
        <v>124</v>
      </c>
      <c r="BB11" s="114">
        <v>410</v>
      </c>
      <c r="BC11" s="114">
        <v>579</v>
      </c>
      <c r="BD11" s="114">
        <v>174</v>
      </c>
      <c r="BE11" s="114">
        <v>43</v>
      </c>
      <c r="BF11" s="132">
        <v>3</v>
      </c>
      <c r="BG11" s="114">
        <v>514</v>
      </c>
      <c r="BH11" s="109">
        <v>5</v>
      </c>
    </row>
    <row r="12" spans="2:60" s="17" customFormat="1" ht="18">
      <c r="B12" s="131">
        <v>44409</v>
      </c>
      <c r="C12" s="131">
        <v>44416</v>
      </c>
      <c r="D12" s="109">
        <v>38</v>
      </c>
      <c r="E12" s="109">
        <v>182</v>
      </c>
      <c r="F12" s="109">
        <v>205</v>
      </c>
      <c r="G12" s="109">
        <v>0</v>
      </c>
      <c r="H12" s="109">
        <v>62</v>
      </c>
      <c r="I12" s="109">
        <v>37</v>
      </c>
      <c r="J12" s="109"/>
      <c r="K12" s="109">
        <v>34</v>
      </c>
      <c r="L12" s="109">
        <v>84</v>
      </c>
      <c r="M12" s="109">
        <v>52</v>
      </c>
      <c r="N12" s="109">
        <v>38</v>
      </c>
      <c r="O12" s="109"/>
      <c r="P12" s="109">
        <v>5</v>
      </c>
      <c r="Q12" s="109">
        <v>6</v>
      </c>
      <c r="R12" s="109">
        <v>4</v>
      </c>
      <c r="S12" s="109">
        <v>18</v>
      </c>
      <c r="T12" s="109">
        <v>9</v>
      </c>
      <c r="U12" s="109">
        <v>0</v>
      </c>
      <c r="V12" s="109">
        <v>4</v>
      </c>
      <c r="W12" s="109">
        <v>38</v>
      </c>
      <c r="X12" s="109">
        <v>0</v>
      </c>
      <c r="Y12" s="109">
        <v>167</v>
      </c>
      <c r="Z12" s="109">
        <v>39</v>
      </c>
      <c r="AA12" s="109">
        <v>53</v>
      </c>
      <c r="AB12" s="109">
        <v>148</v>
      </c>
      <c r="AC12" s="109">
        <v>25</v>
      </c>
      <c r="AD12" s="109">
        <v>170</v>
      </c>
      <c r="AE12" s="109">
        <v>89</v>
      </c>
      <c r="AF12" s="109">
        <v>106</v>
      </c>
      <c r="AG12" s="109">
        <v>25</v>
      </c>
      <c r="AH12" s="109">
        <v>19</v>
      </c>
      <c r="AI12" s="109">
        <v>8</v>
      </c>
      <c r="AJ12" s="114">
        <v>5</v>
      </c>
      <c r="AK12" s="114">
        <v>25</v>
      </c>
      <c r="AL12" s="110">
        <v>12</v>
      </c>
      <c r="AM12" s="110">
        <v>88</v>
      </c>
      <c r="AN12" s="110">
        <v>46</v>
      </c>
      <c r="AO12" s="110">
        <v>360</v>
      </c>
      <c r="AP12" s="110">
        <v>103</v>
      </c>
      <c r="AQ12" s="110">
        <v>452</v>
      </c>
      <c r="AR12" s="110">
        <v>58</v>
      </c>
      <c r="AS12" s="110">
        <v>87</v>
      </c>
      <c r="AT12" s="110">
        <v>415</v>
      </c>
      <c r="AU12" s="110">
        <v>510</v>
      </c>
      <c r="AV12" s="110">
        <v>116</v>
      </c>
      <c r="AW12" s="109">
        <v>15</v>
      </c>
      <c r="AX12" s="109">
        <v>6</v>
      </c>
      <c r="AY12" s="109">
        <v>24</v>
      </c>
      <c r="AZ12" s="109">
        <v>10</v>
      </c>
      <c r="BA12" s="109">
        <v>24</v>
      </c>
      <c r="BB12" s="109">
        <v>502</v>
      </c>
      <c r="BC12" s="109">
        <v>501</v>
      </c>
      <c r="BD12" s="114">
        <v>71</v>
      </c>
      <c r="BE12" s="114">
        <v>22</v>
      </c>
      <c r="BF12" s="132">
        <v>3</v>
      </c>
      <c r="BG12" s="114">
        <v>250</v>
      </c>
      <c r="BH12" s="109">
        <v>4</v>
      </c>
    </row>
    <row r="13" spans="2:60" s="17" customFormat="1" ht="18">
      <c r="B13" s="131">
        <v>44416</v>
      </c>
      <c r="C13" s="131">
        <v>44423</v>
      </c>
      <c r="D13" s="109">
        <v>17</v>
      </c>
      <c r="E13" s="109">
        <v>27</v>
      </c>
      <c r="F13" s="109">
        <v>62</v>
      </c>
      <c r="G13" s="114">
        <v>0</v>
      </c>
      <c r="H13" s="109">
        <v>16</v>
      </c>
      <c r="I13" s="109">
        <v>8</v>
      </c>
      <c r="J13" s="109">
        <v>1</v>
      </c>
      <c r="K13" s="109">
        <v>1</v>
      </c>
      <c r="L13" s="109">
        <v>7</v>
      </c>
      <c r="M13" s="109">
        <v>9</v>
      </c>
      <c r="N13" s="109">
        <v>5</v>
      </c>
      <c r="O13" s="114"/>
      <c r="P13" s="114">
        <v>2</v>
      </c>
      <c r="Q13" s="114"/>
      <c r="R13" s="114">
        <v>1</v>
      </c>
      <c r="S13" s="114">
        <v>4</v>
      </c>
      <c r="T13" s="114">
        <v>5</v>
      </c>
      <c r="U13" s="114">
        <v>0</v>
      </c>
      <c r="V13" s="114">
        <v>4</v>
      </c>
      <c r="W13" s="114">
        <v>3</v>
      </c>
      <c r="X13" s="114">
        <v>0</v>
      </c>
      <c r="Y13" s="114">
        <v>45</v>
      </c>
      <c r="Z13" s="114">
        <v>26</v>
      </c>
      <c r="AA13" s="114">
        <v>30</v>
      </c>
      <c r="AB13" s="114">
        <v>18</v>
      </c>
      <c r="AC13" s="114">
        <v>7</v>
      </c>
      <c r="AD13" s="114">
        <v>39</v>
      </c>
      <c r="AE13" s="114">
        <v>64</v>
      </c>
      <c r="AF13" s="114">
        <v>17</v>
      </c>
      <c r="AG13" s="109">
        <v>15</v>
      </c>
      <c r="AH13" s="109">
        <v>2</v>
      </c>
      <c r="AI13" s="109">
        <v>0</v>
      </c>
      <c r="AJ13" s="114"/>
      <c r="AK13" s="114"/>
      <c r="AL13" s="110">
        <v>5</v>
      </c>
      <c r="AM13" s="110">
        <v>18</v>
      </c>
      <c r="AN13" s="110">
        <v>7</v>
      </c>
      <c r="AO13" s="110">
        <v>16</v>
      </c>
      <c r="AP13" s="110">
        <v>8</v>
      </c>
      <c r="AQ13" s="110">
        <v>71</v>
      </c>
      <c r="AR13" s="110">
        <v>27</v>
      </c>
      <c r="AS13" s="110">
        <v>21</v>
      </c>
      <c r="AT13" s="110">
        <v>76</v>
      </c>
      <c r="AU13" s="110">
        <v>84</v>
      </c>
      <c r="AV13" s="110">
        <v>45</v>
      </c>
      <c r="AW13" s="114">
        <v>5</v>
      </c>
      <c r="AX13" s="114">
        <v>4</v>
      </c>
      <c r="AY13" s="109">
        <v>31</v>
      </c>
      <c r="AZ13" s="109">
        <v>8</v>
      </c>
      <c r="BA13" s="114">
        <v>20</v>
      </c>
      <c r="BB13" s="114">
        <v>75</v>
      </c>
      <c r="BC13" s="114">
        <v>44</v>
      </c>
      <c r="BD13" s="114">
        <v>16</v>
      </c>
      <c r="BE13" s="114">
        <v>6</v>
      </c>
      <c r="BF13" s="132">
        <v>14</v>
      </c>
      <c r="BG13" s="114">
        <v>104</v>
      </c>
      <c r="BH13" s="109">
        <v>0</v>
      </c>
    </row>
    <row r="14" spans="2:60" s="17" customFormat="1" ht="18">
      <c r="B14" s="131">
        <v>44423</v>
      </c>
      <c r="C14" s="131">
        <v>44430</v>
      </c>
      <c r="D14" s="109">
        <v>0</v>
      </c>
      <c r="E14" s="109">
        <v>2</v>
      </c>
      <c r="F14" s="109">
        <v>6</v>
      </c>
      <c r="G14" s="109">
        <v>0</v>
      </c>
      <c r="H14" s="109">
        <v>4</v>
      </c>
      <c r="I14" s="109">
        <v>3</v>
      </c>
      <c r="J14" s="109">
        <v>0</v>
      </c>
      <c r="K14" s="109"/>
      <c r="L14" s="109"/>
      <c r="M14" s="109"/>
      <c r="N14" s="109"/>
      <c r="O14" s="114"/>
      <c r="P14" s="114"/>
      <c r="Q14" s="114"/>
      <c r="R14" s="109">
        <v>0</v>
      </c>
      <c r="S14" s="109">
        <v>0</v>
      </c>
      <c r="T14" s="109">
        <v>0</v>
      </c>
      <c r="U14" s="109">
        <v>0</v>
      </c>
      <c r="V14" s="109">
        <v>2</v>
      </c>
      <c r="W14" s="109">
        <v>0</v>
      </c>
      <c r="X14" s="109">
        <v>0</v>
      </c>
      <c r="Y14" s="109">
        <v>10</v>
      </c>
      <c r="Z14" s="109">
        <v>2</v>
      </c>
      <c r="AA14" s="109">
        <v>4</v>
      </c>
      <c r="AB14" s="109">
        <v>5</v>
      </c>
      <c r="AC14" s="109">
        <v>3</v>
      </c>
      <c r="AD14" s="109">
        <v>5</v>
      </c>
      <c r="AE14" s="109">
        <v>10</v>
      </c>
      <c r="AF14" s="109">
        <v>6</v>
      </c>
      <c r="AG14" s="109">
        <v>2</v>
      </c>
      <c r="AH14" s="109">
        <v>0</v>
      </c>
      <c r="AI14" s="109">
        <v>0</v>
      </c>
      <c r="AJ14" s="114"/>
      <c r="AK14" s="114"/>
      <c r="AL14" s="110"/>
      <c r="AM14" s="110">
        <v>2</v>
      </c>
      <c r="AN14" s="110">
        <v>1</v>
      </c>
      <c r="AO14" s="110">
        <v>0</v>
      </c>
      <c r="AP14" s="110">
        <v>0</v>
      </c>
      <c r="AQ14" s="110">
        <v>1</v>
      </c>
      <c r="AR14" s="110">
        <v>1</v>
      </c>
      <c r="AS14" s="110">
        <v>0</v>
      </c>
      <c r="AT14" s="110">
        <v>11</v>
      </c>
      <c r="AU14" s="110">
        <v>22</v>
      </c>
      <c r="AV14" s="112">
        <v>1</v>
      </c>
      <c r="AW14" s="109">
        <v>1</v>
      </c>
      <c r="AX14" s="109">
        <v>0</v>
      </c>
      <c r="AY14" s="109">
        <v>5</v>
      </c>
      <c r="AZ14" s="109">
        <v>0</v>
      </c>
      <c r="BA14" s="109">
        <v>6</v>
      </c>
      <c r="BB14" s="109">
        <v>1</v>
      </c>
      <c r="BC14" s="109">
        <v>50</v>
      </c>
      <c r="BD14" s="114">
        <v>3</v>
      </c>
      <c r="BE14" s="114">
        <v>10</v>
      </c>
      <c r="BF14" s="132">
        <v>4</v>
      </c>
      <c r="BG14" s="114">
        <v>11</v>
      </c>
      <c r="BH14" s="109">
        <v>1</v>
      </c>
    </row>
    <row r="15" spans="2:60" s="17" customFormat="1" ht="18">
      <c r="B15" s="131">
        <v>44430</v>
      </c>
      <c r="C15" s="131">
        <v>44437</v>
      </c>
      <c r="D15" s="114"/>
      <c r="E15" s="114"/>
      <c r="F15" s="114"/>
      <c r="G15" s="114">
        <v>0</v>
      </c>
      <c r="H15" s="114"/>
      <c r="I15" s="114"/>
      <c r="J15" s="109">
        <v>0</v>
      </c>
      <c r="K15" s="109"/>
      <c r="L15" s="109"/>
      <c r="M15" s="109"/>
      <c r="N15" s="109"/>
      <c r="O15" s="114"/>
      <c r="P15" s="114">
        <v>0</v>
      </c>
      <c r="Q15" s="114">
        <v>1</v>
      </c>
      <c r="R15" s="114">
        <v>0</v>
      </c>
      <c r="S15" s="114">
        <v>0</v>
      </c>
      <c r="T15" s="114">
        <v>0</v>
      </c>
      <c r="U15" s="114">
        <v>0</v>
      </c>
      <c r="V15" s="114">
        <v>0</v>
      </c>
      <c r="W15" s="114">
        <v>0</v>
      </c>
      <c r="X15" s="114">
        <v>0</v>
      </c>
      <c r="Y15" s="114"/>
      <c r="Z15" s="114"/>
      <c r="AA15" s="114"/>
      <c r="AB15" s="114"/>
      <c r="AC15" s="114"/>
      <c r="AD15" s="114"/>
      <c r="AE15" s="114"/>
      <c r="AF15" s="114"/>
      <c r="AG15" s="109">
        <v>0</v>
      </c>
      <c r="AH15" s="109">
        <v>0</v>
      </c>
      <c r="AI15" s="109">
        <v>0</v>
      </c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>
        <v>1</v>
      </c>
      <c r="AX15" s="114">
        <v>0</v>
      </c>
      <c r="AY15" s="109">
        <v>7</v>
      </c>
      <c r="AZ15" s="109">
        <v>4</v>
      </c>
      <c r="BA15" s="114">
        <v>0</v>
      </c>
      <c r="BB15" s="114">
        <v>0</v>
      </c>
      <c r="BC15" s="114">
        <v>7</v>
      </c>
      <c r="BD15" s="114"/>
      <c r="BE15" s="114">
        <v>0</v>
      </c>
      <c r="BF15" s="132">
        <v>0</v>
      </c>
      <c r="BG15" s="114">
        <v>4</v>
      </c>
      <c r="BH15" s="114"/>
    </row>
    <row r="16" spans="2:60" s="17" customFormat="1" ht="18">
      <c r="B16" s="131">
        <v>44437</v>
      </c>
      <c r="C16" s="131">
        <v>44444</v>
      </c>
      <c r="D16" s="114"/>
      <c r="E16" s="114"/>
      <c r="F16" s="114"/>
      <c r="G16" s="109">
        <v>0</v>
      </c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09">
        <v>0</v>
      </c>
      <c r="AX16" s="109">
        <v>0</v>
      </c>
      <c r="AY16" s="114"/>
      <c r="AZ16" s="114"/>
      <c r="BA16" s="114"/>
      <c r="BB16" s="114"/>
      <c r="BC16" s="114"/>
      <c r="BD16" s="114"/>
      <c r="BE16" s="109">
        <v>0</v>
      </c>
      <c r="BF16" s="126">
        <v>1</v>
      </c>
      <c r="BG16" s="114"/>
      <c r="BH16" s="114"/>
    </row>
    <row r="17" spans="2:61" s="17" customFormat="1" ht="18">
      <c r="B17" s="131">
        <v>44444</v>
      </c>
      <c r="C17" s="131">
        <v>44451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32"/>
      <c r="BG17" s="114"/>
      <c r="BH17" s="114"/>
    </row>
    <row r="18" spans="2:61" s="17" customFormat="1" ht="19">
      <c r="B18" s="133"/>
      <c r="C18" s="133" t="s">
        <v>533</v>
      </c>
      <c r="D18" s="134">
        <f>SUM(D5:D17)</f>
        <v>584</v>
      </c>
      <c r="E18" s="134">
        <f t="shared" ref="E18:BF18" si="0">SUM(E5:E17)</f>
        <v>1068</v>
      </c>
      <c r="F18" s="134">
        <f t="shared" si="0"/>
        <v>1866</v>
      </c>
      <c r="G18" s="134">
        <f t="shared" si="0"/>
        <v>63</v>
      </c>
      <c r="H18" s="134">
        <f t="shared" si="0"/>
        <v>728</v>
      </c>
      <c r="I18" s="134">
        <f t="shared" si="0"/>
        <v>273</v>
      </c>
      <c r="J18" s="134">
        <f t="shared" si="0"/>
        <v>14</v>
      </c>
      <c r="K18" s="134">
        <f t="shared" si="0"/>
        <v>104</v>
      </c>
      <c r="L18" s="134">
        <f t="shared" si="0"/>
        <v>306</v>
      </c>
      <c r="M18" s="134">
        <f t="shared" si="0"/>
        <v>119</v>
      </c>
      <c r="N18" s="134">
        <f t="shared" si="0"/>
        <v>114</v>
      </c>
      <c r="O18" s="134">
        <f t="shared" si="0"/>
        <v>31</v>
      </c>
      <c r="P18" s="134">
        <f t="shared" si="0"/>
        <v>25</v>
      </c>
      <c r="Q18" s="134">
        <f t="shared" si="0"/>
        <v>148</v>
      </c>
      <c r="R18" s="134">
        <f t="shared" si="0"/>
        <v>37</v>
      </c>
      <c r="S18" s="134">
        <f t="shared" si="0"/>
        <v>147</v>
      </c>
      <c r="T18" s="134">
        <f t="shared" si="0"/>
        <v>27</v>
      </c>
      <c r="U18" s="134">
        <f t="shared" si="0"/>
        <v>1</v>
      </c>
      <c r="V18" s="134">
        <f t="shared" si="0"/>
        <v>123</v>
      </c>
      <c r="W18" s="134">
        <f t="shared" si="0"/>
        <v>253</v>
      </c>
      <c r="X18" s="134">
        <f t="shared" si="0"/>
        <v>0</v>
      </c>
      <c r="Y18" s="134">
        <f t="shared" si="0"/>
        <v>1343</v>
      </c>
      <c r="Z18" s="134">
        <f t="shared" si="0"/>
        <v>1148</v>
      </c>
      <c r="AA18" s="134">
        <f t="shared" si="0"/>
        <v>570</v>
      </c>
      <c r="AB18" s="134">
        <f t="shared" si="0"/>
        <v>1896</v>
      </c>
      <c r="AC18" s="134">
        <f t="shared" si="0"/>
        <v>332</v>
      </c>
      <c r="AD18" s="134">
        <f t="shared" si="0"/>
        <v>1234</v>
      </c>
      <c r="AE18" s="134">
        <f t="shared" si="0"/>
        <v>771</v>
      </c>
      <c r="AF18" s="134">
        <f t="shared" si="0"/>
        <v>1186</v>
      </c>
      <c r="AG18" s="134">
        <f t="shared" si="0"/>
        <v>320</v>
      </c>
      <c r="AH18" s="134">
        <f t="shared" si="0"/>
        <v>35</v>
      </c>
      <c r="AI18" s="134">
        <f t="shared" si="0"/>
        <v>8</v>
      </c>
      <c r="AJ18" s="134">
        <f t="shared" si="0"/>
        <v>34</v>
      </c>
      <c r="AK18" s="134">
        <f t="shared" si="0"/>
        <v>73</v>
      </c>
      <c r="AL18" s="134">
        <f t="shared" si="0"/>
        <v>324</v>
      </c>
      <c r="AM18" s="134">
        <f t="shared" si="0"/>
        <v>502</v>
      </c>
      <c r="AN18" s="134">
        <f t="shared" si="0"/>
        <v>1083</v>
      </c>
      <c r="AO18" s="134">
        <f t="shared" si="0"/>
        <v>2074</v>
      </c>
      <c r="AP18" s="134">
        <f t="shared" si="0"/>
        <v>667</v>
      </c>
      <c r="AQ18" s="134">
        <f t="shared" si="0"/>
        <v>2461</v>
      </c>
      <c r="AR18" s="134">
        <f t="shared" si="0"/>
        <v>1038</v>
      </c>
      <c r="AS18" s="134">
        <f t="shared" si="0"/>
        <v>835</v>
      </c>
      <c r="AT18" s="134">
        <f t="shared" si="0"/>
        <v>1352</v>
      </c>
      <c r="AU18" s="134">
        <f t="shared" si="0"/>
        <v>2102</v>
      </c>
      <c r="AV18" s="134">
        <f t="shared" si="0"/>
        <v>418</v>
      </c>
      <c r="AW18" s="134">
        <f t="shared" si="0"/>
        <v>355</v>
      </c>
      <c r="AX18" s="134">
        <f t="shared" si="0"/>
        <v>298</v>
      </c>
      <c r="AY18" s="134">
        <f t="shared" si="0"/>
        <v>112</v>
      </c>
      <c r="AZ18" s="134">
        <f t="shared" si="0"/>
        <v>41</v>
      </c>
      <c r="BA18" s="134">
        <f t="shared" si="0"/>
        <v>271</v>
      </c>
      <c r="BB18" s="134">
        <f t="shared" si="0"/>
        <v>1231</v>
      </c>
      <c r="BC18" s="134">
        <f t="shared" si="0"/>
        <v>1396</v>
      </c>
      <c r="BD18" s="134">
        <f t="shared" si="0"/>
        <v>353</v>
      </c>
      <c r="BE18" s="134">
        <f t="shared" si="0"/>
        <v>121</v>
      </c>
      <c r="BF18" s="135">
        <f t="shared" si="0"/>
        <v>101</v>
      </c>
      <c r="BG18" s="134">
        <v>1374</v>
      </c>
      <c r="BH18" s="134">
        <v>10</v>
      </c>
      <c r="BI18" s="17">
        <f>SUM(D18:BH18)</f>
        <v>33500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20"/>
  <sheetViews>
    <sheetView zoomScale="50" zoomScaleNormal="50" workbookViewId="0">
      <selection activeCell="H27" sqref="H27"/>
    </sheetView>
  </sheetViews>
  <sheetFormatPr baseColWidth="10" defaultColWidth="8.83203125" defaultRowHeight="16"/>
  <cols>
    <col min="1" max="1" width="16.83203125" customWidth="1"/>
    <col min="2" max="2" width="20" customWidth="1"/>
  </cols>
  <sheetData>
    <row r="1" spans="1:65" s="291" customFormat="1" ht="30" thickBot="1">
      <c r="A1" s="354" t="s">
        <v>56</v>
      </c>
      <c r="B1" s="355"/>
      <c r="C1" s="356" t="s">
        <v>66</v>
      </c>
      <c r="D1" s="357" t="s">
        <v>35</v>
      </c>
      <c r="E1" s="356" t="s">
        <v>35</v>
      </c>
      <c r="F1" s="356" t="s">
        <v>35</v>
      </c>
      <c r="G1" s="357" t="s">
        <v>146</v>
      </c>
      <c r="H1" s="357" t="s">
        <v>66</v>
      </c>
      <c r="I1" s="357" t="s">
        <v>35</v>
      </c>
      <c r="J1" s="358" t="s">
        <v>64</v>
      </c>
      <c r="K1" s="359" t="s">
        <v>101</v>
      </c>
      <c r="L1" s="359" t="s">
        <v>101</v>
      </c>
      <c r="M1" s="360" t="s">
        <v>62</v>
      </c>
      <c r="N1" s="361" t="s">
        <v>62</v>
      </c>
      <c r="O1" s="362" t="s">
        <v>67</v>
      </c>
      <c r="P1" s="362" t="s">
        <v>59</v>
      </c>
      <c r="Q1" s="357" t="s">
        <v>60</v>
      </c>
      <c r="R1" s="356" t="s">
        <v>60</v>
      </c>
      <c r="S1" s="358" t="s">
        <v>57</v>
      </c>
      <c r="T1" s="363" t="s">
        <v>98</v>
      </c>
      <c r="U1" s="364" t="s">
        <v>98</v>
      </c>
      <c r="V1" s="364" t="s">
        <v>150</v>
      </c>
      <c r="W1" s="364" t="s">
        <v>218</v>
      </c>
      <c r="X1" s="356" t="s">
        <v>65</v>
      </c>
      <c r="Y1" s="359" t="s">
        <v>65</v>
      </c>
      <c r="Z1" s="356" t="s">
        <v>61</v>
      </c>
      <c r="AA1" s="356" t="s">
        <v>65</v>
      </c>
      <c r="AB1" s="356" t="s">
        <v>61</v>
      </c>
      <c r="AC1" s="356" t="s">
        <v>65</v>
      </c>
      <c r="AD1" s="356" t="s">
        <v>61</v>
      </c>
      <c r="AE1" s="356" t="s">
        <v>65</v>
      </c>
      <c r="AF1" s="356" t="s">
        <v>61</v>
      </c>
      <c r="AG1" s="357" t="s">
        <v>61</v>
      </c>
      <c r="AH1" s="357" t="s">
        <v>154</v>
      </c>
      <c r="AI1" s="356" t="s">
        <v>154</v>
      </c>
      <c r="AJ1" s="356" t="s">
        <v>59</v>
      </c>
      <c r="AK1" s="356" t="s">
        <v>59</v>
      </c>
      <c r="AL1" s="364" t="s">
        <v>59</v>
      </c>
      <c r="AM1" s="364" t="s">
        <v>59</v>
      </c>
      <c r="AN1" s="364" t="s">
        <v>59</v>
      </c>
      <c r="AO1" s="356" t="s">
        <v>63</v>
      </c>
      <c r="AP1" s="356" t="s">
        <v>63</v>
      </c>
      <c r="AQ1" s="356" t="s">
        <v>63</v>
      </c>
      <c r="AR1" s="356" t="s">
        <v>63</v>
      </c>
      <c r="AS1" s="356" t="s">
        <v>63</v>
      </c>
      <c r="AT1" s="356" t="s">
        <v>63</v>
      </c>
      <c r="AU1" s="356" t="s">
        <v>116</v>
      </c>
      <c r="AV1" s="357" t="s">
        <v>58</v>
      </c>
      <c r="AW1" s="356" t="s">
        <v>58</v>
      </c>
      <c r="AX1" s="356" t="s">
        <v>58</v>
      </c>
      <c r="AY1" s="365" t="s">
        <v>490</v>
      </c>
      <c r="AZ1" s="362" t="s">
        <v>491</v>
      </c>
      <c r="BA1" s="357" t="s">
        <v>322</v>
      </c>
      <c r="BB1" s="69" t="s">
        <v>248</v>
      </c>
      <c r="BC1" s="357" t="s">
        <v>62</v>
      </c>
      <c r="BD1" s="356" t="s">
        <v>101</v>
      </c>
      <c r="BE1" s="365" t="s">
        <v>64</v>
      </c>
      <c r="BF1" s="359" t="s">
        <v>64</v>
      </c>
      <c r="BG1" s="357" t="s">
        <v>102</v>
      </c>
      <c r="BH1" s="69" t="s">
        <v>217</v>
      </c>
      <c r="BI1" s="359" t="s">
        <v>69</v>
      </c>
      <c r="BJ1" s="365" t="s">
        <v>115</v>
      </c>
      <c r="BK1" s="366" t="s">
        <v>115</v>
      </c>
      <c r="BL1" s="357" t="s">
        <v>68</v>
      </c>
      <c r="BM1" s="367" t="s">
        <v>65</v>
      </c>
    </row>
    <row r="2" spans="1:65" s="291" customFormat="1" ht="44" thickBot="1">
      <c r="A2" s="354" t="s">
        <v>70</v>
      </c>
      <c r="B2" s="368"/>
      <c r="C2" s="369">
        <v>42.262476999999997</v>
      </c>
      <c r="D2" s="357" t="s">
        <v>443</v>
      </c>
      <c r="E2" s="356" t="s">
        <v>445</v>
      </c>
      <c r="F2" s="356" t="s">
        <v>447</v>
      </c>
      <c r="G2" s="357">
        <v>42.484817</v>
      </c>
      <c r="H2" s="357" t="s">
        <v>449</v>
      </c>
      <c r="I2" s="370">
        <v>44.885945999999997</v>
      </c>
      <c r="J2" s="371">
        <v>44.379595999999999</v>
      </c>
      <c r="K2" s="359">
        <v>42.705159999999999</v>
      </c>
      <c r="L2" s="372">
        <v>42.572020000000002</v>
      </c>
      <c r="M2" s="373" t="s">
        <v>451</v>
      </c>
      <c r="N2" s="373" t="s">
        <v>455</v>
      </c>
      <c r="O2" s="374">
        <v>43.050559100000001</v>
      </c>
      <c r="P2" s="375">
        <v>43.168284800000002</v>
      </c>
      <c r="Q2" s="376">
        <v>41.870465000000003</v>
      </c>
      <c r="R2" s="356">
        <v>41.859395999999997</v>
      </c>
      <c r="S2" s="358" t="s">
        <v>95</v>
      </c>
      <c r="T2" s="357">
        <v>42.896650000000001</v>
      </c>
      <c r="U2" s="359">
        <v>42.845424399999999</v>
      </c>
      <c r="V2" s="364">
        <v>42.451818000000003</v>
      </c>
      <c r="W2" s="69">
        <v>43.003637400000002</v>
      </c>
      <c r="X2" s="359">
        <v>44.020808000000002</v>
      </c>
      <c r="Y2" s="359">
        <v>43.758164999999998</v>
      </c>
      <c r="Z2" s="359">
        <v>43.854610000000001</v>
      </c>
      <c r="AA2" s="359">
        <v>43.907172000000003</v>
      </c>
      <c r="AB2" s="359">
        <v>43.785516000000001</v>
      </c>
      <c r="AC2" s="359">
        <v>44.288179999999997</v>
      </c>
      <c r="AD2" s="359">
        <v>43.627955999999998</v>
      </c>
      <c r="AE2" s="375">
        <v>43.964184000000003</v>
      </c>
      <c r="AF2" s="377">
        <v>43.877009999999999</v>
      </c>
      <c r="AG2" s="357" t="s">
        <v>458</v>
      </c>
      <c r="AH2" s="378">
        <v>41.942489999999999</v>
      </c>
      <c r="AI2" s="378">
        <v>41.93826</v>
      </c>
      <c r="AJ2" s="379" t="s">
        <v>157</v>
      </c>
      <c r="AK2" s="356" t="s">
        <v>460</v>
      </c>
      <c r="AL2" s="364" t="s">
        <v>463</v>
      </c>
      <c r="AM2" s="364" t="s">
        <v>466</v>
      </c>
      <c r="AN2" s="364" t="s">
        <v>468</v>
      </c>
      <c r="AO2" s="380">
        <v>44.5154</v>
      </c>
      <c r="AP2" s="380" t="s">
        <v>472</v>
      </c>
      <c r="AQ2" s="380" t="s">
        <v>474</v>
      </c>
      <c r="AR2" s="380" t="s">
        <v>476</v>
      </c>
      <c r="AS2" s="359" t="s">
        <v>477</v>
      </c>
      <c r="AT2" s="356" t="s">
        <v>480</v>
      </c>
      <c r="AU2" s="356" t="s">
        <v>482</v>
      </c>
      <c r="AV2" s="381" t="s">
        <v>484</v>
      </c>
      <c r="AW2" s="380" t="s">
        <v>486</v>
      </c>
      <c r="AX2" s="380" t="s">
        <v>488</v>
      </c>
      <c r="AY2" s="357">
        <v>-77.684641999999997</v>
      </c>
      <c r="AZ2" s="375">
        <v>-78.044259999999994</v>
      </c>
      <c r="BA2" s="382">
        <v>42.4758</v>
      </c>
      <c r="BB2" s="383">
        <v>42.469799999999999</v>
      </c>
      <c r="BC2" s="365" t="s">
        <v>494</v>
      </c>
      <c r="BD2" s="362" t="s">
        <v>496</v>
      </c>
      <c r="BE2" s="384">
        <v>44.324978000000002</v>
      </c>
      <c r="BF2" s="356">
        <v>44.323633999999998</v>
      </c>
      <c r="BG2" s="375">
        <v>43.187578000000002</v>
      </c>
      <c r="BH2" s="375">
        <v>43.347769</v>
      </c>
      <c r="BI2" s="356">
        <v>43.367482000000003</v>
      </c>
      <c r="BJ2" s="365">
        <v>43.193944000000002</v>
      </c>
      <c r="BK2" s="356">
        <v>43.193910000000002</v>
      </c>
      <c r="BL2" s="359">
        <v>40.954608</v>
      </c>
      <c r="BM2" s="357">
        <v>43.776699999999998</v>
      </c>
    </row>
    <row r="3" spans="1:65" s="291" customFormat="1" ht="26.5" customHeight="1" thickBot="1">
      <c r="A3" s="354" t="s">
        <v>71</v>
      </c>
      <c r="B3" s="355"/>
      <c r="C3" s="356">
        <v>-74.562084999999996</v>
      </c>
      <c r="D3" s="357" t="s">
        <v>444</v>
      </c>
      <c r="E3" s="356" t="s">
        <v>446</v>
      </c>
      <c r="F3" s="356" t="s">
        <v>448</v>
      </c>
      <c r="G3" s="357">
        <v>-76.673759000000004</v>
      </c>
      <c r="H3" s="357" t="s">
        <v>450</v>
      </c>
      <c r="I3" s="357">
        <v>-73.471526999999995</v>
      </c>
      <c r="J3" s="358">
        <v>-73.393725000000003</v>
      </c>
      <c r="K3" s="359">
        <v>-76.237300000000005</v>
      </c>
      <c r="L3" s="372">
        <v>-76.090599999999995</v>
      </c>
      <c r="M3" s="373" t="s">
        <v>452</v>
      </c>
      <c r="N3" s="373" t="s">
        <v>456</v>
      </c>
      <c r="O3" s="385">
        <v>-76.364436299999994</v>
      </c>
      <c r="P3" s="375">
        <v>-75.487592599999999</v>
      </c>
      <c r="Q3" s="376">
        <v>-73.590845999999999</v>
      </c>
      <c r="R3" s="386">
        <v>-73.605014999999995</v>
      </c>
      <c r="S3" s="358" t="s">
        <v>457</v>
      </c>
      <c r="T3" s="357">
        <v>-74.292305999999996</v>
      </c>
      <c r="U3" s="364">
        <v>-74.677778799999999</v>
      </c>
      <c r="V3" s="364">
        <v>-75.581125999999998</v>
      </c>
      <c r="W3" s="69">
        <v>-75.590702800000003</v>
      </c>
      <c r="X3" s="359">
        <v>-76.089674000000002</v>
      </c>
      <c r="Y3" s="359">
        <v>-76.143119999999996</v>
      </c>
      <c r="Z3" s="356">
        <v>-75.637596000000002</v>
      </c>
      <c r="AA3" s="356">
        <v>-76.089674000000002</v>
      </c>
      <c r="AB3" s="356">
        <v>-75.518137999999993</v>
      </c>
      <c r="AC3" s="356">
        <v>-75.859260000000006</v>
      </c>
      <c r="AD3" s="356">
        <v>-75.393754999999999</v>
      </c>
      <c r="AE3" s="356">
        <v>-75.760801999999998</v>
      </c>
      <c r="AF3" s="356">
        <v>-75.538753</v>
      </c>
      <c r="AG3" s="357" t="s">
        <v>459</v>
      </c>
      <c r="AH3" s="378">
        <v>-74.056698999999995</v>
      </c>
      <c r="AI3" s="378">
        <v>-74.051480999999995</v>
      </c>
      <c r="AJ3" s="379" t="s">
        <v>158</v>
      </c>
      <c r="AK3" s="356" t="s">
        <v>461</v>
      </c>
      <c r="AL3" s="364" t="s">
        <v>464</v>
      </c>
      <c r="AM3" s="364" t="s">
        <v>467</v>
      </c>
      <c r="AN3" s="364" t="s">
        <v>469</v>
      </c>
      <c r="AO3" s="380">
        <v>-75.68826</v>
      </c>
      <c r="AP3" s="380" t="s">
        <v>473</v>
      </c>
      <c r="AQ3" s="380" t="s">
        <v>475</v>
      </c>
      <c r="AR3" s="380" t="s">
        <v>179</v>
      </c>
      <c r="AS3" s="359" t="s">
        <v>478</v>
      </c>
      <c r="AT3" s="356" t="s">
        <v>481</v>
      </c>
      <c r="AU3" s="356" t="s">
        <v>181</v>
      </c>
      <c r="AV3" s="381" t="s">
        <v>485</v>
      </c>
      <c r="AW3" s="380" t="s">
        <v>487</v>
      </c>
      <c r="AX3" s="380" t="s">
        <v>489</v>
      </c>
      <c r="AY3" s="357">
        <v>42.919384999999998</v>
      </c>
      <c r="AZ3" s="386">
        <v>42.621895000000002</v>
      </c>
      <c r="BA3" s="387">
        <v>-77.426400000000001</v>
      </c>
      <c r="BB3" s="388">
        <v>-78.715900000000005</v>
      </c>
      <c r="BC3" s="365" t="s">
        <v>495</v>
      </c>
      <c r="BD3" s="362" t="s">
        <v>497</v>
      </c>
      <c r="BE3" s="389">
        <v>-73.475802000000002</v>
      </c>
      <c r="BF3" s="356">
        <v>-73.453986999999998</v>
      </c>
      <c r="BG3" s="375">
        <v>-77.265134000000003</v>
      </c>
      <c r="BH3" s="375">
        <v>-77.974228999999994</v>
      </c>
      <c r="BI3" s="356">
        <v>-78.528716000000003</v>
      </c>
      <c r="BJ3" s="357">
        <v>73.664501000000001</v>
      </c>
      <c r="BK3" s="356">
        <v>73.664400999999998</v>
      </c>
      <c r="BL3" s="359">
        <v>-72.69211</v>
      </c>
      <c r="BM3" s="357">
        <v>76.171400000000006</v>
      </c>
    </row>
    <row r="4" spans="1:65" s="291" customFormat="1" ht="15.75" customHeight="1" thickBot="1">
      <c r="A4" s="354" t="s">
        <v>75</v>
      </c>
      <c r="B4" s="355"/>
      <c r="C4" s="356" t="s">
        <v>442</v>
      </c>
      <c r="D4" s="357" t="s">
        <v>134</v>
      </c>
      <c r="E4" s="356" t="s">
        <v>125</v>
      </c>
      <c r="F4" s="356" t="s">
        <v>124</v>
      </c>
      <c r="G4" s="357" t="s">
        <v>145</v>
      </c>
      <c r="H4" s="357" t="s">
        <v>193</v>
      </c>
      <c r="I4" s="357" t="s">
        <v>39</v>
      </c>
      <c r="J4" s="358" t="s">
        <v>40</v>
      </c>
      <c r="K4" s="359" t="s">
        <v>127</v>
      </c>
      <c r="L4" s="359" t="s">
        <v>101</v>
      </c>
      <c r="M4" s="390" t="s">
        <v>453</v>
      </c>
      <c r="N4" s="391" t="s">
        <v>454</v>
      </c>
      <c r="O4" s="362" t="s">
        <v>166</v>
      </c>
      <c r="P4" s="362" t="s">
        <v>111</v>
      </c>
      <c r="Q4" s="357" t="s">
        <v>38</v>
      </c>
      <c r="R4" s="356" t="s">
        <v>38</v>
      </c>
      <c r="S4" s="358" t="s">
        <v>144</v>
      </c>
      <c r="T4" s="357" t="s">
        <v>153</v>
      </c>
      <c r="U4" s="356"/>
      <c r="V4" s="356"/>
      <c r="W4" s="364"/>
      <c r="X4" s="356" t="s">
        <v>42</v>
      </c>
      <c r="Y4" s="359" t="s">
        <v>44</v>
      </c>
      <c r="Z4" s="356" t="s">
        <v>49</v>
      </c>
      <c r="AA4" s="356" t="s">
        <v>41</v>
      </c>
      <c r="AB4" s="356" t="s">
        <v>48</v>
      </c>
      <c r="AC4" s="356" t="s">
        <v>168</v>
      </c>
      <c r="AD4" s="359" t="s">
        <v>46</v>
      </c>
      <c r="AE4" s="356" t="s">
        <v>43</v>
      </c>
      <c r="AF4" s="356" t="s">
        <v>47</v>
      </c>
      <c r="AG4" s="357" t="s">
        <v>37</v>
      </c>
      <c r="AH4" s="357" t="s">
        <v>156</v>
      </c>
      <c r="AI4" s="356" t="s">
        <v>156</v>
      </c>
      <c r="AJ4" s="392" t="s">
        <v>164</v>
      </c>
      <c r="AK4" s="356" t="s">
        <v>462</v>
      </c>
      <c r="AL4" s="364" t="s">
        <v>465</v>
      </c>
      <c r="AM4" s="364" t="s">
        <v>465</v>
      </c>
      <c r="AN4" s="364" t="s">
        <v>465</v>
      </c>
      <c r="AO4" s="359" t="s">
        <v>470</v>
      </c>
      <c r="AP4" s="359" t="s">
        <v>471</v>
      </c>
      <c r="AQ4" s="359" t="s">
        <v>177</v>
      </c>
      <c r="AR4" s="359" t="s">
        <v>207</v>
      </c>
      <c r="AS4" s="356" t="s">
        <v>479</v>
      </c>
      <c r="AT4" s="356" t="s">
        <v>209</v>
      </c>
      <c r="AU4" s="356" t="s">
        <v>126</v>
      </c>
      <c r="AV4" s="365" t="s">
        <v>483</v>
      </c>
      <c r="AW4" s="359" t="s">
        <v>34</v>
      </c>
      <c r="AX4" s="359" t="s">
        <v>213</v>
      </c>
      <c r="AY4" s="393" t="s">
        <v>241</v>
      </c>
      <c r="AZ4" s="359" t="s">
        <v>142</v>
      </c>
      <c r="BA4" s="356" t="s">
        <v>492</v>
      </c>
      <c r="BB4" s="359" t="s">
        <v>493</v>
      </c>
      <c r="BC4" s="357" t="s">
        <v>76</v>
      </c>
      <c r="BD4" s="356" t="s">
        <v>122</v>
      </c>
      <c r="BE4" s="365" t="s">
        <v>135</v>
      </c>
      <c r="BF4" s="359" t="s">
        <v>40</v>
      </c>
      <c r="BG4" s="356" t="s">
        <v>103</v>
      </c>
      <c r="BH4" s="359" t="s">
        <v>93</v>
      </c>
      <c r="BI4" s="359" t="s">
        <v>53</v>
      </c>
      <c r="BJ4" s="357"/>
      <c r="BK4" s="356"/>
      <c r="BL4" s="357" t="s">
        <v>52</v>
      </c>
      <c r="BM4" s="357" t="s">
        <v>65</v>
      </c>
    </row>
    <row r="5" spans="1:65" s="84" customFormat="1" thickBot="1">
      <c r="A5" s="52" t="s">
        <v>440</v>
      </c>
      <c r="B5" s="59" t="s">
        <v>441</v>
      </c>
      <c r="C5" s="65"/>
      <c r="D5" s="65"/>
      <c r="E5" s="65"/>
      <c r="F5" s="65"/>
      <c r="G5" s="65"/>
      <c r="H5" s="65"/>
      <c r="I5" s="65"/>
      <c r="J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89"/>
      <c r="AM5" s="89"/>
      <c r="AN5" s="89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</row>
    <row r="6" spans="1:65" s="84" customFormat="1" thickBot="1">
      <c r="A6" s="53" t="s">
        <v>87</v>
      </c>
      <c r="B6" s="60" t="s">
        <v>88</v>
      </c>
      <c r="C6" s="66"/>
      <c r="D6" s="72"/>
      <c r="E6" s="72"/>
      <c r="F6" s="72"/>
      <c r="G6" s="72"/>
      <c r="H6" s="65"/>
      <c r="I6" s="72"/>
      <c r="J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90"/>
      <c r="AM6" s="90"/>
      <c r="AN6" s="90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</row>
    <row r="7" spans="1:65" s="84" customFormat="1" thickBot="1">
      <c r="A7" s="54">
        <v>43996</v>
      </c>
      <c r="B7" s="54">
        <v>44003</v>
      </c>
      <c r="C7" s="67">
        <v>0</v>
      </c>
      <c r="D7" s="73"/>
      <c r="E7" s="78"/>
      <c r="F7" s="78"/>
      <c r="G7" s="82"/>
      <c r="H7" s="82">
        <v>0</v>
      </c>
      <c r="I7" s="82">
        <v>0</v>
      </c>
      <c r="J7" s="71">
        <v>0</v>
      </c>
      <c r="K7" s="85"/>
      <c r="L7" s="86"/>
      <c r="M7" s="82">
        <v>0</v>
      </c>
      <c r="N7" s="71">
        <v>0</v>
      </c>
      <c r="O7" s="82">
        <v>0</v>
      </c>
      <c r="P7" s="71">
        <v>0</v>
      </c>
      <c r="Q7" s="82">
        <v>0</v>
      </c>
      <c r="R7" s="71">
        <v>0</v>
      </c>
      <c r="S7" s="82">
        <v>0</v>
      </c>
      <c r="T7" s="82">
        <v>0</v>
      </c>
      <c r="U7" s="71">
        <v>0</v>
      </c>
      <c r="V7" s="71">
        <v>0</v>
      </c>
      <c r="W7" s="71">
        <v>0</v>
      </c>
      <c r="X7" s="75"/>
      <c r="Y7" s="78"/>
      <c r="Z7" s="78"/>
      <c r="AA7" s="78"/>
      <c r="AB7" s="78"/>
      <c r="AC7" s="78"/>
      <c r="AD7" s="78"/>
      <c r="AE7" s="78"/>
      <c r="AF7" s="78"/>
      <c r="AG7" s="82">
        <v>0</v>
      </c>
      <c r="AH7" s="82">
        <v>0</v>
      </c>
      <c r="AI7" s="71">
        <v>0</v>
      </c>
      <c r="AJ7" s="82">
        <v>0</v>
      </c>
      <c r="AK7" s="71">
        <v>0</v>
      </c>
      <c r="AL7" s="91">
        <v>0</v>
      </c>
      <c r="AM7" s="91">
        <v>0</v>
      </c>
      <c r="AN7" s="91">
        <v>0</v>
      </c>
      <c r="AO7" s="78"/>
      <c r="AP7" s="78"/>
      <c r="AQ7" s="78"/>
      <c r="AR7" s="78"/>
      <c r="AS7" s="78"/>
      <c r="AT7" s="78"/>
      <c r="AU7" s="78"/>
      <c r="AV7" s="75"/>
      <c r="AW7" s="78"/>
      <c r="AX7" s="78"/>
      <c r="AY7" s="75"/>
      <c r="AZ7" s="78"/>
      <c r="BA7" s="82">
        <v>0</v>
      </c>
      <c r="BB7" s="71">
        <v>0</v>
      </c>
      <c r="BC7" s="82">
        <v>0</v>
      </c>
      <c r="BD7" s="71">
        <v>0</v>
      </c>
      <c r="BE7" s="75"/>
      <c r="BF7" s="78"/>
      <c r="BG7" s="82" t="s">
        <v>290</v>
      </c>
      <c r="BH7" s="71" t="s">
        <v>290</v>
      </c>
      <c r="BI7" s="71" t="s">
        <v>290</v>
      </c>
      <c r="BJ7" s="82">
        <v>1</v>
      </c>
      <c r="BK7" s="71">
        <v>0</v>
      </c>
      <c r="BL7" s="82">
        <v>0</v>
      </c>
      <c r="BM7" s="82">
        <v>0</v>
      </c>
    </row>
    <row r="8" spans="1:65" s="84" customFormat="1" ht="15" thickBot="1">
      <c r="A8" s="55">
        <v>44003</v>
      </c>
      <c r="B8" s="61">
        <v>44010</v>
      </c>
      <c r="C8" s="68">
        <v>0</v>
      </c>
      <c r="D8" s="74"/>
      <c r="E8" s="79"/>
      <c r="F8" s="79"/>
      <c r="G8" s="83">
        <v>1</v>
      </c>
      <c r="H8" s="83">
        <v>1</v>
      </c>
      <c r="I8" s="76">
        <v>0</v>
      </c>
      <c r="J8" s="80">
        <v>0</v>
      </c>
      <c r="K8" s="83">
        <v>0</v>
      </c>
      <c r="L8" s="70">
        <v>0</v>
      </c>
      <c r="M8" s="76">
        <v>0</v>
      </c>
      <c r="N8" s="80">
        <v>0</v>
      </c>
      <c r="O8" s="83">
        <v>0</v>
      </c>
      <c r="P8" s="70">
        <v>0</v>
      </c>
      <c r="Q8" s="83">
        <v>0</v>
      </c>
      <c r="R8" s="70">
        <v>1</v>
      </c>
      <c r="S8" s="83">
        <v>0</v>
      </c>
      <c r="T8" s="83">
        <v>0</v>
      </c>
      <c r="U8" s="70">
        <v>0</v>
      </c>
      <c r="V8" s="70">
        <v>0</v>
      </c>
      <c r="W8" s="70">
        <v>0</v>
      </c>
      <c r="X8" s="74"/>
      <c r="Y8" s="79"/>
      <c r="Z8" s="79"/>
      <c r="AA8" s="79"/>
      <c r="AB8" s="79"/>
      <c r="AC8" s="79"/>
      <c r="AD8" s="79"/>
      <c r="AE8" s="79"/>
      <c r="AF8" s="79"/>
      <c r="AG8" s="83">
        <v>0</v>
      </c>
      <c r="AH8" s="83">
        <v>0</v>
      </c>
      <c r="AI8" s="70">
        <v>0</v>
      </c>
      <c r="AJ8" s="83">
        <v>0</v>
      </c>
      <c r="AK8" s="70">
        <v>0</v>
      </c>
      <c r="AL8" s="92">
        <v>0</v>
      </c>
      <c r="AM8" s="92">
        <v>0</v>
      </c>
      <c r="AN8" s="92">
        <v>0</v>
      </c>
      <c r="AO8" s="79"/>
      <c r="AP8" s="79"/>
      <c r="AQ8" s="79"/>
      <c r="AR8" s="79"/>
      <c r="AS8" s="79"/>
      <c r="AT8" s="79"/>
      <c r="AU8" s="79"/>
      <c r="AV8" s="74"/>
      <c r="AW8" s="79"/>
      <c r="AX8" s="79"/>
      <c r="AY8" s="83">
        <v>0</v>
      </c>
      <c r="AZ8" s="70">
        <v>0</v>
      </c>
      <c r="BA8" s="83">
        <v>0</v>
      </c>
      <c r="BB8" s="70">
        <v>0</v>
      </c>
      <c r="BC8" s="83">
        <v>0</v>
      </c>
      <c r="BD8" s="70">
        <v>0</v>
      </c>
      <c r="BE8" s="74"/>
      <c r="BF8" s="79"/>
      <c r="BG8" s="83">
        <v>0</v>
      </c>
      <c r="BH8" s="70">
        <v>0</v>
      </c>
      <c r="BI8" s="70">
        <v>0</v>
      </c>
      <c r="BJ8" s="83">
        <v>0</v>
      </c>
      <c r="BK8" s="70">
        <v>0</v>
      </c>
      <c r="BL8" s="83">
        <v>0</v>
      </c>
      <c r="BM8" s="83">
        <v>0</v>
      </c>
    </row>
    <row r="9" spans="1:65" s="84" customFormat="1" ht="15" thickBot="1">
      <c r="A9" s="56">
        <v>44010</v>
      </c>
      <c r="B9" s="62">
        <v>44017</v>
      </c>
      <c r="C9" s="69">
        <v>0</v>
      </c>
      <c r="D9" s="75"/>
      <c r="E9" s="78"/>
      <c r="F9" s="78"/>
      <c r="G9" s="82">
        <v>2</v>
      </c>
      <c r="H9" s="82">
        <v>4</v>
      </c>
      <c r="I9" s="77">
        <v>0</v>
      </c>
      <c r="J9" s="81">
        <v>13</v>
      </c>
      <c r="K9" s="82">
        <v>0</v>
      </c>
      <c r="L9" s="71">
        <v>0</v>
      </c>
      <c r="M9" s="77">
        <v>0</v>
      </c>
      <c r="N9" s="81">
        <v>0</v>
      </c>
      <c r="O9" s="82">
        <v>0</v>
      </c>
      <c r="P9" s="71">
        <v>0</v>
      </c>
      <c r="Q9" s="82">
        <v>0</v>
      </c>
      <c r="R9" s="71">
        <v>0</v>
      </c>
      <c r="S9" s="82">
        <v>0</v>
      </c>
      <c r="T9" s="82">
        <v>0</v>
      </c>
      <c r="U9" s="71">
        <v>0</v>
      </c>
      <c r="V9" s="71">
        <v>1</v>
      </c>
      <c r="W9" s="71">
        <v>0</v>
      </c>
      <c r="X9" s="82">
        <v>0</v>
      </c>
      <c r="Y9" s="71">
        <v>0</v>
      </c>
      <c r="Z9" s="71">
        <v>0</v>
      </c>
      <c r="AA9" s="71">
        <v>0</v>
      </c>
      <c r="AB9" s="71">
        <v>0</v>
      </c>
      <c r="AC9" s="71">
        <v>0</v>
      </c>
      <c r="AD9" s="71">
        <v>0</v>
      </c>
      <c r="AE9" s="71">
        <v>0</v>
      </c>
      <c r="AF9" s="71">
        <v>0</v>
      </c>
      <c r="AG9" s="82">
        <v>0</v>
      </c>
      <c r="AH9" s="82">
        <v>0</v>
      </c>
      <c r="AI9" s="71">
        <v>0</v>
      </c>
      <c r="AJ9" s="82">
        <v>8</v>
      </c>
      <c r="AK9" s="71">
        <v>0</v>
      </c>
      <c r="AL9" s="91">
        <v>0</v>
      </c>
      <c r="AM9" s="91">
        <v>0</v>
      </c>
      <c r="AN9" s="91">
        <v>0</v>
      </c>
      <c r="AO9" s="71">
        <v>0</v>
      </c>
      <c r="AP9" s="71">
        <v>0</v>
      </c>
      <c r="AQ9" s="71">
        <v>0</v>
      </c>
      <c r="AR9" s="71">
        <v>0</v>
      </c>
      <c r="AS9" s="71">
        <v>0</v>
      </c>
      <c r="AT9" s="71">
        <v>0</v>
      </c>
      <c r="AU9" s="71">
        <v>0</v>
      </c>
      <c r="AV9" s="82">
        <v>0</v>
      </c>
      <c r="AW9" s="71">
        <v>0</v>
      </c>
      <c r="AX9" s="71">
        <v>0</v>
      </c>
      <c r="AY9" s="82">
        <v>0</v>
      </c>
      <c r="AZ9" s="71">
        <v>0</v>
      </c>
      <c r="BA9" s="82">
        <v>0</v>
      </c>
      <c r="BB9" s="71">
        <v>0</v>
      </c>
      <c r="BC9" s="82">
        <v>0</v>
      </c>
      <c r="BD9" s="71">
        <v>0</v>
      </c>
      <c r="BE9" s="75"/>
      <c r="BF9" s="78"/>
      <c r="BG9" s="82">
        <v>0</v>
      </c>
      <c r="BH9" s="71">
        <v>0</v>
      </c>
      <c r="BI9" s="71">
        <v>0</v>
      </c>
      <c r="BJ9" s="82">
        <v>0</v>
      </c>
      <c r="BK9" s="71">
        <v>0</v>
      </c>
      <c r="BL9" s="82">
        <v>1</v>
      </c>
      <c r="BM9" s="82">
        <v>1</v>
      </c>
    </row>
    <row r="10" spans="1:65" s="105" customFormat="1" ht="15" thickBot="1">
      <c r="A10" s="57">
        <v>44017</v>
      </c>
      <c r="B10" s="63">
        <v>44024</v>
      </c>
      <c r="C10" s="70">
        <v>0</v>
      </c>
      <c r="D10" s="76">
        <v>16</v>
      </c>
      <c r="E10" s="80">
        <v>59</v>
      </c>
      <c r="F10" s="80">
        <v>185</v>
      </c>
      <c r="G10" s="83">
        <v>27</v>
      </c>
      <c r="H10" s="83">
        <v>4</v>
      </c>
      <c r="I10" s="76">
        <v>4</v>
      </c>
      <c r="J10" s="80">
        <v>17</v>
      </c>
      <c r="K10" s="83">
        <v>12</v>
      </c>
      <c r="L10" s="70">
        <v>1</v>
      </c>
      <c r="M10" s="76">
        <v>0</v>
      </c>
      <c r="N10" s="80">
        <v>4</v>
      </c>
      <c r="O10" s="83">
        <v>0</v>
      </c>
      <c r="P10" s="70">
        <v>0</v>
      </c>
      <c r="Q10" s="83">
        <v>2</v>
      </c>
      <c r="R10" s="70">
        <v>1</v>
      </c>
      <c r="S10" s="83">
        <v>22</v>
      </c>
      <c r="T10" s="83">
        <v>0</v>
      </c>
      <c r="U10" s="70">
        <v>1</v>
      </c>
      <c r="V10" s="70">
        <v>1</v>
      </c>
      <c r="W10" s="70">
        <v>0</v>
      </c>
      <c r="X10" s="83">
        <v>0</v>
      </c>
      <c r="Y10" s="70">
        <v>73</v>
      </c>
      <c r="Z10" s="70">
        <v>0</v>
      </c>
      <c r="AA10" s="70">
        <v>128</v>
      </c>
      <c r="AB10" s="70">
        <v>4</v>
      </c>
      <c r="AC10" s="70">
        <v>8</v>
      </c>
      <c r="AD10" s="70">
        <v>50</v>
      </c>
      <c r="AE10" s="70">
        <v>1</v>
      </c>
      <c r="AF10" s="70">
        <v>6</v>
      </c>
      <c r="AG10" s="83">
        <v>3</v>
      </c>
      <c r="AH10" s="83">
        <v>0</v>
      </c>
      <c r="AI10" s="70">
        <v>0</v>
      </c>
      <c r="AJ10" s="83">
        <v>7</v>
      </c>
      <c r="AK10" s="70">
        <v>2</v>
      </c>
      <c r="AL10" s="92">
        <v>2</v>
      </c>
      <c r="AM10" s="92">
        <v>0</v>
      </c>
      <c r="AN10" s="92">
        <v>1</v>
      </c>
      <c r="AO10" s="70">
        <v>95</v>
      </c>
      <c r="AP10" s="70">
        <v>1</v>
      </c>
      <c r="AQ10" s="70">
        <v>11</v>
      </c>
      <c r="AR10" s="70">
        <v>9</v>
      </c>
      <c r="AS10" s="70">
        <v>15</v>
      </c>
      <c r="AT10" s="70">
        <v>33</v>
      </c>
      <c r="AU10" s="70">
        <v>5</v>
      </c>
      <c r="AV10" s="83">
        <v>27</v>
      </c>
      <c r="AW10" s="70">
        <v>15</v>
      </c>
      <c r="AX10" s="70">
        <v>0</v>
      </c>
      <c r="AY10" s="83">
        <v>0</v>
      </c>
      <c r="AZ10" s="70">
        <v>1</v>
      </c>
      <c r="BA10" s="83">
        <v>0</v>
      </c>
      <c r="BB10" s="70">
        <v>0</v>
      </c>
      <c r="BC10" s="83">
        <v>1</v>
      </c>
      <c r="BD10" s="70">
        <v>7</v>
      </c>
      <c r="BE10" s="74"/>
      <c r="BF10" s="70">
        <v>16</v>
      </c>
      <c r="BG10" s="83">
        <v>1</v>
      </c>
      <c r="BH10" s="70">
        <v>3</v>
      </c>
      <c r="BI10" s="70">
        <v>5</v>
      </c>
      <c r="BJ10" s="83">
        <v>17</v>
      </c>
      <c r="BK10" s="70">
        <v>118</v>
      </c>
      <c r="BL10" s="83">
        <v>0</v>
      </c>
      <c r="BM10" s="83">
        <v>69</v>
      </c>
    </row>
    <row r="11" spans="1:65" s="84" customFormat="1" ht="15" thickBot="1">
      <c r="A11" s="56">
        <v>44024</v>
      </c>
      <c r="B11" s="62">
        <v>44031</v>
      </c>
      <c r="C11" s="69">
        <v>8</v>
      </c>
      <c r="D11" s="77">
        <v>97</v>
      </c>
      <c r="E11" s="81">
        <v>235</v>
      </c>
      <c r="F11" s="81">
        <v>275</v>
      </c>
      <c r="G11" s="82">
        <v>39</v>
      </c>
      <c r="H11" s="82">
        <v>9</v>
      </c>
      <c r="I11" s="77">
        <v>79</v>
      </c>
      <c r="J11" s="81">
        <v>21</v>
      </c>
      <c r="K11" s="82">
        <v>38</v>
      </c>
      <c r="L11" s="71">
        <v>1</v>
      </c>
      <c r="M11" s="77">
        <v>14</v>
      </c>
      <c r="N11" s="81">
        <v>9</v>
      </c>
      <c r="O11" s="82">
        <v>18</v>
      </c>
      <c r="P11" s="71">
        <v>6</v>
      </c>
      <c r="Q11" s="82">
        <v>11</v>
      </c>
      <c r="R11" s="71">
        <v>3</v>
      </c>
      <c r="S11" s="82">
        <v>5</v>
      </c>
      <c r="T11" s="82">
        <v>0</v>
      </c>
      <c r="U11" s="71">
        <v>0</v>
      </c>
      <c r="V11" s="71">
        <v>7</v>
      </c>
      <c r="W11" s="71">
        <v>0</v>
      </c>
      <c r="X11" s="82">
        <v>19</v>
      </c>
      <c r="Y11" s="71">
        <v>297</v>
      </c>
      <c r="Z11" s="71">
        <v>156</v>
      </c>
      <c r="AA11" s="71">
        <v>405</v>
      </c>
      <c r="AB11" s="71">
        <v>213</v>
      </c>
      <c r="AC11" s="71">
        <v>101</v>
      </c>
      <c r="AD11" s="71">
        <v>336</v>
      </c>
      <c r="AE11" s="71">
        <v>58</v>
      </c>
      <c r="AF11" s="71">
        <v>382</v>
      </c>
      <c r="AG11" s="82">
        <v>354</v>
      </c>
      <c r="AH11" s="82">
        <v>0</v>
      </c>
      <c r="AI11" s="71">
        <v>0</v>
      </c>
      <c r="AJ11" s="82">
        <v>0</v>
      </c>
      <c r="AK11" s="71">
        <v>0</v>
      </c>
      <c r="AL11" s="91">
        <v>13</v>
      </c>
      <c r="AM11" s="91">
        <v>7</v>
      </c>
      <c r="AN11" s="91">
        <v>9</v>
      </c>
      <c r="AO11" s="71">
        <v>106</v>
      </c>
      <c r="AP11" s="71">
        <v>125</v>
      </c>
      <c r="AQ11" s="71">
        <v>175</v>
      </c>
      <c r="AR11" s="71">
        <v>425</v>
      </c>
      <c r="AS11" s="71">
        <v>110</v>
      </c>
      <c r="AT11" s="71">
        <v>650</v>
      </c>
      <c r="AU11" s="71">
        <v>90</v>
      </c>
      <c r="AV11" s="82">
        <v>650</v>
      </c>
      <c r="AW11" s="71">
        <v>460</v>
      </c>
      <c r="AX11" s="94">
        <v>27</v>
      </c>
      <c r="AY11" s="98">
        <v>56</v>
      </c>
      <c r="AZ11" s="102">
        <v>29</v>
      </c>
      <c r="BA11" s="82">
        <v>0</v>
      </c>
      <c r="BB11" s="71">
        <v>3</v>
      </c>
      <c r="BC11" s="82">
        <v>11</v>
      </c>
      <c r="BD11" s="71">
        <v>105</v>
      </c>
      <c r="BE11" s="82">
        <v>108</v>
      </c>
      <c r="BF11" s="71">
        <v>116</v>
      </c>
      <c r="BG11" s="82">
        <v>22</v>
      </c>
      <c r="BH11" s="71">
        <v>46</v>
      </c>
      <c r="BI11" s="71">
        <v>67</v>
      </c>
      <c r="BJ11" s="82">
        <v>80</v>
      </c>
      <c r="BK11" s="71">
        <v>118</v>
      </c>
      <c r="BL11" s="82">
        <v>1</v>
      </c>
      <c r="BM11" s="82">
        <v>573</v>
      </c>
    </row>
    <row r="12" spans="1:65" s="105" customFormat="1" ht="15" thickBot="1">
      <c r="A12" s="57">
        <v>44031</v>
      </c>
      <c r="B12" s="63">
        <v>44038</v>
      </c>
      <c r="C12" s="70">
        <v>48</v>
      </c>
      <c r="D12" s="76">
        <v>207</v>
      </c>
      <c r="E12" s="80">
        <v>264</v>
      </c>
      <c r="F12" s="80">
        <v>124</v>
      </c>
      <c r="G12" s="83">
        <v>16</v>
      </c>
      <c r="H12" s="83">
        <v>11</v>
      </c>
      <c r="I12" s="76">
        <v>149</v>
      </c>
      <c r="J12" s="80">
        <v>30</v>
      </c>
      <c r="K12" s="83">
        <v>12</v>
      </c>
      <c r="L12" s="70">
        <v>1</v>
      </c>
      <c r="M12" s="76">
        <v>2</v>
      </c>
      <c r="N12" s="80">
        <v>10</v>
      </c>
      <c r="O12" s="83">
        <v>21</v>
      </c>
      <c r="P12" s="70">
        <v>21</v>
      </c>
      <c r="Q12" s="83">
        <v>32</v>
      </c>
      <c r="R12" s="70">
        <v>0</v>
      </c>
      <c r="S12" s="83">
        <v>6</v>
      </c>
      <c r="T12" s="83">
        <v>0</v>
      </c>
      <c r="U12" s="70">
        <v>0</v>
      </c>
      <c r="V12" s="70">
        <v>13</v>
      </c>
      <c r="W12" s="70">
        <v>0</v>
      </c>
      <c r="X12" s="83">
        <v>745</v>
      </c>
      <c r="Y12" s="70">
        <v>390</v>
      </c>
      <c r="Z12" s="70">
        <v>1191</v>
      </c>
      <c r="AA12" s="70">
        <v>801</v>
      </c>
      <c r="AB12" s="70">
        <v>817</v>
      </c>
      <c r="AC12" s="70">
        <v>148</v>
      </c>
      <c r="AD12" s="70">
        <v>1185</v>
      </c>
      <c r="AE12" s="70">
        <v>1249</v>
      </c>
      <c r="AF12" s="70">
        <v>563</v>
      </c>
      <c r="AG12" s="83">
        <v>325</v>
      </c>
      <c r="AH12" s="83">
        <v>6</v>
      </c>
      <c r="AI12" s="70">
        <v>0</v>
      </c>
      <c r="AJ12" s="83">
        <v>16</v>
      </c>
      <c r="AK12" s="70">
        <v>23</v>
      </c>
      <c r="AL12" s="92">
        <v>34</v>
      </c>
      <c r="AM12" s="92">
        <v>39</v>
      </c>
      <c r="AN12" s="92">
        <v>12</v>
      </c>
      <c r="AO12" s="70">
        <v>752</v>
      </c>
      <c r="AP12" s="70">
        <v>146</v>
      </c>
      <c r="AQ12" s="95">
        <v>240</v>
      </c>
      <c r="AR12" s="95">
        <v>230</v>
      </c>
      <c r="AS12" s="95">
        <v>70</v>
      </c>
      <c r="AT12" s="95">
        <v>700</v>
      </c>
      <c r="AU12" s="95">
        <v>125</v>
      </c>
      <c r="AV12" s="96">
        <v>775</v>
      </c>
      <c r="AW12" s="95">
        <v>650</v>
      </c>
      <c r="AX12" s="95">
        <v>325</v>
      </c>
      <c r="AY12" s="83">
        <v>13</v>
      </c>
      <c r="AZ12" s="70">
        <v>15</v>
      </c>
      <c r="BA12" s="83">
        <v>1</v>
      </c>
      <c r="BB12" s="70">
        <v>5</v>
      </c>
      <c r="BC12" s="83">
        <v>9</v>
      </c>
      <c r="BD12" s="70">
        <v>37</v>
      </c>
      <c r="BE12" s="83">
        <v>101</v>
      </c>
      <c r="BF12" s="70">
        <v>108</v>
      </c>
      <c r="BG12" s="83">
        <v>22</v>
      </c>
      <c r="BH12" s="70">
        <v>47</v>
      </c>
      <c r="BI12" s="70">
        <v>140</v>
      </c>
      <c r="BJ12" s="83">
        <v>43</v>
      </c>
      <c r="BK12" s="70">
        <v>45</v>
      </c>
      <c r="BL12" s="83">
        <v>0</v>
      </c>
      <c r="BM12" s="83">
        <v>1071</v>
      </c>
    </row>
    <row r="13" spans="1:65" s="84" customFormat="1" ht="15" thickBot="1">
      <c r="A13" s="56">
        <v>44038</v>
      </c>
      <c r="B13" s="62">
        <v>44045</v>
      </c>
      <c r="C13" s="69">
        <v>27</v>
      </c>
      <c r="D13" s="77">
        <v>105</v>
      </c>
      <c r="E13" s="81">
        <v>70</v>
      </c>
      <c r="F13" s="81">
        <v>54</v>
      </c>
      <c r="G13" s="82">
        <v>10</v>
      </c>
      <c r="H13" s="82">
        <v>6</v>
      </c>
      <c r="I13" s="77">
        <v>49</v>
      </c>
      <c r="J13" s="81">
        <v>22</v>
      </c>
      <c r="K13" s="82">
        <v>0</v>
      </c>
      <c r="L13" s="71">
        <v>0</v>
      </c>
      <c r="M13" s="77">
        <v>10</v>
      </c>
      <c r="N13" s="81">
        <v>30</v>
      </c>
      <c r="O13" s="87">
        <v>6</v>
      </c>
      <c r="P13" s="88">
        <v>4</v>
      </c>
      <c r="Q13" s="82">
        <v>32</v>
      </c>
      <c r="R13" s="71">
        <v>2</v>
      </c>
      <c r="S13" s="82">
        <v>5</v>
      </c>
      <c r="T13" s="82">
        <v>0</v>
      </c>
      <c r="U13" s="71">
        <v>0</v>
      </c>
      <c r="V13" s="71">
        <v>1</v>
      </c>
      <c r="W13" s="71">
        <v>1</v>
      </c>
      <c r="X13" s="82">
        <v>195</v>
      </c>
      <c r="Y13" s="71">
        <v>229</v>
      </c>
      <c r="Z13" s="71">
        <v>247</v>
      </c>
      <c r="AA13" s="71">
        <v>554</v>
      </c>
      <c r="AB13" s="71">
        <v>293</v>
      </c>
      <c r="AC13" s="71">
        <v>40</v>
      </c>
      <c r="AD13" s="71">
        <v>540</v>
      </c>
      <c r="AE13" s="81">
        <v>164</v>
      </c>
      <c r="AF13" s="81">
        <v>185</v>
      </c>
      <c r="AG13" s="82">
        <v>135</v>
      </c>
      <c r="AH13" s="82">
        <v>0</v>
      </c>
      <c r="AI13" s="71">
        <v>0</v>
      </c>
      <c r="AJ13" s="82">
        <v>38</v>
      </c>
      <c r="AK13" s="71">
        <v>23</v>
      </c>
      <c r="AL13" s="91">
        <v>37</v>
      </c>
      <c r="AM13" s="91">
        <v>51</v>
      </c>
      <c r="AN13" s="91">
        <v>37</v>
      </c>
      <c r="AO13" s="94">
        <v>266</v>
      </c>
      <c r="AP13" s="94">
        <v>60</v>
      </c>
      <c r="AQ13" s="94">
        <v>225</v>
      </c>
      <c r="AR13" s="94">
        <v>125</v>
      </c>
      <c r="AS13" s="94">
        <v>35</v>
      </c>
      <c r="AT13" s="94">
        <v>325</v>
      </c>
      <c r="AU13" s="94">
        <v>70</v>
      </c>
      <c r="AV13" s="97">
        <v>200</v>
      </c>
      <c r="AW13" s="94">
        <v>325</v>
      </c>
      <c r="AX13" s="94">
        <v>210</v>
      </c>
      <c r="AY13" s="99">
        <v>10</v>
      </c>
      <c r="AZ13" s="103">
        <v>26</v>
      </c>
      <c r="BA13" s="82">
        <v>10</v>
      </c>
      <c r="BB13" s="71">
        <v>14</v>
      </c>
      <c r="BC13" s="82">
        <v>7</v>
      </c>
      <c r="BD13" s="71">
        <v>8</v>
      </c>
      <c r="BE13" s="82">
        <v>106</v>
      </c>
      <c r="BF13" s="71">
        <v>50</v>
      </c>
      <c r="BG13" s="82">
        <v>17</v>
      </c>
      <c r="BH13" s="71">
        <v>66</v>
      </c>
      <c r="BI13" s="71">
        <v>107</v>
      </c>
      <c r="BJ13" s="82">
        <v>10</v>
      </c>
      <c r="BK13" s="71">
        <v>7</v>
      </c>
      <c r="BL13" s="82">
        <v>0</v>
      </c>
      <c r="BM13" s="82">
        <v>473</v>
      </c>
    </row>
    <row r="14" spans="1:65" s="105" customFormat="1" ht="15" thickBot="1">
      <c r="A14" s="57">
        <v>44045</v>
      </c>
      <c r="B14" s="63">
        <v>44052</v>
      </c>
      <c r="C14" s="70">
        <v>4</v>
      </c>
      <c r="D14" s="76">
        <v>10</v>
      </c>
      <c r="E14" s="80">
        <v>3</v>
      </c>
      <c r="F14" s="80">
        <v>10</v>
      </c>
      <c r="G14" s="83">
        <v>1</v>
      </c>
      <c r="H14" s="83">
        <v>4</v>
      </c>
      <c r="I14" s="76">
        <v>5</v>
      </c>
      <c r="J14" s="80">
        <v>3</v>
      </c>
      <c r="K14" s="83">
        <v>0</v>
      </c>
      <c r="L14" s="70">
        <v>0</v>
      </c>
      <c r="M14" s="76">
        <v>2</v>
      </c>
      <c r="N14" s="80">
        <v>22</v>
      </c>
      <c r="O14" s="74"/>
      <c r="P14" s="79"/>
      <c r="Q14" s="83">
        <v>9</v>
      </c>
      <c r="R14" s="70">
        <v>0</v>
      </c>
      <c r="S14" s="83">
        <v>0</v>
      </c>
      <c r="T14" s="83">
        <v>0</v>
      </c>
      <c r="U14" s="70">
        <v>0</v>
      </c>
      <c r="V14" s="70">
        <v>1</v>
      </c>
      <c r="W14" s="70">
        <v>0</v>
      </c>
      <c r="X14" s="76">
        <v>57</v>
      </c>
      <c r="Y14" s="80">
        <v>20</v>
      </c>
      <c r="Z14" s="80">
        <v>59</v>
      </c>
      <c r="AA14" s="80">
        <v>72</v>
      </c>
      <c r="AB14" s="80">
        <v>25</v>
      </c>
      <c r="AC14" s="70">
        <v>25</v>
      </c>
      <c r="AD14" s="70">
        <v>85</v>
      </c>
      <c r="AE14" s="70">
        <v>22</v>
      </c>
      <c r="AF14" s="70">
        <v>21</v>
      </c>
      <c r="AG14" s="83">
        <v>71</v>
      </c>
      <c r="AH14" s="83">
        <v>1</v>
      </c>
      <c r="AI14" s="70">
        <v>0</v>
      </c>
      <c r="AJ14" s="83">
        <v>39</v>
      </c>
      <c r="AK14" s="70">
        <v>8</v>
      </c>
      <c r="AL14" s="92">
        <v>2</v>
      </c>
      <c r="AM14" s="92">
        <v>6</v>
      </c>
      <c r="AN14" s="92">
        <v>4</v>
      </c>
      <c r="AO14" s="95">
        <v>83</v>
      </c>
      <c r="AP14" s="95">
        <v>11</v>
      </c>
      <c r="AQ14" s="95">
        <v>35</v>
      </c>
      <c r="AR14" s="95">
        <v>45</v>
      </c>
      <c r="AS14" s="95">
        <v>10</v>
      </c>
      <c r="AT14" s="95">
        <v>28</v>
      </c>
      <c r="AU14" s="95">
        <v>15</v>
      </c>
      <c r="AV14" s="96">
        <v>35</v>
      </c>
      <c r="AW14" s="95">
        <v>110</v>
      </c>
      <c r="AX14" s="95">
        <v>85</v>
      </c>
      <c r="AY14" s="74"/>
      <c r="AZ14" s="79"/>
      <c r="BA14" s="83">
        <v>5</v>
      </c>
      <c r="BB14" s="70">
        <v>4</v>
      </c>
      <c r="BC14" s="83">
        <v>1</v>
      </c>
      <c r="BD14" s="70">
        <v>0</v>
      </c>
      <c r="BE14" s="83">
        <v>5</v>
      </c>
      <c r="BF14" s="70">
        <v>7</v>
      </c>
      <c r="BG14" s="83">
        <v>7</v>
      </c>
      <c r="BH14" s="70">
        <v>32</v>
      </c>
      <c r="BI14" s="70">
        <v>26</v>
      </c>
      <c r="BJ14" s="83">
        <v>1</v>
      </c>
      <c r="BK14" s="70">
        <v>0</v>
      </c>
      <c r="BL14" s="83">
        <v>1</v>
      </c>
      <c r="BM14" s="83">
        <v>66</v>
      </c>
    </row>
    <row r="15" spans="1:65" s="84" customFormat="1" ht="15" thickBot="1">
      <c r="A15" s="56">
        <v>44052</v>
      </c>
      <c r="B15" s="62">
        <v>44059</v>
      </c>
      <c r="C15" s="69">
        <v>0</v>
      </c>
      <c r="D15" s="77">
        <v>6</v>
      </c>
      <c r="E15" s="81">
        <v>3</v>
      </c>
      <c r="F15" s="81">
        <v>3</v>
      </c>
      <c r="G15" s="82">
        <v>0</v>
      </c>
      <c r="H15" s="82">
        <v>0</v>
      </c>
      <c r="I15" s="75"/>
      <c r="J15" s="78"/>
      <c r="K15" s="82">
        <v>0</v>
      </c>
      <c r="L15" s="71">
        <v>0</v>
      </c>
      <c r="M15" s="77"/>
      <c r="N15" s="81">
        <v>9</v>
      </c>
      <c r="O15" s="75"/>
      <c r="P15" s="78"/>
      <c r="Q15" s="75"/>
      <c r="R15" s="78"/>
      <c r="S15" s="75"/>
      <c r="T15" s="82">
        <v>0</v>
      </c>
      <c r="U15" s="71">
        <v>0</v>
      </c>
      <c r="V15" s="71">
        <v>0</v>
      </c>
      <c r="W15" s="71">
        <v>0</v>
      </c>
      <c r="X15" s="82">
        <v>6</v>
      </c>
      <c r="Y15" s="71">
        <v>2</v>
      </c>
      <c r="Z15" s="71">
        <v>5</v>
      </c>
      <c r="AA15" s="71">
        <v>25</v>
      </c>
      <c r="AB15" s="71">
        <v>12</v>
      </c>
      <c r="AC15" s="71">
        <v>5</v>
      </c>
      <c r="AD15" s="71">
        <v>19</v>
      </c>
      <c r="AE15" s="71">
        <v>5</v>
      </c>
      <c r="AF15" s="71">
        <v>8</v>
      </c>
      <c r="AG15" s="82">
        <v>16</v>
      </c>
      <c r="AH15" s="82">
        <v>1</v>
      </c>
      <c r="AI15" s="71">
        <v>0</v>
      </c>
      <c r="AJ15" s="82">
        <v>4</v>
      </c>
      <c r="AK15" s="71">
        <v>2</v>
      </c>
      <c r="AL15" s="91">
        <v>0</v>
      </c>
      <c r="AM15" s="91">
        <v>0</v>
      </c>
      <c r="AN15" s="91">
        <v>0</v>
      </c>
      <c r="AO15" s="94">
        <v>15</v>
      </c>
      <c r="AP15" s="94">
        <v>5</v>
      </c>
      <c r="AQ15" s="94">
        <v>11</v>
      </c>
      <c r="AR15" s="94">
        <v>8</v>
      </c>
      <c r="AS15" s="94">
        <v>3</v>
      </c>
      <c r="AT15" s="94">
        <v>8</v>
      </c>
      <c r="AU15" s="94">
        <v>2</v>
      </c>
      <c r="AV15" s="97">
        <v>4</v>
      </c>
      <c r="AW15" s="94">
        <v>23</v>
      </c>
      <c r="AX15" s="94">
        <v>9</v>
      </c>
      <c r="AY15" s="75"/>
      <c r="AZ15" s="78"/>
      <c r="BA15" s="82">
        <v>0</v>
      </c>
      <c r="BB15" s="71">
        <v>1</v>
      </c>
      <c r="BC15" s="82">
        <v>0</v>
      </c>
      <c r="BD15" s="71">
        <v>0</v>
      </c>
      <c r="BE15" s="82">
        <v>0</v>
      </c>
      <c r="BF15" s="71">
        <v>1</v>
      </c>
      <c r="BG15" s="82">
        <v>2</v>
      </c>
      <c r="BH15" s="71">
        <v>19</v>
      </c>
      <c r="BI15" s="78"/>
      <c r="BJ15" s="75"/>
      <c r="BK15" s="78"/>
      <c r="BL15" s="82">
        <v>1</v>
      </c>
      <c r="BM15" s="82">
        <v>11</v>
      </c>
    </row>
    <row r="16" spans="1:65" s="105" customFormat="1" ht="15" thickBot="1">
      <c r="A16" s="57">
        <v>44059</v>
      </c>
      <c r="B16" s="63">
        <v>44066</v>
      </c>
      <c r="C16" s="70">
        <v>0</v>
      </c>
      <c r="D16" s="74"/>
      <c r="E16" s="79"/>
      <c r="F16" s="79"/>
      <c r="G16" s="83">
        <v>0</v>
      </c>
      <c r="H16" s="83">
        <v>0</v>
      </c>
      <c r="I16" s="74"/>
      <c r="J16" s="79"/>
      <c r="K16" s="74"/>
      <c r="L16" s="79"/>
      <c r="M16" s="76"/>
      <c r="N16" s="80">
        <v>2</v>
      </c>
      <c r="O16" s="74"/>
      <c r="P16" s="79"/>
      <c r="Q16" s="74"/>
      <c r="R16" s="79"/>
      <c r="S16" s="74"/>
      <c r="T16" s="83">
        <v>0</v>
      </c>
      <c r="U16" s="70">
        <v>0</v>
      </c>
      <c r="V16" s="70">
        <v>0</v>
      </c>
      <c r="W16" s="70">
        <v>0</v>
      </c>
      <c r="X16" s="83">
        <v>1</v>
      </c>
      <c r="Y16" s="70">
        <v>0</v>
      </c>
      <c r="Z16" s="70">
        <v>0</v>
      </c>
      <c r="AA16" s="70">
        <v>6</v>
      </c>
      <c r="AB16" s="70">
        <v>3</v>
      </c>
      <c r="AC16" s="70">
        <v>2</v>
      </c>
      <c r="AD16" s="70">
        <v>1</v>
      </c>
      <c r="AE16" s="70">
        <v>0</v>
      </c>
      <c r="AF16" s="70">
        <v>0</v>
      </c>
      <c r="AG16" s="83">
        <v>5</v>
      </c>
      <c r="AH16" s="74"/>
      <c r="AI16" s="79"/>
      <c r="AJ16" s="83">
        <v>0</v>
      </c>
      <c r="AK16" s="70">
        <v>0</v>
      </c>
      <c r="AL16" s="92">
        <v>0</v>
      </c>
      <c r="AM16" s="92">
        <v>0</v>
      </c>
      <c r="AN16" s="92">
        <v>0</v>
      </c>
      <c r="AO16" s="95">
        <v>3</v>
      </c>
      <c r="AP16" s="79"/>
      <c r="AQ16" s="79"/>
      <c r="AR16" s="79"/>
      <c r="AS16" s="79"/>
      <c r="AT16" s="79"/>
      <c r="AU16" s="79"/>
      <c r="AV16" s="74"/>
      <c r="AW16" s="79"/>
      <c r="AX16" s="79"/>
      <c r="AY16" s="74"/>
      <c r="AZ16" s="79"/>
      <c r="BA16" s="83">
        <v>1</v>
      </c>
      <c r="BB16" s="70">
        <v>1</v>
      </c>
      <c r="BC16" s="74"/>
      <c r="BD16" s="79"/>
      <c r="BE16" s="74"/>
      <c r="BF16" s="79"/>
      <c r="BG16" s="74"/>
      <c r="BH16" s="79"/>
      <c r="BI16" s="79"/>
      <c r="BJ16" s="74"/>
      <c r="BK16" s="79"/>
      <c r="BL16" s="83">
        <v>0</v>
      </c>
      <c r="BM16" s="83">
        <v>4</v>
      </c>
    </row>
    <row r="17" spans="1:67" s="84" customFormat="1" ht="15" thickBot="1">
      <c r="A17" s="56">
        <v>44066</v>
      </c>
      <c r="B17" s="62">
        <v>44073</v>
      </c>
      <c r="C17" s="69">
        <v>0</v>
      </c>
      <c r="D17" s="75"/>
      <c r="E17" s="78"/>
      <c r="F17" s="78"/>
      <c r="G17" s="75"/>
      <c r="H17" s="75"/>
      <c r="I17" s="75"/>
      <c r="J17" s="78"/>
      <c r="K17" s="75"/>
      <c r="L17" s="78"/>
      <c r="M17" s="82"/>
      <c r="N17" s="71">
        <v>0</v>
      </c>
      <c r="O17" s="75"/>
      <c r="P17" s="78"/>
      <c r="Q17" s="75"/>
      <c r="R17" s="78"/>
      <c r="S17" s="75"/>
      <c r="T17" s="82">
        <v>0</v>
      </c>
      <c r="U17" s="71">
        <v>0</v>
      </c>
      <c r="V17" s="71">
        <v>0</v>
      </c>
      <c r="W17" s="71">
        <v>0</v>
      </c>
      <c r="X17" s="75"/>
      <c r="Y17" s="78"/>
      <c r="Z17" s="78"/>
      <c r="AA17" s="78"/>
      <c r="AB17" s="78"/>
      <c r="AC17" s="78"/>
      <c r="AD17" s="78"/>
      <c r="AE17" s="78"/>
      <c r="AF17" s="78"/>
      <c r="AG17" s="75"/>
      <c r="AH17" s="75"/>
      <c r="AI17" s="78"/>
      <c r="AJ17" s="75"/>
      <c r="AK17" s="78"/>
      <c r="AL17" s="93"/>
      <c r="AM17" s="93"/>
      <c r="AN17" s="93"/>
      <c r="AO17" s="78"/>
      <c r="AP17" s="78"/>
      <c r="AQ17" s="78"/>
      <c r="AR17" s="78"/>
      <c r="AS17" s="78"/>
      <c r="AT17" s="78"/>
      <c r="AU17" s="78"/>
      <c r="AV17" s="75"/>
      <c r="AW17" s="78"/>
      <c r="AX17" s="78"/>
      <c r="AY17" s="75"/>
      <c r="AZ17" s="78"/>
      <c r="BA17" s="75"/>
      <c r="BB17" s="78"/>
      <c r="BC17" s="75"/>
      <c r="BD17" s="78"/>
      <c r="BE17" s="75"/>
      <c r="BF17" s="78"/>
      <c r="BG17" s="75"/>
      <c r="BH17" s="78"/>
      <c r="BI17" s="78"/>
      <c r="BJ17" s="75"/>
      <c r="BK17" s="78"/>
      <c r="BL17" s="82">
        <v>0</v>
      </c>
      <c r="BM17" s="82">
        <v>1</v>
      </c>
    </row>
    <row r="18" spans="1:67" s="105" customFormat="1" ht="15" thickBot="1">
      <c r="A18" s="57">
        <v>44073</v>
      </c>
      <c r="B18" s="63">
        <v>44080</v>
      </c>
      <c r="C18" s="70">
        <v>0</v>
      </c>
      <c r="D18" s="74"/>
      <c r="E18" s="79"/>
      <c r="F18" s="79"/>
      <c r="G18" s="74"/>
      <c r="H18" s="74"/>
      <c r="I18" s="74"/>
      <c r="J18" s="79"/>
      <c r="K18" s="74"/>
      <c r="L18" s="79"/>
      <c r="M18" s="83"/>
      <c r="N18" s="70"/>
      <c r="O18" s="74"/>
      <c r="P18" s="79"/>
      <c r="Q18" s="74"/>
      <c r="R18" s="79"/>
      <c r="S18" s="74"/>
      <c r="T18" s="74"/>
      <c r="U18" s="79"/>
      <c r="V18" s="79"/>
      <c r="W18" s="79"/>
      <c r="X18" s="74"/>
      <c r="Y18" s="79"/>
      <c r="Z18" s="79"/>
      <c r="AA18" s="79"/>
      <c r="AB18" s="79"/>
      <c r="AC18" s="79"/>
      <c r="AD18" s="79"/>
      <c r="AE18" s="79"/>
      <c r="AF18" s="79"/>
      <c r="AG18" s="74"/>
      <c r="AH18" s="74"/>
      <c r="AI18" s="79"/>
      <c r="AJ18" s="74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4"/>
      <c r="AW18" s="79"/>
      <c r="AX18" s="79"/>
      <c r="AY18" s="100"/>
      <c r="AZ18" s="104"/>
      <c r="BA18" s="74"/>
      <c r="BB18" s="104"/>
      <c r="BC18" s="74"/>
      <c r="BD18" s="79"/>
      <c r="BE18" s="100"/>
      <c r="BF18" s="104"/>
      <c r="BG18" s="74"/>
      <c r="BH18" s="104"/>
      <c r="BI18" s="104"/>
      <c r="BJ18" s="74"/>
      <c r="BK18" s="79"/>
      <c r="BL18" s="83">
        <v>0</v>
      </c>
      <c r="BM18" s="83">
        <v>0</v>
      </c>
    </row>
    <row r="19" spans="1:67" s="84" customFormat="1" ht="15" thickBot="1">
      <c r="A19" s="56">
        <v>44080</v>
      </c>
      <c r="B19" s="62">
        <v>44087</v>
      </c>
      <c r="C19" s="69">
        <v>0</v>
      </c>
      <c r="D19" s="75"/>
      <c r="E19" s="78"/>
      <c r="F19" s="78"/>
      <c r="G19" s="75"/>
      <c r="H19" s="75"/>
      <c r="I19" s="75"/>
      <c r="J19" s="78"/>
      <c r="K19" s="75"/>
      <c r="L19" s="78"/>
      <c r="M19" s="82"/>
      <c r="N19" s="78"/>
      <c r="O19" s="75"/>
      <c r="P19" s="78"/>
      <c r="Q19" s="75"/>
      <c r="R19" s="78"/>
      <c r="S19" s="75"/>
      <c r="T19" s="75"/>
      <c r="U19" s="78"/>
      <c r="V19" s="78"/>
      <c r="W19" s="78"/>
      <c r="X19" s="75"/>
      <c r="Y19" s="78"/>
      <c r="Z19" s="78"/>
      <c r="AA19" s="78"/>
      <c r="AB19" s="78"/>
      <c r="AC19" s="78"/>
      <c r="AD19" s="78"/>
      <c r="AE19" s="78"/>
      <c r="AF19" s="78"/>
      <c r="AG19" s="75"/>
      <c r="AH19" s="75"/>
      <c r="AI19" s="78"/>
      <c r="AJ19" s="75"/>
      <c r="AK19" s="78"/>
      <c r="AL19" s="93"/>
      <c r="AM19" s="93"/>
      <c r="AN19" s="93"/>
      <c r="AO19" s="78"/>
      <c r="AP19" s="78"/>
      <c r="AQ19" s="78"/>
      <c r="AR19" s="78"/>
      <c r="AS19" s="78"/>
      <c r="AT19" s="78"/>
      <c r="AU19" s="78"/>
      <c r="AV19" s="75"/>
      <c r="AW19" s="78"/>
      <c r="AX19" s="78"/>
      <c r="AY19" s="101"/>
      <c r="AZ19" s="72"/>
      <c r="BA19" s="75"/>
      <c r="BB19" s="72"/>
      <c r="BC19" s="75"/>
      <c r="BD19" s="78"/>
      <c r="BE19" s="101"/>
      <c r="BF19" s="72"/>
      <c r="BG19" s="75"/>
      <c r="BH19" s="72"/>
      <c r="BI19" s="72"/>
      <c r="BJ19" s="75"/>
      <c r="BK19" s="78"/>
      <c r="BL19" s="82">
        <v>0</v>
      </c>
      <c r="BM19" s="82">
        <v>1</v>
      </c>
    </row>
    <row r="20" spans="1:67" s="84" customFormat="1" ht="24" customHeight="1" thickBot="1">
      <c r="A20" s="58"/>
      <c r="B20" s="64"/>
      <c r="C20" s="71">
        <f>SUM(C7:C19)</f>
        <v>87</v>
      </c>
      <c r="D20" s="71">
        <f t="shared" ref="D20:BM20" si="0">SUM(D7:D19)</f>
        <v>441</v>
      </c>
      <c r="E20" s="71">
        <f t="shared" si="0"/>
        <v>634</v>
      </c>
      <c r="F20" s="71">
        <f t="shared" si="0"/>
        <v>651</v>
      </c>
      <c r="G20" s="71">
        <f t="shared" si="0"/>
        <v>96</v>
      </c>
      <c r="H20" s="71">
        <f t="shared" si="0"/>
        <v>39</v>
      </c>
      <c r="I20" s="71">
        <f t="shared" si="0"/>
        <v>286</v>
      </c>
      <c r="J20" s="71">
        <f t="shared" si="0"/>
        <v>106</v>
      </c>
      <c r="K20" s="71">
        <f t="shared" si="0"/>
        <v>62</v>
      </c>
      <c r="L20" s="71">
        <f t="shared" si="0"/>
        <v>3</v>
      </c>
      <c r="M20" s="71">
        <f t="shared" si="0"/>
        <v>28</v>
      </c>
      <c r="N20" s="71">
        <f t="shared" si="0"/>
        <v>86</v>
      </c>
      <c r="O20" s="71">
        <f t="shared" si="0"/>
        <v>45</v>
      </c>
      <c r="P20" s="71">
        <f t="shared" si="0"/>
        <v>31</v>
      </c>
      <c r="Q20" s="71">
        <f t="shared" si="0"/>
        <v>86</v>
      </c>
      <c r="R20" s="71">
        <f t="shared" si="0"/>
        <v>7</v>
      </c>
      <c r="S20" s="71">
        <f t="shared" si="0"/>
        <v>38</v>
      </c>
      <c r="T20" s="71">
        <f t="shared" si="0"/>
        <v>0</v>
      </c>
      <c r="U20" s="71">
        <f t="shared" si="0"/>
        <v>1</v>
      </c>
      <c r="V20" s="71">
        <f t="shared" si="0"/>
        <v>24</v>
      </c>
      <c r="W20" s="71">
        <f t="shared" si="0"/>
        <v>1</v>
      </c>
      <c r="X20" s="71">
        <f t="shared" si="0"/>
        <v>1023</v>
      </c>
      <c r="Y20" s="71">
        <f t="shared" si="0"/>
        <v>1011</v>
      </c>
      <c r="Z20" s="71">
        <f t="shared" si="0"/>
        <v>1658</v>
      </c>
      <c r="AA20" s="71">
        <f t="shared" si="0"/>
        <v>1991</v>
      </c>
      <c r="AB20" s="71">
        <f t="shared" si="0"/>
        <v>1367</v>
      </c>
      <c r="AC20" s="71">
        <f t="shared" si="0"/>
        <v>329</v>
      </c>
      <c r="AD20" s="71">
        <f t="shared" si="0"/>
        <v>2216</v>
      </c>
      <c r="AE20" s="71">
        <f t="shared" si="0"/>
        <v>1499</v>
      </c>
      <c r="AF20" s="71">
        <f t="shared" si="0"/>
        <v>1165</v>
      </c>
      <c r="AG20" s="71">
        <f t="shared" si="0"/>
        <v>909</v>
      </c>
      <c r="AH20" s="71">
        <f t="shared" si="0"/>
        <v>8</v>
      </c>
      <c r="AI20" s="71">
        <f t="shared" si="0"/>
        <v>0</v>
      </c>
      <c r="AJ20" s="71">
        <f t="shared" si="0"/>
        <v>112</v>
      </c>
      <c r="AK20" s="71">
        <f t="shared" si="0"/>
        <v>58</v>
      </c>
      <c r="AL20" s="71">
        <f t="shared" si="0"/>
        <v>88</v>
      </c>
      <c r="AM20" s="71">
        <f t="shared" si="0"/>
        <v>103</v>
      </c>
      <c r="AN20" s="71">
        <f t="shared" si="0"/>
        <v>63</v>
      </c>
      <c r="AO20" s="71">
        <f t="shared" si="0"/>
        <v>1320</v>
      </c>
      <c r="AP20" s="71">
        <f t="shared" si="0"/>
        <v>348</v>
      </c>
      <c r="AQ20" s="71">
        <f t="shared" si="0"/>
        <v>697</v>
      </c>
      <c r="AR20" s="71">
        <f t="shared" si="0"/>
        <v>842</v>
      </c>
      <c r="AS20" s="71">
        <f t="shared" si="0"/>
        <v>243</v>
      </c>
      <c r="AT20" s="71">
        <f t="shared" si="0"/>
        <v>1744</v>
      </c>
      <c r="AU20" s="71">
        <f t="shared" si="0"/>
        <v>307</v>
      </c>
      <c r="AV20" s="71">
        <f t="shared" si="0"/>
        <v>1691</v>
      </c>
      <c r="AW20" s="71">
        <f t="shared" si="0"/>
        <v>1583</v>
      </c>
      <c r="AX20" s="71">
        <f t="shared" si="0"/>
        <v>656</v>
      </c>
      <c r="AY20" s="71">
        <f t="shared" si="0"/>
        <v>79</v>
      </c>
      <c r="AZ20" s="71">
        <f t="shared" si="0"/>
        <v>71</v>
      </c>
      <c r="BA20" s="71">
        <f t="shared" si="0"/>
        <v>17</v>
      </c>
      <c r="BB20" s="71">
        <f t="shared" si="0"/>
        <v>28</v>
      </c>
      <c r="BC20" s="71">
        <f t="shared" si="0"/>
        <v>29</v>
      </c>
      <c r="BD20" s="71">
        <f t="shared" si="0"/>
        <v>157</v>
      </c>
      <c r="BE20" s="71">
        <f t="shared" si="0"/>
        <v>320</v>
      </c>
      <c r="BF20" s="71">
        <f t="shared" si="0"/>
        <v>298</v>
      </c>
      <c r="BG20" s="71">
        <f t="shared" si="0"/>
        <v>71</v>
      </c>
      <c r="BH20" s="71">
        <f t="shared" si="0"/>
        <v>213</v>
      </c>
      <c r="BI20" s="71">
        <f t="shared" si="0"/>
        <v>345</v>
      </c>
      <c r="BJ20" s="71">
        <f t="shared" si="0"/>
        <v>152</v>
      </c>
      <c r="BK20" s="71">
        <f t="shared" si="0"/>
        <v>288</v>
      </c>
      <c r="BL20" s="71">
        <f t="shared" si="0"/>
        <v>4</v>
      </c>
      <c r="BM20" s="71">
        <f t="shared" si="0"/>
        <v>2270</v>
      </c>
      <c r="BN20" s="84">
        <f>SUM(C20:BM20)</f>
        <v>30125</v>
      </c>
      <c r="BO20" s="10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446"/>
  <sheetViews>
    <sheetView topLeftCell="A2" zoomScale="50" zoomScaleNormal="50" zoomScalePageLayoutView="150" workbookViewId="0">
      <pane xSplit="1" topLeftCell="BD1" activePane="topRight" state="frozen"/>
      <selection activeCell="A7" sqref="A7"/>
      <selection pane="topRight" activeCell="BG32" sqref="BG32"/>
    </sheetView>
  </sheetViews>
  <sheetFormatPr baseColWidth="10" defaultColWidth="11" defaultRowHeight="16"/>
  <cols>
    <col min="1" max="1" width="15.83203125" customWidth="1"/>
    <col min="3" max="3" width="16.5" customWidth="1"/>
    <col min="4" max="5" width="14.33203125" customWidth="1"/>
    <col min="6" max="8" width="20.1640625" customWidth="1"/>
    <col min="9" max="9" width="16" customWidth="1"/>
    <col min="10" max="10" width="18.5" customWidth="1"/>
    <col min="11" max="12" width="18.1640625" customWidth="1"/>
    <col min="13" max="13" width="18" customWidth="1"/>
    <col min="14" max="14" width="16.1640625" customWidth="1"/>
    <col min="15" max="16" width="17.83203125" customWidth="1"/>
    <col min="17" max="18" width="18.5" customWidth="1"/>
    <col min="19" max="20" width="14.6640625" customWidth="1"/>
    <col min="21" max="26" width="15.5" customWidth="1"/>
    <col min="27" max="27" width="18.1640625" customWidth="1"/>
    <col min="28" max="28" width="18" customWidth="1"/>
    <col min="29" max="30" width="13.33203125" customWidth="1"/>
    <col min="31" max="31" width="14" customWidth="1"/>
    <col min="32" max="32" width="13.5" customWidth="1"/>
    <col min="33" max="33" width="15" customWidth="1"/>
    <col min="34" max="34" width="13.6640625" customWidth="1"/>
    <col min="35" max="35" width="14.1640625" customWidth="1"/>
    <col min="36" max="38" width="18.1640625" style="17" customWidth="1"/>
    <col min="39" max="39" width="32" customWidth="1"/>
    <col min="40" max="40" width="17" customWidth="1"/>
    <col min="41" max="41" width="18.33203125" customWidth="1"/>
    <col min="42" max="42" width="16.83203125" customWidth="1"/>
    <col min="43" max="43" width="17.1640625" style="17" customWidth="1"/>
    <col min="44" max="44" width="16.1640625" style="17" customWidth="1"/>
    <col min="45" max="45" width="13.6640625" style="17" customWidth="1"/>
    <col min="46" max="49" width="11" style="17"/>
    <col min="50" max="50" width="19.5" style="17" customWidth="1"/>
    <col min="51" max="51" width="16.83203125" style="17" customWidth="1"/>
    <col min="52" max="56" width="16" style="17" customWidth="1"/>
    <col min="57" max="58" width="16.6640625" customWidth="1"/>
    <col min="59" max="59" width="14.83203125" customWidth="1"/>
    <col min="60" max="66" width="14.5" customWidth="1"/>
    <col min="67" max="67" width="22.33203125" customWidth="1"/>
    <col min="68" max="68" width="17.33203125" customWidth="1"/>
    <col min="69" max="69" width="25.6640625" customWidth="1"/>
    <col min="70" max="70" width="15.33203125" customWidth="1"/>
    <col min="71" max="71" width="13.5" customWidth="1"/>
    <col min="72" max="72" width="14.5" customWidth="1"/>
  </cols>
  <sheetData>
    <row r="1" spans="1:75" s="17" customFormat="1" ht="20">
      <c r="A1" s="12"/>
      <c r="B1" s="12"/>
      <c r="C1" s="22" t="s">
        <v>91</v>
      </c>
      <c r="D1" s="12"/>
      <c r="E1" s="12"/>
      <c r="F1" s="12"/>
      <c r="G1" s="12"/>
      <c r="H1" s="12"/>
      <c r="I1" s="12"/>
      <c r="J1" s="12"/>
      <c r="K1" s="12"/>
      <c r="L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</row>
    <row r="2" spans="1:75" ht="18" thickBot="1">
      <c r="A2" s="12" t="s">
        <v>56</v>
      </c>
      <c r="B2" s="12" t="s">
        <v>2</v>
      </c>
      <c r="C2" s="17"/>
      <c r="D2" s="145" t="s">
        <v>35</v>
      </c>
      <c r="E2" s="145" t="s">
        <v>35</v>
      </c>
      <c r="F2" s="145" t="s">
        <v>35</v>
      </c>
      <c r="G2" s="145" t="s">
        <v>35</v>
      </c>
      <c r="H2" s="145" t="s">
        <v>35</v>
      </c>
      <c r="I2" s="145" t="s">
        <v>66</v>
      </c>
      <c r="J2" s="145" t="s">
        <v>35</v>
      </c>
      <c r="K2" s="148" t="s">
        <v>64</v>
      </c>
      <c r="L2" s="177" t="s">
        <v>146</v>
      </c>
      <c r="M2" s="146" t="s">
        <v>101</v>
      </c>
      <c r="N2" s="147" t="s">
        <v>67</v>
      </c>
      <c r="O2" s="147"/>
      <c r="P2" s="147" t="s">
        <v>59</v>
      </c>
      <c r="Q2" s="145" t="s">
        <v>60</v>
      </c>
      <c r="R2" s="145" t="s">
        <v>60</v>
      </c>
      <c r="S2" s="148" t="s">
        <v>57</v>
      </c>
      <c r="T2" s="152" t="s">
        <v>115</v>
      </c>
      <c r="U2" s="153" t="s">
        <v>152</v>
      </c>
      <c r="V2" s="153" t="s">
        <v>98</v>
      </c>
      <c r="W2" s="43" t="s">
        <v>150</v>
      </c>
      <c r="X2" s="37" t="s">
        <v>97</v>
      </c>
      <c r="Y2" s="150" t="s">
        <v>98</v>
      </c>
      <c r="Z2" s="151" t="s">
        <v>98</v>
      </c>
      <c r="AA2" s="148" t="s">
        <v>65</v>
      </c>
      <c r="AB2" s="178" t="s">
        <v>65</v>
      </c>
      <c r="AC2" s="179" t="s">
        <v>61</v>
      </c>
      <c r="AD2" s="145" t="s">
        <v>65</v>
      </c>
      <c r="AE2" s="145" t="s">
        <v>61</v>
      </c>
      <c r="AF2" s="145" t="s">
        <v>65</v>
      </c>
      <c r="AG2" s="145" t="s">
        <v>61</v>
      </c>
      <c r="AH2" s="145" t="s">
        <v>65</v>
      </c>
      <c r="AI2" s="145" t="s">
        <v>61</v>
      </c>
      <c r="AJ2" s="145" t="s">
        <v>61</v>
      </c>
      <c r="AK2" s="145" t="s">
        <v>154</v>
      </c>
      <c r="AL2" s="145" t="s">
        <v>154</v>
      </c>
      <c r="AM2" s="145" t="s">
        <v>68</v>
      </c>
      <c r="AN2" s="151" t="s">
        <v>59</v>
      </c>
      <c r="AO2" s="151" t="s">
        <v>59</v>
      </c>
      <c r="AP2" s="151" t="s">
        <v>59</v>
      </c>
      <c r="AQ2" s="145" t="s">
        <v>63</v>
      </c>
      <c r="AR2" s="145" t="s">
        <v>63</v>
      </c>
      <c r="AS2" s="145" t="s">
        <v>63</v>
      </c>
      <c r="AT2" s="145" t="s">
        <v>63</v>
      </c>
      <c r="AU2" s="145" t="s">
        <v>116</v>
      </c>
      <c r="AV2" s="145" t="s">
        <v>116</v>
      </c>
      <c r="AW2" s="145" t="s">
        <v>116</v>
      </c>
      <c r="AX2" s="145" t="s">
        <v>169</v>
      </c>
      <c r="AY2" s="145" t="s">
        <v>169</v>
      </c>
      <c r="AZ2" s="145" t="s">
        <v>58</v>
      </c>
      <c r="BA2" s="145" t="s">
        <v>58</v>
      </c>
      <c r="BB2" s="145" t="s">
        <v>58</v>
      </c>
      <c r="BC2" s="145" t="s">
        <v>58</v>
      </c>
      <c r="BD2" s="145" t="s">
        <v>58</v>
      </c>
      <c r="BE2" s="145" t="s">
        <v>62</v>
      </c>
      <c r="BF2" s="145" t="s">
        <v>101</v>
      </c>
      <c r="BG2" s="145" t="s">
        <v>104</v>
      </c>
      <c r="BH2" s="35" t="s">
        <v>69</v>
      </c>
      <c r="BI2" s="45" t="s">
        <v>102</v>
      </c>
      <c r="BJ2" s="45" t="s">
        <v>141</v>
      </c>
      <c r="BK2" s="45" t="s">
        <v>187</v>
      </c>
      <c r="BL2" s="45" t="s">
        <v>186</v>
      </c>
      <c r="BM2" s="45" t="s">
        <v>64</v>
      </c>
      <c r="BN2" s="45" t="s">
        <v>64</v>
      </c>
      <c r="BO2" s="37"/>
      <c r="BP2" s="17"/>
      <c r="BQ2" s="17"/>
      <c r="BR2" s="21"/>
      <c r="BS2" s="17"/>
      <c r="BT2" s="17"/>
    </row>
    <row r="3" spans="1:75" ht="17" thickBot="1">
      <c r="A3" s="12" t="s">
        <v>70</v>
      </c>
      <c r="B3" s="12" t="s">
        <v>2</v>
      </c>
      <c r="C3" s="17"/>
      <c r="D3" s="145">
        <v>44.606530559569201</v>
      </c>
      <c r="E3" s="145">
        <v>44.766402728897297</v>
      </c>
      <c r="F3" s="145">
        <v>44.882050026249999</v>
      </c>
      <c r="G3" s="145">
        <v>44.975090000000002</v>
      </c>
      <c r="H3" s="145">
        <v>44.939596999999999</v>
      </c>
      <c r="I3" s="145">
        <v>42.440168</v>
      </c>
      <c r="J3" s="35">
        <v>44.885945999999997</v>
      </c>
      <c r="K3" s="154">
        <v>44.379595999999999</v>
      </c>
      <c r="L3" s="109">
        <v>42.485809000000003</v>
      </c>
      <c r="M3" s="146">
        <v>42.705390000000001</v>
      </c>
      <c r="N3" s="179">
        <v>43.050559100000001</v>
      </c>
      <c r="O3" s="147">
        <v>42.920681999999999</v>
      </c>
      <c r="P3" s="147">
        <v>43.168284800000002</v>
      </c>
      <c r="Q3" s="145">
        <v>41.847523000000002</v>
      </c>
      <c r="R3" s="145"/>
      <c r="S3" s="21" t="s">
        <v>95</v>
      </c>
      <c r="T3" s="21" t="s">
        <v>112</v>
      </c>
      <c r="U3" s="150">
        <v>42.696112999999997</v>
      </c>
      <c r="V3" s="156">
        <v>42.845143</v>
      </c>
      <c r="W3" s="157">
        <v>42.353287999999999</v>
      </c>
      <c r="X3" s="158">
        <v>43.114508999999998</v>
      </c>
      <c r="Y3" s="180">
        <v>42.845556000000002</v>
      </c>
      <c r="Z3" s="158">
        <v>42.975005000000003</v>
      </c>
      <c r="AA3" s="50">
        <v>44.020808000000002</v>
      </c>
      <c r="AB3" s="181">
        <v>43.758164999999998</v>
      </c>
      <c r="AC3" s="167">
        <v>43.854610000000001</v>
      </c>
      <c r="AD3" s="50">
        <v>43.907172000000003</v>
      </c>
      <c r="AE3" s="43">
        <v>43.785516000000001</v>
      </c>
      <c r="AF3" s="43">
        <v>44.288179999999997</v>
      </c>
      <c r="AG3" s="50">
        <v>43.627955999999998</v>
      </c>
      <c r="AH3" s="37">
        <v>43.964184000000003</v>
      </c>
      <c r="AI3" s="161">
        <v>43.877009999999999</v>
      </c>
      <c r="AJ3" s="145">
        <v>42.896962000000002</v>
      </c>
      <c r="AK3" s="182">
        <v>41.942605999999998</v>
      </c>
      <c r="AL3" s="182">
        <v>41.942605999999998</v>
      </c>
      <c r="AM3" s="146">
        <v>40.936062999999997</v>
      </c>
      <c r="AN3" s="151" t="s">
        <v>157</v>
      </c>
      <c r="AO3" s="151" t="s">
        <v>160</v>
      </c>
      <c r="AP3" s="150" t="s">
        <v>163</v>
      </c>
      <c r="AQ3" s="162">
        <v>44.509327079999998</v>
      </c>
      <c r="AR3" s="162" t="s">
        <v>173</v>
      </c>
      <c r="AS3" s="162" t="s">
        <v>175</v>
      </c>
      <c r="AT3" s="162" t="s">
        <v>178</v>
      </c>
      <c r="AU3" s="45" t="s">
        <v>173</v>
      </c>
      <c r="AV3" s="145" t="s">
        <v>183</v>
      </c>
      <c r="AW3" s="145" t="s">
        <v>180</v>
      </c>
      <c r="AX3" s="145">
        <v>41.762706489999999</v>
      </c>
      <c r="AY3" s="145">
        <v>41.704923999999998</v>
      </c>
      <c r="AZ3" s="162">
        <v>44.789068999999998</v>
      </c>
      <c r="BA3" s="162">
        <v>44.898524999999999</v>
      </c>
      <c r="BB3" s="162">
        <v>42.446750000000002</v>
      </c>
      <c r="BC3" s="162">
        <v>44.934240000000003</v>
      </c>
      <c r="BD3" s="162">
        <v>44.804920000000003</v>
      </c>
      <c r="BE3" s="43">
        <v>42.732756999999999</v>
      </c>
      <c r="BF3" s="147" t="s">
        <v>120</v>
      </c>
      <c r="BG3" s="147" t="s">
        <v>107</v>
      </c>
      <c r="BH3" s="147">
        <v>43.366587000000003</v>
      </c>
      <c r="BI3" s="164" t="s">
        <v>105</v>
      </c>
      <c r="BJ3" s="164">
        <v>42.613286000000002</v>
      </c>
      <c r="BK3" s="164">
        <v>42.968493000000002</v>
      </c>
      <c r="BL3" s="164">
        <v>42.909303999999999</v>
      </c>
      <c r="BM3" s="183">
        <v>44.255006999999999</v>
      </c>
      <c r="BN3" s="164">
        <v>44.323633999999998</v>
      </c>
      <c r="BO3" s="43">
        <v>43.193944000000002</v>
      </c>
      <c r="BP3" s="145">
        <v>43.193910000000002</v>
      </c>
      <c r="BQ3" s="145">
        <v>43.776699999999998</v>
      </c>
      <c r="BR3" s="21"/>
      <c r="BS3" s="17"/>
      <c r="BT3" s="17"/>
    </row>
    <row r="4" spans="1:75" ht="17" thickBot="1">
      <c r="A4" s="12" t="s">
        <v>71</v>
      </c>
      <c r="B4" s="12" t="s">
        <v>2</v>
      </c>
      <c r="C4" s="17"/>
      <c r="D4" s="145">
        <v>-73.541914076294702</v>
      </c>
      <c r="E4" s="145">
        <v>-73.4634221066474</v>
      </c>
      <c r="F4" s="145">
        <v>-73.421613676541895</v>
      </c>
      <c r="G4" s="145">
        <v>73.428375000000003</v>
      </c>
      <c r="H4" s="145">
        <v>73.537430000000001</v>
      </c>
      <c r="I4" s="145">
        <v>-74.939160000000001</v>
      </c>
      <c r="J4" s="145">
        <v>-73.471526999999995</v>
      </c>
      <c r="K4" s="148">
        <v>-73.393725000000003</v>
      </c>
      <c r="L4" s="177">
        <v>-76.67407</v>
      </c>
      <c r="M4" s="146">
        <v>-76.236310000000003</v>
      </c>
      <c r="N4" s="147">
        <v>-76.364436299999994</v>
      </c>
      <c r="O4" s="147">
        <v>-77.571859799999999</v>
      </c>
      <c r="P4" s="147">
        <v>-75.487592599999999</v>
      </c>
      <c r="Q4" s="145">
        <v>73.605681000000004</v>
      </c>
      <c r="R4" s="145"/>
      <c r="S4" s="148" t="s">
        <v>94</v>
      </c>
      <c r="T4" s="145" t="s">
        <v>113</v>
      </c>
      <c r="U4" s="150">
        <v>-74.313180000000003</v>
      </c>
      <c r="V4" s="157">
        <v>-74.505335000000002</v>
      </c>
      <c r="W4" s="157">
        <v>-75.710165000000003</v>
      </c>
      <c r="X4" s="158">
        <v>-74.840405000000004</v>
      </c>
      <c r="Y4" s="158">
        <v>-74.674079000000006</v>
      </c>
      <c r="Z4" s="166">
        <v>-74.275824</v>
      </c>
      <c r="AA4" s="184">
        <v>-76.089674000000002</v>
      </c>
      <c r="AB4" s="178">
        <v>-76.143119999999996</v>
      </c>
      <c r="AC4" s="179">
        <v>-75.637596000000002</v>
      </c>
      <c r="AD4" s="145">
        <v>-76.089674000000002</v>
      </c>
      <c r="AE4" s="145">
        <v>-75.518137999999993</v>
      </c>
      <c r="AF4" s="145">
        <v>-75.859260000000006</v>
      </c>
      <c r="AG4" s="145">
        <v>-75.393754999999999</v>
      </c>
      <c r="AH4" s="145">
        <v>-75.760801999999998</v>
      </c>
      <c r="AI4" s="145">
        <v>-75.538753</v>
      </c>
      <c r="AJ4" s="145">
        <v>-74.292918999999998</v>
      </c>
      <c r="AK4" s="182">
        <v>-74.045229000000006</v>
      </c>
      <c r="AL4" s="182">
        <v>-74.044657000000001</v>
      </c>
      <c r="AM4" s="146">
        <v>-72.682641000000004</v>
      </c>
      <c r="AN4" s="151" t="s">
        <v>158</v>
      </c>
      <c r="AO4" s="151" t="s">
        <v>161</v>
      </c>
      <c r="AP4" s="150" t="s">
        <v>162</v>
      </c>
      <c r="AQ4" s="162">
        <v>-74.893804860000003</v>
      </c>
      <c r="AR4" s="162" t="s">
        <v>174</v>
      </c>
      <c r="AS4" s="162" t="s">
        <v>176</v>
      </c>
      <c r="AT4" s="162" t="s">
        <v>179</v>
      </c>
      <c r="AU4" s="45" t="s">
        <v>174</v>
      </c>
      <c r="AV4" s="145" t="s">
        <v>184</v>
      </c>
      <c r="AW4" s="145" t="s">
        <v>181</v>
      </c>
      <c r="AX4" s="145">
        <v>-74.857981030000005</v>
      </c>
      <c r="AY4" s="145">
        <v>-75.061629999999994</v>
      </c>
      <c r="AZ4" s="162">
        <v>-74.562860000000001</v>
      </c>
      <c r="BA4" s="162">
        <v>-74.350267000000002</v>
      </c>
      <c r="BB4" s="162" t="s">
        <v>185</v>
      </c>
      <c r="BC4" s="162">
        <v>-76.477250999999995</v>
      </c>
      <c r="BD4" s="162">
        <v>74.417078000000004</v>
      </c>
      <c r="BE4" s="43">
        <v>76.654990999999995</v>
      </c>
      <c r="BF4" s="147" t="s">
        <v>121</v>
      </c>
      <c r="BG4" s="147" t="s">
        <v>108</v>
      </c>
      <c r="BH4" s="147">
        <v>-78.520185999999995</v>
      </c>
      <c r="BI4" s="164" t="s">
        <v>106</v>
      </c>
      <c r="BJ4" s="164">
        <v>-78.04298</v>
      </c>
      <c r="BK4" s="164">
        <v>-77.786490000000001</v>
      </c>
      <c r="BL4" s="164">
        <v>-77.520202999999995</v>
      </c>
      <c r="BM4" s="185">
        <v>-73.453670000000002</v>
      </c>
      <c r="BN4" s="164">
        <v>-73.453986999999998</v>
      </c>
      <c r="BO4" s="145">
        <v>73.664501000000001</v>
      </c>
      <c r="BP4" s="145">
        <v>73.664400999999998</v>
      </c>
      <c r="BQ4" s="145">
        <v>76.171400000000006</v>
      </c>
      <c r="BR4" s="21"/>
      <c r="BS4" s="17"/>
      <c r="BT4" s="17"/>
    </row>
    <row r="5" spans="1:75" ht="17">
      <c r="A5" s="12" t="s">
        <v>72</v>
      </c>
      <c r="B5" s="12" t="s">
        <v>2</v>
      </c>
      <c r="C5" s="17"/>
      <c r="D5" s="17"/>
      <c r="E5" s="17"/>
      <c r="F5" s="17"/>
      <c r="G5" s="50"/>
      <c r="H5" s="17"/>
      <c r="I5" s="17"/>
      <c r="J5" s="145"/>
      <c r="K5" s="148"/>
      <c r="L5" s="177" t="s">
        <v>147</v>
      </c>
      <c r="M5" s="146" t="s">
        <v>138</v>
      </c>
      <c r="N5" s="147"/>
      <c r="O5" s="145"/>
      <c r="P5" s="145"/>
      <c r="Q5" s="145" t="s">
        <v>74</v>
      </c>
      <c r="R5" s="145" t="s">
        <v>74</v>
      </c>
      <c r="S5" s="148" t="s">
        <v>74</v>
      </c>
      <c r="T5" s="148" t="s">
        <v>74</v>
      </c>
      <c r="U5" s="150" t="s">
        <v>96</v>
      </c>
      <c r="V5" s="150" t="s">
        <v>96</v>
      </c>
      <c r="W5" s="150" t="s">
        <v>96</v>
      </c>
      <c r="X5" s="150" t="s">
        <v>96</v>
      </c>
      <c r="Y5" s="150" t="s">
        <v>96</v>
      </c>
      <c r="Z5" s="150"/>
      <c r="AA5" s="148" t="s">
        <v>73</v>
      </c>
      <c r="AB5" s="178" t="s">
        <v>73</v>
      </c>
      <c r="AC5" s="179" t="s">
        <v>73</v>
      </c>
      <c r="AD5" s="145" t="s">
        <v>73</v>
      </c>
      <c r="AE5" s="145" t="s">
        <v>73</v>
      </c>
      <c r="AF5" s="145" t="s">
        <v>73</v>
      </c>
      <c r="AG5" s="145" t="s">
        <v>73</v>
      </c>
      <c r="AH5" s="145" t="s">
        <v>73</v>
      </c>
      <c r="AI5" s="145" t="s">
        <v>73</v>
      </c>
      <c r="AJ5" s="145"/>
      <c r="AK5" s="145" t="s">
        <v>155</v>
      </c>
      <c r="AL5" s="145" t="s">
        <v>155</v>
      </c>
      <c r="AM5" s="145" t="s">
        <v>73</v>
      </c>
      <c r="AN5" s="151" t="s">
        <v>99</v>
      </c>
      <c r="AO5" s="151" t="s">
        <v>99</v>
      </c>
      <c r="AP5" s="151" t="s">
        <v>99</v>
      </c>
      <c r="AQ5" s="145" t="s">
        <v>96</v>
      </c>
      <c r="AR5" s="145" t="s">
        <v>96</v>
      </c>
      <c r="AS5" s="145" t="s">
        <v>96</v>
      </c>
      <c r="AT5" s="145" t="s">
        <v>96</v>
      </c>
      <c r="AU5" s="145" t="s">
        <v>96</v>
      </c>
      <c r="AV5" s="145" t="s">
        <v>96</v>
      </c>
      <c r="AW5" s="145" t="s">
        <v>96</v>
      </c>
      <c r="AX5" s="145"/>
      <c r="AY5" s="145"/>
      <c r="AZ5" s="145" t="s">
        <v>96</v>
      </c>
      <c r="BA5" s="145" t="s">
        <v>96</v>
      </c>
      <c r="BB5" s="145" t="s">
        <v>96</v>
      </c>
      <c r="BC5" s="145" t="s">
        <v>96</v>
      </c>
      <c r="BD5" s="145" t="s">
        <v>96</v>
      </c>
      <c r="BE5" s="145"/>
      <c r="BF5" s="145"/>
      <c r="BG5" s="145"/>
      <c r="BH5" s="43"/>
      <c r="BI5" s="43"/>
      <c r="BJ5" s="43"/>
      <c r="BK5" s="43"/>
      <c r="BL5" s="43"/>
      <c r="BM5" s="43"/>
      <c r="BN5" s="43"/>
      <c r="BO5" s="145" t="s">
        <v>96</v>
      </c>
      <c r="BP5" s="145" t="s">
        <v>96</v>
      </c>
      <c r="BQ5" s="145" t="s">
        <v>96</v>
      </c>
      <c r="BR5" s="21"/>
      <c r="BS5" s="17"/>
      <c r="BT5" s="17"/>
    </row>
    <row r="6" spans="1:75" ht="17">
      <c r="A6" s="12" t="s">
        <v>75</v>
      </c>
      <c r="B6" s="12" t="s">
        <v>2</v>
      </c>
      <c r="C6" s="17"/>
      <c r="D6" s="145" t="s">
        <v>124</v>
      </c>
      <c r="E6" s="145" t="s">
        <v>125</v>
      </c>
      <c r="F6" s="145" t="s">
        <v>39</v>
      </c>
      <c r="G6" s="45" t="s">
        <v>134</v>
      </c>
      <c r="H6" s="145" t="s">
        <v>136</v>
      </c>
      <c r="I6" s="145" t="s">
        <v>50</v>
      </c>
      <c r="J6" s="145" t="s">
        <v>39</v>
      </c>
      <c r="K6" s="148" t="s">
        <v>40</v>
      </c>
      <c r="L6" s="177" t="s">
        <v>145</v>
      </c>
      <c r="M6" s="146" t="s">
        <v>127</v>
      </c>
      <c r="N6" s="147" t="s">
        <v>166</v>
      </c>
      <c r="O6" s="147" t="s">
        <v>167</v>
      </c>
      <c r="P6" s="147" t="s">
        <v>111</v>
      </c>
      <c r="Q6" s="145" t="s">
        <v>38</v>
      </c>
      <c r="R6" s="145" t="s">
        <v>38</v>
      </c>
      <c r="S6" s="148" t="s">
        <v>144</v>
      </c>
      <c r="T6" s="149" t="s">
        <v>114</v>
      </c>
      <c r="U6" s="150" t="s">
        <v>165</v>
      </c>
      <c r="V6" s="150" t="s">
        <v>148</v>
      </c>
      <c r="W6" s="150" t="s">
        <v>149</v>
      </c>
      <c r="X6" s="150" t="s">
        <v>151</v>
      </c>
      <c r="Y6" s="150" t="s">
        <v>148</v>
      </c>
      <c r="Z6" s="151" t="s">
        <v>153</v>
      </c>
      <c r="AA6" s="148" t="s">
        <v>42</v>
      </c>
      <c r="AB6" s="178" t="s">
        <v>44</v>
      </c>
      <c r="AC6" s="179" t="s">
        <v>49</v>
      </c>
      <c r="AD6" s="145" t="s">
        <v>41</v>
      </c>
      <c r="AE6" s="145" t="s">
        <v>48</v>
      </c>
      <c r="AF6" s="145" t="s">
        <v>168</v>
      </c>
      <c r="AG6" s="50" t="s">
        <v>46</v>
      </c>
      <c r="AH6" s="145" t="s">
        <v>43</v>
      </c>
      <c r="AI6" s="145" t="s">
        <v>47</v>
      </c>
      <c r="AJ6" s="145" t="s">
        <v>37</v>
      </c>
      <c r="AK6" s="145" t="s">
        <v>156</v>
      </c>
      <c r="AL6" s="145" t="s">
        <v>156</v>
      </c>
      <c r="AM6" s="145" t="s">
        <v>52</v>
      </c>
      <c r="AN6" s="146" t="s">
        <v>123</v>
      </c>
      <c r="AO6" s="146" t="s">
        <v>159</v>
      </c>
      <c r="AP6" s="151" t="s">
        <v>164</v>
      </c>
      <c r="AQ6" s="45" t="s">
        <v>100</v>
      </c>
      <c r="AR6" s="43" t="s">
        <v>172</v>
      </c>
      <c r="AS6" s="43" t="s">
        <v>171</v>
      </c>
      <c r="AT6" s="43" t="s">
        <v>177</v>
      </c>
      <c r="AU6" s="145" t="s">
        <v>172</v>
      </c>
      <c r="AV6" s="145" t="s">
        <v>182</v>
      </c>
      <c r="AW6" s="145" t="s">
        <v>126</v>
      </c>
      <c r="AX6" s="145"/>
      <c r="AY6" s="145"/>
      <c r="AZ6" s="43" t="s">
        <v>33</v>
      </c>
      <c r="BA6" s="43" t="s">
        <v>118</v>
      </c>
      <c r="BB6" s="43" t="s">
        <v>34</v>
      </c>
      <c r="BC6" s="43" t="s">
        <v>119</v>
      </c>
      <c r="BD6" s="43" t="s">
        <v>128</v>
      </c>
      <c r="BE6" s="145" t="s">
        <v>76</v>
      </c>
      <c r="BF6" s="145" t="s">
        <v>122</v>
      </c>
      <c r="BG6" s="151" t="s">
        <v>93</v>
      </c>
      <c r="BH6" s="45" t="s">
        <v>53</v>
      </c>
      <c r="BI6" s="45" t="s">
        <v>103</v>
      </c>
      <c r="BJ6" s="45" t="s">
        <v>142</v>
      </c>
      <c r="BK6" s="45" t="s">
        <v>188</v>
      </c>
      <c r="BL6" s="45" t="s">
        <v>170</v>
      </c>
      <c r="BM6" s="43" t="s">
        <v>135</v>
      </c>
      <c r="BN6" s="43" t="s">
        <v>40</v>
      </c>
      <c r="BO6" s="145" t="s">
        <v>57</v>
      </c>
      <c r="BP6" s="145" t="s">
        <v>57</v>
      </c>
      <c r="BQ6" s="145" t="s">
        <v>65</v>
      </c>
      <c r="BR6" s="21"/>
      <c r="BS6" s="17"/>
      <c r="BT6" s="17"/>
    </row>
    <row r="7" spans="1:75" s="17" customFormat="1">
      <c r="A7" s="19"/>
      <c r="B7" s="23" t="s">
        <v>90</v>
      </c>
      <c r="D7" s="19"/>
      <c r="E7" s="19"/>
      <c r="F7" s="19"/>
      <c r="G7" s="19"/>
      <c r="H7" s="19"/>
      <c r="I7" s="19"/>
      <c r="J7" s="24"/>
      <c r="K7" s="19"/>
      <c r="L7" s="19"/>
      <c r="M7" s="19"/>
      <c r="N7" s="19"/>
      <c r="O7" s="19"/>
      <c r="P7" s="19"/>
      <c r="Q7" s="19"/>
      <c r="R7" s="19"/>
      <c r="S7" s="12"/>
      <c r="T7" s="12"/>
      <c r="U7" s="19"/>
      <c r="V7" s="19"/>
      <c r="W7" s="19"/>
      <c r="X7" s="19"/>
      <c r="Y7" s="19"/>
      <c r="Z7" s="19"/>
      <c r="AA7" s="12"/>
      <c r="AB7" s="25"/>
      <c r="AC7" s="25"/>
      <c r="AD7" s="25"/>
      <c r="AE7" s="26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2"/>
      <c r="BP7" s="12"/>
      <c r="BQ7" s="12"/>
    </row>
    <row r="8" spans="1:75" s="17" customFormat="1">
      <c r="A8" s="27" t="s">
        <v>87</v>
      </c>
      <c r="B8" s="23" t="s">
        <v>88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2"/>
      <c r="T8" s="12"/>
      <c r="U8" s="28"/>
      <c r="V8" s="28"/>
      <c r="W8" s="28"/>
      <c r="X8" s="28"/>
      <c r="Y8" s="28"/>
      <c r="Z8" s="28"/>
      <c r="AA8" s="12"/>
      <c r="AB8" s="25"/>
      <c r="AC8" s="25"/>
      <c r="AD8" s="25"/>
      <c r="AE8" s="28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</row>
    <row r="9" spans="1:75" s="33" customFormat="1">
      <c r="A9" s="175">
        <v>43618</v>
      </c>
      <c r="B9" s="175">
        <v>43619</v>
      </c>
      <c r="C9" s="17"/>
      <c r="D9" s="36"/>
      <c r="E9" s="36"/>
      <c r="F9" s="36"/>
      <c r="G9" s="36"/>
      <c r="H9" s="36"/>
      <c r="I9" s="36"/>
      <c r="J9" s="35"/>
      <c r="K9" s="35"/>
      <c r="L9" s="35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5"/>
      <c r="AN9" s="35"/>
      <c r="AO9" s="35"/>
      <c r="AP9" s="35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17"/>
      <c r="BS9" s="17"/>
      <c r="BT9" s="17"/>
    </row>
    <row r="10" spans="1:75" s="33" customFormat="1">
      <c r="A10" s="15">
        <f>(A9+7)</f>
        <v>43625</v>
      </c>
      <c r="B10" s="15">
        <f>(B9+7)</f>
        <v>43626</v>
      </c>
      <c r="C10" s="17"/>
      <c r="D10" s="36"/>
      <c r="E10" s="36"/>
      <c r="F10" s="36"/>
      <c r="G10" s="36"/>
      <c r="H10" s="36"/>
      <c r="I10" s="36"/>
      <c r="J10" s="29"/>
      <c r="K10" s="29"/>
      <c r="L10" s="29"/>
      <c r="M10" s="36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17"/>
      <c r="BS10" s="17"/>
      <c r="BT10" s="17"/>
    </row>
    <row r="11" spans="1:75" s="33" customFormat="1">
      <c r="A11" s="15">
        <f t="shared" ref="A11:B24" si="0">(A10+7)</f>
        <v>43632</v>
      </c>
      <c r="B11" s="15">
        <f t="shared" si="0"/>
        <v>43633</v>
      </c>
      <c r="C11" s="17"/>
      <c r="D11" s="36"/>
      <c r="E11" s="36"/>
      <c r="F11" s="36"/>
      <c r="G11" s="36"/>
      <c r="H11" s="36"/>
      <c r="I11" s="35"/>
      <c r="J11" s="35"/>
      <c r="K11" s="35"/>
      <c r="L11" s="35"/>
      <c r="M11" s="36"/>
      <c r="N11" s="35">
        <v>0</v>
      </c>
      <c r="O11" s="35"/>
      <c r="P11" s="35"/>
      <c r="Q11" s="29"/>
      <c r="R11" s="29"/>
      <c r="S11" s="35">
        <v>0</v>
      </c>
      <c r="T11" s="35">
        <v>0</v>
      </c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17"/>
      <c r="BS11" s="17"/>
      <c r="BT11" s="17"/>
    </row>
    <row r="12" spans="1:75" s="17" customFormat="1">
      <c r="A12" s="15">
        <f t="shared" ref="A12:A24" si="1">(A11+7)</f>
        <v>43639</v>
      </c>
      <c r="B12" s="15">
        <f t="shared" si="0"/>
        <v>43640</v>
      </c>
      <c r="D12" s="35"/>
      <c r="E12" s="35"/>
      <c r="F12" s="35"/>
      <c r="G12" s="35"/>
      <c r="H12" s="35"/>
      <c r="I12" s="35"/>
      <c r="J12" s="29"/>
      <c r="K12" s="29"/>
      <c r="L12" s="29"/>
      <c r="M12" s="36"/>
      <c r="N12" s="29">
        <v>0</v>
      </c>
      <c r="O12" s="29">
        <v>0</v>
      </c>
      <c r="P12" s="29">
        <v>0</v>
      </c>
      <c r="Q12" s="35"/>
      <c r="R12" s="35"/>
      <c r="S12" s="29">
        <v>0</v>
      </c>
      <c r="T12" s="29">
        <v>0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>
        <v>0</v>
      </c>
      <c r="AY12" s="29">
        <v>0</v>
      </c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75" s="13" customFormat="1">
      <c r="A13" s="15">
        <f t="shared" si="1"/>
        <v>43646</v>
      </c>
      <c r="B13" s="15">
        <f t="shared" si="0"/>
        <v>43647</v>
      </c>
      <c r="C13" s="17"/>
      <c r="D13" s="109">
        <v>0</v>
      </c>
      <c r="E13" s="109">
        <v>0</v>
      </c>
      <c r="F13" s="109">
        <v>0</v>
      </c>
      <c r="G13" s="109">
        <v>0</v>
      </c>
      <c r="H13" s="109">
        <v>0</v>
      </c>
      <c r="I13" s="35">
        <v>0</v>
      </c>
      <c r="J13" s="109">
        <v>0</v>
      </c>
      <c r="K13" s="109">
        <v>0</v>
      </c>
      <c r="L13" s="35">
        <v>0</v>
      </c>
      <c r="M13" s="35"/>
      <c r="N13" s="35">
        <v>0</v>
      </c>
      <c r="O13" s="35">
        <v>0</v>
      </c>
      <c r="P13" s="35">
        <v>0</v>
      </c>
      <c r="Q13" s="29">
        <v>0</v>
      </c>
      <c r="R13" s="29">
        <v>0</v>
      </c>
      <c r="S13" s="35">
        <v>0</v>
      </c>
      <c r="T13" s="35">
        <v>0</v>
      </c>
      <c r="U13" s="35">
        <v>0</v>
      </c>
      <c r="V13" s="35">
        <v>0</v>
      </c>
      <c r="W13" s="29">
        <v>0</v>
      </c>
      <c r="X13" s="35">
        <v>0</v>
      </c>
      <c r="Y13" s="35">
        <v>0</v>
      </c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>
        <v>0</v>
      </c>
      <c r="AK13" s="35">
        <v>0</v>
      </c>
      <c r="AL13" s="35">
        <v>0</v>
      </c>
      <c r="AM13" s="35"/>
      <c r="AN13" s="35">
        <v>0</v>
      </c>
      <c r="AO13" s="35">
        <v>0</v>
      </c>
      <c r="AP13" s="35">
        <v>0</v>
      </c>
      <c r="AQ13" s="35"/>
      <c r="AR13" s="35"/>
      <c r="AS13" s="35"/>
      <c r="AT13" s="35"/>
      <c r="AU13" s="35"/>
      <c r="AV13" s="35"/>
      <c r="AW13" s="35"/>
      <c r="AX13" s="35">
        <v>0</v>
      </c>
      <c r="AY13" s="35">
        <v>0</v>
      </c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>
        <v>0</v>
      </c>
      <c r="BR13" s="17"/>
      <c r="BS13" s="17"/>
      <c r="BT13" s="17"/>
    </row>
    <row r="14" spans="1:75" s="17" customFormat="1">
      <c r="A14" s="15">
        <f t="shared" si="1"/>
        <v>43653</v>
      </c>
      <c r="B14" s="15">
        <f t="shared" si="0"/>
        <v>43654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29">
        <v>0</v>
      </c>
      <c r="J14" s="109">
        <v>0</v>
      </c>
      <c r="K14" s="109">
        <v>0</v>
      </c>
      <c r="L14" s="29">
        <v>0</v>
      </c>
      <c r="M14" s="29">
        <v>0</v>
      </c>
      <c r="N14" s="29">
        <v>0</v>
      </c>
      <c r="O14" s="29">
        <v>2</v>
      </c>
      <c r="P14" s="29">
        <v>0</v>
      </c>
      <c r="Q14" s="35">
        <v>0</v>
      </c>
      <c r="R14" s="35">
        <v>0</v>
      </c>
      <c r="S14" s="29">
        <v>0</v>
      </c>
      <c r="T14" s="29">
        <v>1</v>
      </c>
      <c r="U14" s="29">
        <v>0</v>
      </c>
      <c r="V14" s="29">
        <v>0</v>
      </c>
      <c r="W14" s="35">
        <v>0</v>
      </c>
      <c r="X14" s="29">
        <v>0</v>
      </c>
      <c r="Y14" s="29">
        <v>0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>
        <v>0</v>
      </c>
      <c r="AK14" s="29">
        <v>0</v>
      </c>
      <c r="AL14" s="29">
        <v>0</v>
      </c>
      <c r="AM14" s="29"/>
      <c r="AN14" s="29">
        <v>0</v>
      </c>
      <c r="AO14" s="29">
        <v>0</v>
      </c>
      <c r="AP14" s="29">
        <v>0</v>
      </c>
      <c r="AQ14" s="35"/>
      <c r="AR14" s="35"/>
      <c r="AS14" s="35"/>
      <c r="AT14" s="35"/>
      <c r="AU14" s="35"/>
      <c r="AV14" s="35"/>
      <c r="AW14" s="35"/>
      <c r="AX14" s="35">
        <v>0</v>
      </c>
      <c r="AY14" s="35">
        <v>0</v>
      </c>
      <c r="AZ14" s="35"/>
      <c r="BA14" s="35"/>
      <c r="BB14" s="35"/>
      <c r="BC14" s="35"/>
      <c r="BD14" s="35"/>
      <c r="BE14" s="29">
        <v>1</v>
      </c>
      <c r="BF14" s="29">
        <v>0</v>
      </c>
      <c r="BG14" s="29"/>
      <c r="BH14" s="29"/>
      <c r="BI14" s="29"/>
      <c r="BJ14" s="29"/>
      <c r="BK14" s="29"/>
      <c r="BL14" s="29"/>
      <c r="BM14" s="29"/>
      <c r="BN14" s="29"/>
      <c r="BO14" s="29">
        <v>0</v>
      </c>
      <c r="BP14" s="29">
        <v>1</v>
      </c>
      <c r="BQ14" s="35">
        <v>0</v>
      </c>
    </row>
    <row r="15" spans="1:75" s="13" customFormat="1">
      <c r="A15" s="15">
        <f t="shared" si="1"/>
        <v>43660</v>
      </c>
      <c r="B15" s="15">
        <f t="shared" si="0"/>
        <v>43661</v>
      </c>
      <c r="C15" s="17"/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35">
        <v>0</v>
      </c>
      <c r="J15" s="109">
        <v>0</v>
      </c>
      <c r="K15" s="109">
        <v>5</v>
      </c>
      <c r="L15" s="29">
        <v>0</v>
      </c>
      <c r="M15" s="35">
        <v>0</v>
      </c>
      <c r="N15" s="35">
        <v>3</v>
      </c>
      <c r="O15" s="35">
        <v>8</v>
      </c>
      <c r="P15" s="35">
        <v>0</v>
      </c>
      <c r="Q15" s="29">
        <v>0</v>
      </c>
      <c r="R15" s="29">
        <v>0</v>
      </c>
      <c r="S15" s="35">
        <v>1</v>
      </c>
      <c r="T15" s="35">
        <v>151</v>
      </c>
      <c r="U15" s="35">
        <v>0</v>
      </c>
      <c r="V15" s="35">
        <v>0</v>
      </c>
      <c r="W15" s="29">
        <v>0</v>
      </c>
      <c r="X15" s="35">
        <v>0</v>
      </c>
      <c r="Y15" s="35">
        <v>0</v>
      </c>
      <c r="Z15" s="35">
        <v>0</v>
      </c>
      <c r="AA15" s="35"/>
      <c r="AB15" s="35"/>
      <c r="AC15" s="35"/>
      <c r="AD15" s="35"/>
      <c r="AE15" s="35"/>
      <c r="AF15" s="35"/>
      <c r="AG15" s="35"/>
      <c r="AH15" s="35"/>
      <c r="AI15" s="35"/>
      <c r="AJ15" s="35">
        <v>0</v>
      </c>
      <c r="AK15" s="35">
        <v>0</v>
      </c>
      <c r="AL15" s="35">
        <v>0</v>
      </c>
      <c r="AM15" s="35">
        <v>0</v>
      </c>
      <c r="AN15" s="35">
        <v>0</v>
      </c>
      <c r="AO15" s="35">
        <v>0</v>
      </c>
      <c r="AP15" s="35">
        <v>1</v>
      </c>
      <c r="AQ15" s="35"/>
      <c r="AR15" s="35"/>
      <c r="AS15" s="35"/>
      <c r="AT15" s="35"/>
      <c r="AU15" s="35"/>
      <c r="AV15" s="35"/>
      <c r="AW15" s="35"/>
      <c r="AX15" s="35">
        <v>0</v>
      </c>
      <c r="AY15" s="35">
        <v>28</v>
      </c>
      <c r="AZ15" s="35"/>
      <c r="BA15" s="35"/>
      <c r="BB15" s="35"/>
      <c r="BC15" s="35"/>
      <c r="BD15" s="35"/>
      <c r="BE15" s="35">
        <v>0</v>
      </c>
      <c r="BF15" s="35">
        <v>1</v>
      </c>
      <c r="BG15" s="35"/>
      <c r="BH15" s="35"/>
      <c r="BI15" s="35"/>
      <c r="BJ15" s="35"/>
      <c r="BK15" s="35"/>
      <c r="BL15" s="35"/>
      <c r="BM15" s="35"/>
      <c r="BN15" s="35"/>
      <c r="BO15" s="35">
        <v>2</v>
      </c>
      <c r="BP15" s="35">
        <v>0</v>
      </c>
      <c r="BQ15" s="29">
        <v>0</v>
      </c>
      <c r="BR15" s="17"/>
      <c r="BS15" s="17"/>
      <c r="BT15" s="17"/>
    </row>
    <row r="16" spans="1:75" s="17" customFormat="1">
      <c r="A16" s="15">
        <f t="shared" si="1"/>
        <v>43667</v>
      </c>
      <c r="B16" s="15">
        <f t="shared" si="0"/>
        <v>43668</v>
      </c>
      <c r="D16" s="109">
        <v>0</v>
      </c>
      <c r="E16" s="109">
        <v>0</v>
      </c>
      <c r="F16" s="109">
        <v>1</v>
      </c>
      <c r="G16" s="109">
        <v>0</v>
      </c>
      <c r="H16" s="109">
        <v>0</v>
      </c>
      <c r="I16" s="29">
        <v>7</v>
      </c>
      <c r="J16" s="109">
        <v>2</v>
      </c>
      <c r="K16" s="109">
        <v>5</v>
      </c>
      <c r="L16" s="29">
        <v>10</v>
      </c>
      <c r="M16" s="29">
        <v>0</v>
      </c>
      <c r="N16" s="29">
        <v>11</v>
      </c>
      <c r="O16" s="29">
        <v>28</v>
      </c>
      <c r="P16" s="29">
        <v>1</v>
      </c>
      <c r="Q16" s="29">
        <v>2</v>
      </c>
      <c r="R16" s="29">
        <v>0</v>
      </c>
      <c r="S16" s="29">
        <v>1</v>
      </c>
      <c r="T16" s="29">
        <v>176</v>
      </c>
      <c r="U16" s="29">
        <v>0</v>
      </c>
      <c r="V16" s="29">
        <v>0</v>
      </c>
      <c r="W16" s="29">
        <v>0</v>
      </c>
      <c r="X16" s="29">
        <v>0</v>
      </c>
      <c r="Y16" s="29">
        <v>1</v>
      </c>
      <c r="Z16" s="29">
        <v>1</v>
      </c>
      <c r="AA16" s="29">
        <v>0</v>
      </c>
      <c r="AB16" s="29">
        <v>2</v>
      </c>
      <c r="AC16" s="29">
        <v>4</v>
      </c>
      <c r="AD16" s="29">
        <v>3</v>
      </c>
      <c r="AE16" s="29">
        <v>2</v>
      </c>
      <c r="AF16" s="29">
        <v>0</v>
      </c>
      <c r="AG16" s="29">
        <v>3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25</v>
      </c>
      <c r="AO16" s="29">
        <v>80</v>
      </c>
      <c r="AP16" s="29">
        <v>11</v>
      </c>
      <c r="AQ16" s="29">
        <v>0</v>
      </c>
      <c r="AR16" s="29">
        <v>5</v>
      </c>
      <c r="AS16" s="29">
        <v>0</v>
      </c>
      <c r="AT16" s="29">
        <v>0</v>
      </c>
      <c r="AU16" s="29">
        <v>1</v>
      </c>
      <c r="AV16" s="29">
        <v>3</v>
      </c>
      <c r="AW16" s="29">
        <v>1</v>
      </c>
      <c r="AX16" s="29">
        <v>0</v>
      </c>
      <c r="AY16" s="29">
        <v>18</v>
      </c>
      <c r="AZ16" s="29">
        <v>2</v>
      </c>
      <c r="BA16" s="29">
        <v>1</v>
      </c>
      <c r="BB16" s="37">
        <v>2</v>
      </c>
      <c r="BC16" s="29">
        <v>1</v>
      </c>
      <c r="BD16" s="29">
        <v>1</v>
      </c>
      <c r="BE16" s="29">
        <v>1</v>
      </c>
      <c r="BF16" s="29">
        <v>0</v>
      </c>
      <c r="BG16" s="29">
        <v>3</v>
      </c>
      <c r="BH16" s="29">
        <v>0</v>
      </c>
      <c r="BI16" s="29">
        <v>0</v>
      </c>
      <c r="BJ16" s="29">
        <v>3</v>
      </c>
      <c r="BK16" s="29">
        <v>3</v>
      </c>
      <c r="BL16" s="29"/>
      <c r="BM16" s="29">
        <v>25</v>
      </c>
      <c r="BN16" s="29">
        <v>2</v>
      </c>
      <c r="BO16" s="29">
        <v>35</v>
      </c>
      <c r="BP16" s="29">
        <v>61</v>
      </c>
      <c r="BQ16" s="35">
        <v>1</v>
      </c>
    </row>
    <row r="17" spans="1:74" s="13" customFormat="1">
      <c r="A17" s="15">
        <f t="shared" si="1"/>
        <v>43674</v>
      </c>
      <c r="B17" s="15">
        <f t="shared" si="0"/>
        <v>43675</v>
      </c>
      <c r="C17" s="17"/>
      <c r="D17" s="109">
        <v>4</v>
      </c>
      <c r="E17" s="109">
        <v>4</v>
      </c>
      <c r="F17" s="109">
        <v>9</v>
      </c>
      <c r="G17" s="109">
        <v>1</v>
      </c>
      <c r="H17" s="109">
        <v>1</v>
      </c>
      <c r="I17" s="35">
        <v>31</v>
      </c>
      <c r="J17" s="109">
        <v>24</v>
      </c>
      <c r="K17" s="109">
        <v>17</v>
      </c>
      <c r="L17" s="35">
        <v>5</v>
      </c>
      <c r="M17" s="35">
        <v>40</v>
      </c>
      <c r="N17" s="35">
        <v>45</v>
      </c>
      <c r="O17" s="35">
        <v>43</v>
      </c>
      <c r="P17" s="35">
        <v>11</v>
      </c>
      <c r="Q17" s="35">
        <v>5</v>
      </c>
      <c r="R17" s="35">
        <v>0</v>
      </c>
      <c r="S17" s="35">
        <v>9</v>
      </c>
      <c r="T17" s="35">
        <v>48</v>
      </c>
      <c r="U17" s="35">
        <v>0</v>
      </c>
      <c r="V17" s="35">
        <v>0</v>
      </c>
      <c r="W17" s="35">
        <v>4</v>
      </c>
      <c r="X17" s="35">
        <v>0</v>
      </c>
      <c r="Y17" s="35">
        <v>1</v>
      </c>
      <c r="Z17" s="35">
        <v>1</v>
      </c>
      <c r="AA17" s="35">
        <v>4</v>
      </c>
      <c r="AB17" s="35">
        <v>152</v>
      </c>
      <c r="AC17" s="35">
        <v>8</v>
      </c>
      <c r="AD17" s="35">
        <v>61</v>
      </c>
      <c r="AE17" s="35">
        <v>19</v>
      </c>
      <c r="AF17" s="35">
        <v>3</v>
      </c>
      <c r="AG17" s="35">
        <v>56</v>
      </c>
      <c r="AH17" s="35">
        <v>3</v>
      </c>
      <c r="AI17" s="35">
        <v>15</v>
      </c>
      <c r="AJ17" s="35">
        <v>6</v>
      </c>
      <c r="AK17" s="35">
        <v>0</v>
      </c>
      <c r="AL17" s="35">
        <v>0</v>
      </c>
      <c r="AM17" s="35">
        <v>0</v>
      </c>
      <c r="AN17" s="35">
        <v>25</v>
      </c>
      <c r="AO17" s="35">
        <v>93</v>
      </c>
      <c r="AP17" s="35">
        <v>6</v>
      </c>
      <c r="AQ17" s="35">
        <v>11</v>
      </c>
      <c r="AR17" s="35">
        <v>6</v>
      </c>
      <c r="AS17" s="186">
        <v>15</v>
      </c>
      <c r="AT17" s="186">
        <v>1</v>
      </c>
      <c r="AU17" s="186">
        <v>15</v>
      </c>
      <c r="AV17" s="186">
        <v>5</v>
      </c>
      <c r="AW17" s="186">
        <v>0</v>
      </c>
      <c r="AX17" s="186">
        <v>0</v>
      </c>
      <c r="AY17" s="186">
        <v>21</v>
      </c>
      <c r="AZ17" s="186"/>
      <c r="BA17" s="186"/>
      <c r="BB17" s="37"/>
      <c r="BC17" s="186"/>
      <c r="BD17" s="186"/>
      <c r="BE17" s="35">
        <v>16</v>
      </c>
      <c r="BF17" s="35">
        <v>14</v>
      </c>
      <c r="BG17" s="35">
        <v>9</v>
      </c>
      <c r="BH17" s="35">
        <v>3</v>
      </c>
      <c r="BI17" s="35">
        <v>12</v>
      </c>
      <c r="BJ17" s="35">
        <v>77</v>
      </c>
      <c r="BK17" s="35">
        <v>10</v>
      </c>
      <c r="BL17" s="35"/>
      <c r="BM17" s="35">
        <v>37</v>
      </c>
      <c r="BN17" s="35">
        <v>14</v>
      </c>
      <c r="BO17" s="35">
        <v>40</v>
      </c>
      <c r="BP17" s="35">
        <v>460</v>
      </c>
      <c r="BQ17" s="35">
        <v>134</v>
      </c>
      <c r="BR17" s="17"/>
      <c r="BS17" s="17"/>
      <c r="BT17" s="17"/>
    </row>
    <row r="18" spans="1:74" s="17" customFormat="1">
      <c r="A18" s="15">
        <f t="shared" si="1"/>
        <v>43681</v>
      </c>
      <c r="B18" s="15">
        <f t="shared" si="0"/>
        <v>43682</v>
      </c>
      <c r="D18" s="109">
        <v>154</v>
      </c>
      <c r="E18" s="109">
        <v>130</v>
      </c>
      <c r="F18" s="109">
        <v>302</v>
      </c>
      <c r="G18" s="109">
        <v>141</v>
      </c>
      <c r="H18" s="109">
        <v>76</v>
      </c>
      <c r="I18" s="29">
        <v>41</v>
      </c>
      <c r="J18" s="109">
        <v>78</v>
      </c>
      <c r="K18" s="109">
        <v>45</v>
      </c>
      <c r="L18" s="29">
        <v>3</v>
      </c>
      <c r="M18" s="29">
        <v>52</v>
      </c>
      <c r="N18" s="181">
        <v>35</v>
      </c>
      <c r="O18" s="181">
        <v>60</v>
      </c>
      <c r="P18" s="181">
        <v>10</v>
      </c>
      <c r="Q18" s="29">
        <v>0</v>
      </c>
      <c r="R18" s="29">
        <v>0</v>
      </c>
      <c r="S18" s="29">
        <v>13</v>
      </c>
      <c r="T18" s="29">
        <v>16</v>
      </c>
      <c r="U18" s="29">
        <v>0</v>
      </c>
      <c r="V18" s="29">
        <v>0</v>
      </c>
      <c r="W18" s="29">
        <v>12</v>
      </c>
      <c r="X18" s="29">
        <v>1</v>
      </c>
      <c r="Y18" s="29">
        <v>11</v>
      </c>
      <c r="Z18" s="29">
        <v>13</v>
      </c>
      <c r="AA18" s="29">
        <v>57</v>
      </c>
      <c r="AB18" s="29">
        <v>319</v>
      </c>
      <c r="AC18" s="29">
        <v>207</v>
      </c>
      <c r="AD18" s="29">
        <v>173</v>
      </c>
      <c r="AE18" s="29">
        <v>448</v>
      </c>
      <c r="AF18" s="29">
        <v>28</v>
      </c>
      <c r="AG18" s="29">
        <v>537</v>
      </c>
      <c r="AH18" s="109">
        <v>152</v>
      </c>
      <c r="AI18" s="109">
        <v>353</v>
      </c>
      <c r="AJ18" s="29">
        <v>186</v>
      </c>
      <c r="AK18" s="29">
        <v>0</v>
      </c>
      <c r="AL18" s="29">
        <v>0</v>
      </c>
      <c r="AM18" s="29">
        <v>0</v>
      </c>
      <c r="AN18" s="29">
        <v>90</v>
      </c>
      <c r="AO18" s="29">
        <v>219</v>
      </c>
      <c r="AP18" s="29">
        <v>47</v>
      </c>
      <c r="AQ18" s="34">
        <v>37</v>
      </c>
      <c r="AR18" s="34">
        <v>156</v>
      </c>
      <c r="AS18" s="34">
        <v>39</v>
      </c>
      <c r="AT18" s="34">
        <v>83</v>
      </c>
      <c r="AU18" s="34">
        <v>134</v>
      </c>
      <c r="AV18" s="34">
        <v>850</v>
      </c>
      <c r="AW18" s="34">
        <v>200</v>
      </c>
      <c r="AX18" s="34">
        <v>0</v>
      </c>
      <c r="AY18" s="34">
        <v>23</v>
      </c>
      <c r="AZ18" s="34">
        <v>858</v>
      </c>
      <c r="BA18" s="34">
        <v>190</v>
      </c>
      <c r="BB18" s="37">
        <v>325</v>
      </c>
      <c r="BC18" s="34">
        <v>285</v>
      </c>
      <c r="BD18" s="34">
        <v>350</v>
      </c>
      <c r="BE18" s="29">
        <v>17</v>
      </c>
      <c r="BF18" s="29">
        <v>60</v>
      </c>
      <c r="BG18" s="29">
        <v>50</v>
      </c>
      <c r="BH18" s="29">
        <v>32</v>
      </c>
      <c r="BI18" s="29">
        <v>4</v>
      </c>
      <c r="BJ18" s="29">
        <v>82</v>
      </c>
      <c r="BK18" s="29">
        <v>25</v>
      </c>
      <c r="BL18" s="29">
        <v>94</v>
      </c>
      <c r="BM18" s="29">
        <v>71</v>
      </c>
      <c r="BN18" s="29">
        <v>50</v>
      </c>
      <c r="BO18" s="29">
        <v>37</v>
      </c>
      <c r="BP18" s="29">
        <v>160</v>
      </c>
      <c r="BQ18" s="29">
        <v>640</v>
      </c>
    </row>
    <row r="19" spans="1:74" s="13" customFormat="1">
      <c r="A19" s="15">
        <f t="shared" si="1"/>
        <v>43688</v>
      </c>
      <c r="B19" s="15">
        <f t="shared" si="0"/>
        <v>43689</v>
      </c>
      <c r="C19" s="17"/>
      <c r="D19" s="109">
        <v>197</v>
      </c>
      <c r="E19" s="109">
        <v>223</v>
      </c>
      <c r="F19" s="109">
        <v>449</v>
      </c>
      <c r="G19" s="109">
        <v>161</v>
      </c>
      <c r="H19" s="109">
        <v>122</v>
      </c>
      <c r="I19" s="35">
        <v>37</v>
      </c>
      <c r="J19" s="109">
        <v>155</v>
      </c>
      <c r="K19" s="109">
        <v>96</v>
      </c>
      <c r="L19" s="35">
        <v>1</v>
      </c>
      <c r="M19" s="35">
        <v>42</v>
      </c>
      <c r="N19" s="43">
        <v>9</v>
      </c>
      <c r="O19" s="43">
        <v>8</v>
      </c>
      <c r="P19" s="43">
        <v>1</v>
      </c>
      <c r="Q19" s="35">
        <v>1</v>
      </c>
      <c r="R19" s="35">
        <v>1</v>
      </c>
      <c r="S19" s="35"/>
      <c r="T19" s="35"/>
      <c r="U19" s="35">
        <v>2</v>
      </c>
      <c r="V19" s="35">
        <v>0</v>
      </c>
      <c r="W19" s="35">
        <v>3</v>
      </c>
      <c r="X19" s="35">
        <v>47</v>
      </c>
      <c r="Y19" s="35">
        <v>13</v>
      </c>
      <c r="Z19" s="35">
        <v>56</v>
      </c>
      <c r="AA19" s="109">
        <v>652</v>
      </c>
      <c r="AB19" s="109">
        <v>204</v>
      </c>
      <c r="AC19" s="109">
        <v>701</v>
      </c>
      <c r="AD19" s="109">
        <v>286</v>
      </c>
      <c r="AE19" s="109">
        <v>475</v>
      </c>
      <c r="AF19" s="35">
        <v>54</v>
      </c>
      <c r="AG19" s="35">
        <v>765</v>
      </c>
      <c r="AH19" s="35">
        <v>632</v>
      </c>
      <c r="AI19" s="35">
        <v>629</v>
      </c>
      <c r="AJ19" s="35">
        <v>278</v>
      </c>
      <c r="AK19" s="35">
        <v>0</v>
      </c>
      <c r="AL19" s="35">
        <v>0</v>
      </c>
      <c r="AM19" s="35">
        <v>0</v>
      </c>
      <c r="AN19" s="35">
        <v>6</v>
      </c>
      <c r="AO19" s="35">
        <v>77</v>
      </c>
      <c r="AP19" s="35">
        <v>34</v>
      </c>
      <c r="AQ19" s="186">
        <v>35</v>
      </c>
      <c r="AR19" s="186">
        <v>255</v>
      </c>
      <c r="AS19" s="186">
        <v>29</v>
      </c>
      <c r="AT19" s="186">
        <v>170</v>
      </c>
      <c r="AU19" s="186">
        <v>122</v>
      </c>
      <c r="AV19" s="186">
        <v>900</v>
      </c>
      <c r="AW19" s="186">
        <v>650</v>
      </c>
      <c r="AX19" s="186">
        <v>3</v>
      </c>
      <c r="AY19" s="186">
        <v>27</v>
      </c>
      <c r="AZ19" s="186">
        <v>930</v>
      </c>
      <c r="BA19" s="186">
        <v>30</v>
      </c>
      <c r="BB19" s="37">
        <v>1035</v>
      </c>
      <c r="BC19" s="186">
        <v>670</v>
      </c>
      <c r="BD19" s="186">
        <v>530</v>
      </c>
      <c r="BE19" s="35">
        <v>16</v>
      </c>
      <c r="BF19" s="35">
        <v>54</v>
      </c>
      <c r="BG19" s="35">
        <v>171</v>
      </c>
      <c r="BH19" s="35">
        <v>203</v>
      </c>
      <c r="BI19" s="35">
        <v>11</v>
      </c>
      <c r="BJ19" s="35">
        <v>85</v>
      </c>
      <c r="BK19" s="35">
        <v>18</v>
      </c>
      <c r="BL19" s="35">
        <v>100</v>
      </c>
      <c r="BM19" s="35">
        <v>145</v>
      </c>
      <c r="BN19" s="35">
        <v>162</v>
      </c>
      <c r="BO19" s="35">
        <v>54</v>
      </c>
      <c r="BP19" s="35">
        <v>38</v>
      </c>
      <c r="BQ19" s="35">
        <v>736</v>
      </c>
      <c r="BR19" s="17"/>
      <c r="BS19" s="17"/>
      <c r="BT19" s="17"/>
    </row>
    <row r="20" spans="1:74" s="17" customFormat="1">
      <c r="A20" s="15">
        <f t="shared" si="1"/>
        <v>43695</v>
      </c>
      <c r="B20" s="15">
        <f t="shared" si="0"/>
        <v>43696</v>
      </c>
      <c r="D20" s="109">
        <v>161</v>
      </c>
      <c r="E20" s="109">
        <v>182</v>
      </c>
      <c r="F20" s="109">
        <v>251</v>
      </c>
      <c r="G20" s="109">
        <v>208</v>
      </c>
      <c r="H20" s="109">
        <v>23</v>
      </c>
      <c r="I20" s="29">
        <v>0</v>
      </c>
      <c r="J20" s="109">
        <v>81</v>
      </c>
      <c r="K20" s="109">
        <v>72</v>
      </c>
      <c r="L20" s="29">
        <v>4</v>
      </c>
      <c r="M20" s="29">
        <v>15</v>
      </c>
      <c r="N20" s="30">
        <v>3</v>
      </c>
      <c r="O20" s="30">
        <v>3</v>
      </c>
      <c r="P20" s="30">
        <v>0</v>
      </c>
      <c r="Q20" s="29">
        <v>0</v>
      </c>
      <c r="R20" s="29">
        <v>0</v>
      </c>
      <c r="S20" s="29">
        <v>12</v>
      </c>
      <c r="T20" s="29">
        <v>8</v>
      </c>
      <c r="U20" s="29">
        <v>0</v>
      </c>
      <c r="V20" s="29">
        <v>0</v>
      </c>
      <c r="W20" s="29">
        <v>0</v>
      </c>
      <c r="X20" s="29">
        <v>32</v>
      </c>
      <c r="Y20" s="29">
        <v>26</v>
      </c>
      <c r="Z20" s="29">
        <v>20</v>
      </c>
      <c r="AA20" s="29">
        <v>277</v>
      </c>
      <c r="AB20" s="29">
        <v>201</v>
      </c>
      <c r="AC20" s="29">
        <v>276</v>
      </c>
      <c r="AD20" s="29">
        <v>250</v>
      </c>
      <c r="AE20" s="29">
        <v>233</v>
      </c>
      <c r="AF20" s="29">
        <v>22</v>
      </c>
      <c r="AG20" s="29">
        <v>395</v>
      </c>
      <c r="AH20" s="29">
        <v>324</v>
      </c>
      <c r="AI20" s="29">
        <v>79</v>
      </c>
      <c r="AJ20" s="29">
        <v>150</v>
      </c>
      <c r="AK20" s="29">
        <v>0</v>
      </c>
      <c r="AL20" s="29">
        <v>0</v>
      </c>
      <c r="AM20" s="29">
        <v>1</v>
      </c>
      <c r="AN20" s="29">
        <v>6</v>
      </c>
      <c r="AO20" s="29">
        <v>77</v>
      </c>
      <c r="AP20" s="29">
        <v>34</v>
      </c>
      <c r="AQ20" s="34">
        <v>15</v>
      </c>
      <c r="AR20" s="34">
        <v>195</v>
      </c>
      <c r="AS20" s="34">
        <v>44</v>
      </c>
      <c r="AT20" s="34">
        <v>95</v>
      </c>
      <c r="AU20" s="34">
        <v>90</v>
      </c>
      <c r="AV20" s="34">
        <v>350</v>
      </c>
      <c r="AW20" s="34">
        <v>215</v>
      </c>
      <c r="AX20" s="34">
        <v>15</v>
      </c>
      <c r="AY20" s="34">
        <v>19</v>
      </c>
      <c r="AZ20" s="34">
        <v>248</v>
      </c>
      <c r="BA20" s="34">
        <v>171</v>
      </c>
      <c r="BB20" s="37">
        <v>634</v>
      </c>
      <c r="BC20" s="34"/>
      <c r="BD20" s="34">
        <v>372</v>
      </c>
      <c r="BE20" s="29">
        <v>8</v>
      </c>
      <c r="BF20" s="29">
        <v>18</v>
      </c>
      <c r="BG20" s="29">
        <v>330</v>
      </c>
      <c r="BH20" s="29">
        <v>125</v>
      </c>
      <c r="BI20" s="29">
        <v>30</v>
      </c>
      <c r="BJ20" s="29">
        <v>115</v>
      </c>
      <c r="BK20" s="29">
        <v>18</v>
      </c>
      <c r="BL20" s="29">
        <v>118</v>
      </c>
      <c r="BM20" s="29">
        <v>72</v>
      </c>
      <c r="BN20" s="29">
        <v>78</v>
      </c>
      <c r="BO20" s="29">
        <v>18</v>
      </c>
      <c r="BP20" s="29">
        <v>8</v>
      </c>
      <c r="BQ20" s="29">
        <v>743</v>
      </c>
    </row>
    <row r="21" spans="1:74" s="13" customFormat="1">
      <c r="A21" s="15">
        <f t="shared" si="1"/>
        <v>43702</v>
      </c>
      <c r="B21" s="15">
        <f t="shared" si="0"/>
        <v>43703</v>
      </c>
      <c r="C21" s="17"/>
      <c r="D21" s="109">
        <v>80</v>
      </c>
      <c r="E21" s="109">
        <v>61</v>
      </c>
      <c r="F21" s="109">
        <v>79</v>
      </c>
      <c r="G21" s="109">
        <v>46</v>
      </c>
      <c r="H21" s="109">
        <v>12</v>
      </c>
      <c r="I21" s="35">
        <v>0</v>
      </c>
      <c r="J21" s="109">
        <v>14</v>
      </c>
      <c r="K21" s="109">
        <v>20</v>
      </c>
      <c r="L21" s="35"/>
      <c r="M21" s="35">
        <v>2</v>
      </c>
      <c r="N21" s="43">
        <v>0</v>
      </c>
      <c r="O21" s="43">
        <v>1</v>
      </c>
      <c r="P21" s="43">
        <v>0</v>
      </c>
      <c r="Q21" s="35">
        <v>0</v>
      </c>
      <c r="R21" s="35">
        <v>0</v>
      </c>
      <c r="S21" s="35">
        <v>5</v>
      </c>
      <c r="T21" s="35">
        <v>1</v>
      </c>
      <c r="U21" s="35">
        <v>0</v>
      </c>
      <c r="V21" s="35">
        <v>0</v>
      </c>
      <c r="W21" s="35">
        <v>0</v>
      </c>
      <c r="X21" s="35">
        <v>1</v>
      </c>
      <c r="Y21" s="35">
        <v>1</v>
      </c>
      <c r="Z21" s="35">
        <v>1</v>
      </c>
      <c r="AA21" s="35">
        <v>40</v>
      </c>
      <c r="AB21" s="35">
        <v>47</v>
      </c>
      <c r="AC21" s="35">
        <v>83</v>
      </c>
      <c r="AD21" s="35">
        <v>56</v>
      </c>
      <c r="AE21" s="35">
        <v>31</v>
      </c>
      <c r="AF21" s="35">
        <v>7</v>
      </c>
      <c r="AG21" s="35">
        <v>51</v>
      </c>
      <c r="AH21" s="35">
        <v>63</v>
      </c>
      <c r="AI21" s="35">
        <v>28</v>
      </c>
      <c r="AJ21" s="35">
        <v>37</v>
      </c>
      <c r="AK21" s="35">
        <v>0</v>
      </c>
      <c r="AL21" s="35">
        <v>0</v>
      </c>
      <c r="AM21" s="35">
        <v>0</v>
      </c>
      <c r="AN21" s="35">
        <v>1</v>
      </c>
      <c r="AO21" s="35">
        <v>6</v>
      </c>
      <c r="AP21" s="35">
        <v>6</v>
      </c>
      <c r="AQ21" s="186">
        <v>9</v>
      </c>
      <c r="AR21" s="186">
        <v>68</v>
      </c>
      <c r="AS21" s="186">
        <v>34</v>
      </c>
      <c r="AT21" s="186">
        <v>65</v>
      </c>
      <c r="AU21" s="186">
        <v>50</v>
      </c>
      <c r="AV21" s="186">
        <v>98</v>
      </c>
      <c r="AW21" s="186">
        <v>81</v>
      </c>
      <c r="AX21" s="186">
        <v>25</v>
      </c>
      <c r="AY21" s="186">
        <v>21</v>
      </c>
      <c r="AZ21" s="186">
        <v>30</v>
      </c>
      <c r="BA21" s="186">
        <v>42</v>
      </c>
      <c r="BB21" s="37">
        <v>278</v>
      </c>
      <c r="BC21" s="186">
        <v>20</v>
      </c>
      <c r="BD21" s="186">
        <v>44</v>
      </c>
      <c r="BE21" s="35">
        <v>3</v>
      </c>
      <c r="BF21" s="35">
        <v>3</v>
      </c>
      <c r="BG21" s="35">
        <v>178</v>
      </c>
      <c r="BH21" s="35">
        <v>76</v>
      </c>
      <c r="BI21" s="35">
        <v>28</v>
      </c>
      <c r="BJ21" s="35">
        <v>73</v>
      </c>
      <c r="BK21" s="35">
        <v>18</v>
      </c>
      <c r="BL21" s="35">
        <v>114</v>
      </c>
      <c r="BM21" s="35">
        <v>12</v>
      </c>
      <c r="BN21" s="35">
        <v>22</v>
      </c>
      <c r="BO21" s="35">
        <v>4</v>
      </c>
      <c r="BP21" s="35">
        <v>2</v>
      </c>
      <c r="BQ21" s="35">
        <v>513</v>
      </c>
      <c r="BR21" s="17"/>
      <c r="BS21" s="17"/>
      <c r="BT21" s="17"/>
    </row>
    <row r="22" spans="1:74" s="17" customFormat="1">
      <c r="A22" s="15">
        <f t="shared" si="1"/>
        <v>43709</v>
      </c>
      <c r="B22" s="15">
        <f t="shared" si="0"/>
        <v>43710</v>
      </c>
      <c r="D22" s="109">
        <v>10</v>
      </c>
      <c r="E22" s="109">
        <v>8</v>
      </c>
      <c r="F22" s="109">
        <v>21</v>
      </c>
      <c r="G22" s="109">
        <v>6</v>
      </c>
      <c r="H22" s="109">
        <v>0</v>
      </c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9</v>
      </c>
      <c r="AB22" s="29">
        <v>16</v>
      </c>
      <c r="AC22" s="29">
        <v>1</v>
      </c>
      <c r="AD22" s="29">
        <v>2</v>
      </c>
      <c r="AE22" s="29">
        <v>3</v>
      </c>
      <c r="AF22" s="29">
        <v>2</v>
      </c>
      <c r="AG22" s="29">
        <v>1</v>
      </c>
      <c r="AH22" s="29">
        <v>16</v>
      </c>
      <c r="AI22" s="29">
        <v>2</v>
      </c>
      <c r="AJ22" s="29">
        <v>12</v>
      </c>
      <c r="AK22" s="29">
        <v>0</v>
      </c>
      <c r="AL22" s="29">
        <v>0</v>
      </c>
      <c r="AM22" s="29">
        <v>0</v>
      </c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>
        <v>0</v>
      </c>
      <c r="BF22" s="29">
        <v>1</v>
      </c>
      <c r="BG22" s="29">
        <v>49</v>
      </c>
      <c r="BH22" s="29">
        <v>66</v>
      </c>
      <c r="BI22" s="29">
        <v>2</v>
      </c>
      <c r="BJ22" s="29">
        <v>23</v>
      </c>
      <c r="BK22" s="29">
        <v>9</v>
      </c>
      <c r="BL22" s="29">
        <v>82</v>
      </c>
      <c r="BM22" s="29"/>
      <c r="BN22" s="29"/>
      <c r="BO22" s="29"/>
      <c r="BP22" s="29"/>
      <c r="BQ22" s="29">
        <v>45</v>
      </c>
    </row>
    <row r="23" spans="1:74" s="13" customFormat="1" ht="17" thickBot="1">
      <c r="A23" s="15">
        <f t="shared" si="1"/>
        <v>43716</v>
      </c>
      <c r="B23" s="15">
        <f t="shared" si="0"/>
        <v>43717</v>
      </c>
      <c r="C23" s="17"/>
      <c r="D23" s="187">
        <v>0</v>
      </c>
      <c r="E23" s="188">
        <v>2</v>
      </c>
      <c r="F23" s="188">
        <v>2</v>
      </c>
      <c r="G23" s="188">
        <v>3</v>
      </c>
      <c r="H23" s="189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>
        <v>13</v>
      </c>
      <c r="BH23" s="173">
        <v>8</v>
      </c>
      <c r="BI23" s="173">
        <v>2</v>
      </c>
      <c r="BJ23" s="173"/>
      <c r="BK23" s="173"/>
      <c r="BL23" s="173"/>
      <c r="BM23" s="173"/>
      <c r="BN23" s="173"/>
      <c r="BO23" s="16"/>
      <c r="BP23" s="16"/>
      <c r="BQ23" s="16"/>
      <c r="BR23" s="17"/>
      <c r="BS23" s="17"/>
      <c r="BT23" s="17"/>
    </row>
    <row r="24" spans="1:74" s="17" customFormat="1">
      <c r="A24" s="15">
        <f t="shared" si="1"/>
        <v>43723</v>
      </c>
      <c r="B24" s="15">
        <f t="shared" si="0"/>
        <v>43724</v>
      </c>
      <c r="D24" s="32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31"/>
      <c r="BI24" s="31"/>
      <c r="BJ24" s="31"/>
      <c r="BK24" s="31"/>
      <c r="BL24" s="31"/>
      <c r="BM24" s="31"/>
      <c r="BN24" s="31"/>
      <c r="BO24" s="18"/>
      <c r="BP24" s="18"/>
      <c r="BQ24" s="18"/>
    </row>
    <row r="25" spans="1:74">
      <c r="A25" s="176"/>
      <c r="B25" s="20"/>
      <c r="C25" s="17"/>
      <c r="D25" s="20">
        <f>SUM(D9:D24)</f>
        <v>606</v>
      </c>
      <c r="E25" s="20">
        <f t="shared" ref="E25:BH25" si="2">SUM(E9:E24)</f>
        <v>610</v>
      </c>
      <c r="F25" s="20">
        <f t="shared" si="2"/>
        <v>1114</v>
      </c>
      <c r="G25" s="20">
        <f t="shared" si="2"/>
        <v>566</v>
      </c>
      <c r="H25" s="20">
        <f t="shared" si="2"/>
        <v>234</v>
      </c>
      <c r="I25" s="20">
        <f t="shared" si="2"/>
        <v>116</v>
      </c>
      <c r="J25" s="20">
        <f t="shared" si="2"/>
        <v>354</v>
      </c>
      <c r="K25" s="20">
        <f t="shared" si="2"/>
        <v>260</v>
      </c>
      <c r="L25" s="20">
        <f t="shared" si="2"/>
        <v>23</v>
      </c>
      <c r="M25" s="20">
        <f t="shared" si="2"/>
        <v>151</v>
      </c>
      <c r="N25" s="20">
        <f t="shared" si="2"/>
        <v>106</v>
      </c>
      <c r="O25" s="20">
        <f t="shared" si="2"/>
        <v>153</v>
      </c>
      <c r="P25" s="20">
        <f t="shared" si="2"/>
        <v>23</v>
      </c>
      <c r="Q25" s="20">
        <f t="shared" si="2"/>
        <v>8</v>
      </c>
      <c r="R25" s="20">
        <f t="shared" si="2"/>
        <v>1</v>
      </c>
      <c r="S25" s="20">
        <f t="shared" si="2"/>
        <v>41</v>
      </c>
      <c r="T25" s="20">
        <f t="shared" si="2"/>
        <v>401</v>
      </c>
      <c r="U25" s="20">
        <f t="shared" si="2"/>
        <v>2</v>
      </c>
      <c r="V25" s="20">
        <f t="shared" si="2"/>
        <v>0</v>
      </c>
      <c r="W25" s="20">
        <f t="shared" si="2"/>
        <v>19</v>
      </c>
      <c r="X25" s="20">
        <f t="shared" si="2"/>
        <v>81</v>
      </c>
      <c r="Y25" s="20">
        <f t="shared" si="2"/>
        <v>53</v>
      </c>
      <c r="Z25" s="20">
        <f t="shared" si="2"/>
        <v>92</v>
      </c>
      <c r="AA25" s="20">
        <f t="shared" si="2"/>
        <v>1039</v>
      </c>
      <c r="AB25" s="20">
        <f t="shared" si="2"/>
        <v>941</v>
      </c>
      <c r="AC25" s="20">
        <f t="shared" si="2"/>
        <v>1280</v>
      </c>
      <c r="AD25" s="20">
        <f t="shared" si="2"/>
        <v>831</v>
      </c>
      <c r="AE25" s="20">
        <f t="shared" si="2"/>
        <v>1211</v>
      </c>
      <c r="AF25" s="20">
        <f t="shared" si="2"/>
        <v>116</v>
      </c>
      <c r="AG25" s="20">
        <f t="shared" si="2"/>
        <v>1808</v>
      </c>
      <c r="AH25" s="20">
        <f t="shared" si="2"/>
        <v>1190</v>
      </c>
      <c r="AI25" s="20">
        <f t="shared" si="2"/>
        <v>1106</v>
      </c>
      <c r="AJ25" s="20">
        <f t="shared" si="2"/>
        <v>669</v>
      </c>
      <c r="AK25" s="20">
        <f t="shared" si="2"/>
        <v>0</v>
      </c>
      <c r="AL25" s="20">
        <f t="shared" si="2"/>
        <v>0</v>
      </c>
      <c r="AM25" s="20">
        <f t="shared" si="2"/>
        <v>1</v>
      </c>
      <c r="AN25" s="20">
        <f t="shared" si="2"/>
        <v>153</v>
      </c>
      <c r="AO25" s="20">
        <f>SUM(AO9:AO24)</f>
        <v>552</v>
      </c>
      <c r="AP25" s="20">
        <f t="shared" si="2"/>
        <v>139</v>
      </c>
      <c r="AQ25" s="20">
        <f t="shared" si="2"/>
        <v>107</v>
      </c>
      <c r="AR25" s="20">
        <f t="shared" si="2"/>
        <v>685</v>
      </c>
      <c r="AS25" s="20">
        <f t="shared" si="2"/>
        <v>161</v>
      </c>
      <c r="AT25" s="20">
        <f t="shared" si="2"/>
        <v>414</v>
      </c>
      <c r="AU25" s="20">
        <f t="shared" si="2"/>
        <v>412</v>
      </c>
      <c r="AV25" s="20">
        <f t="shared" si="2"/>
        <v>2206</v>
      </c>
      <c r="AW25" s="20">
        <f t="shared" si="2"/>
        <v>1147</v>
      </c>
      <c r="AX25" s="20">
        <f t="shared" si="2"/>
        <v>43</v>
      </c>
      <c r="AY25" s="20">
        <f t="shared" si="2"/>
        <v>157</v>
      </c>
      <c r="AZ25" s="20">
        <f t="shared" si="2"/>
        <v>2068</v>
      </c>
      <c r="BA25" s="20">
        <f t="shared" si="2"/>
        <v>434</v>
      </c>
      <c r="BB25" s="20">
        <f t="shared" si="2"/>
        <v>2274</v>
      </c>
      <c r="BC25" s="20">
        <f t="shared" si="2"/>
        <v>976</v>
      </c>
      <c r="BD25" s="20">
        <f t="shared" si="2"/>
        <v>1297</v>
      </c>
      <c r="BE25" s="20">
        <f t="shared" si="2"/>
        <v>62</v>
      </c>
      <c r="BF25" s="20">
        <f t="shared" si="2"/>
        <v>151</v>
      </c>
      <c r="BG25" s="20">
        <f t="shared" si="2"/>
        <v>803</v>
      </c>
      <c r="BH25" s="20">
        <f t="shared" si="2"/>
        <v>513</v>
      </c>
      <c r="BI25" s="20">
        <f t="shared" ref="BI25:BQ25" si="3">SUM(BI9:BI24)</f>
        <v>89</v>
      </c>
      <c r="BJ25" s="20">
        <f t="shared" si="3"/>
        <v>458</v>
      </c>
      <c r="BK25" s="20">
        <f>SUM(BK9:BK24)</f>
        <v>101</v>
      </c>
      <c r="BL25" s="20">
        <f t="shared" si="3"/>
        <v>508</v>
      </c>
      <c r="BM25" s="20">
        <f t="shared" si="3"/>
        <v>362</v>
      </c>
      <c r="BN25" s="20">
        <f t="shared" si="3"/>
        <v>328</v>
      </c>
      <c r="BO25" s="20">
        <f t="shared" si="3"/>
        <v>190</v>
      </c>
      <c r="BP25" s="20">
        <f t="shared" si="3"/>
        <v>730</v>
      </c>
      <c r="BQ25" s="20">
        <f t="shared" si="3"/>
        <v>2812</v>
      </c>
      <c r="BR25" s="174">
        <f>SUM(D25:BQ25)</f>
        <v>35538</v>
      </c>
      <c r="BS25" s="174">
        <f>SUM(BR25)/67</f>
        <v>530.41791044776119</v>
      </c>
      <c r="BT25" s="17"/>
    </row>
    <row r="26" spans="1:7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6"/>
      <c r="BV26" s="6"/>
    </row>
    <row r="27" spans="1:7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6"/>
      <c r="BV27" s="6"/>
    </row>
    <row r="28" spans="1:7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6"/>
      <c r="BV28" s="6"/>
    </row>
    <row r="29" spans="1:7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6"/>
      <c r="BV29" s="6"/>
    </row>
    <row r="30" spans="1:7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6"/>
      <c r="BV30" s="6"/>
    </row>
    <row r="31" spans="1:7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</row>
    <row r="32" spans="1:7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</row>
    <row r="33" spans="1:59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12"/>
      <c r="AK33" s="12"/>
      <c r="AL33" s="12"/>
      <c r="AM33" s="6"/>
      <c r="AN33" s="6"/>
      <c r="AO33" s="6"/>
      <c r="AP33" s="6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6"/>
      <c r="BF33" s="6"/>
      <c r="BG33" s="6"/>
    </row>
    <row r="34" spans="1:59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12"/>
      <c r="AK34" s="12"/>
      <c r="AL34" s="12"/>
      <c r="AM34" s="6"/>
      <c r="AN34" s="6"/>
      <c r="AO34" s="6"/>
      <c r="AP34" s="6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6"/>
      <c r="BF34" s="6"/>
      <c r="BG34" s="6"/>
    </row>
    <row r="36" spans="1:59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12"/>
      <c r="AK36" s="12"/>
      <c r="AL36" s="12"/>
      <c r="AM36" s="6"/>
      <c r="AN36" s="6"/>
      <c r="AO36" s="6"/>
      <c r="AP36" s="6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6"/>
      <c r="BF36" s="6"/>
      <c r="BG36" s="6"/>
    </row>
    <row r="37" spans="1:59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12"/>
      <c r="AK37" s="12"/>
      <c r="AL37" s="12"/>
      <c r="AM37" s="6"/>
      <c r="AN37" s="6"/>
      <c r="AO37" s="6"/>
      <c r="AP37" s="6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6"/>
      <c r="BF37" s="6"/>
      <c r="BG37" s="6"/>
    </row>
    <row r="38" spans="1:59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12"/>
      <c r="AK38" s="12"/>
      <c r="AL38" s="12"/>
      <c r="AM38" s="6"/>
      <c r="AN38" s="6"/>
      <c r="AO38" s="6"/>
      <c r="AP38" s="6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6"/>
      <c r="BF38" s="6"/>
      <c r="BG38" s="6"/>
    </row>
    <row r="39" spans="1:5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12"/>
      <c r="AK39" s="12"/>
      <c r="AL39" s="12"/>
      <c r="AM39" s="6"/>
      <c r="AN39" s="6"/>
      <c r="AO39" s="6"/>
      <c r="AP39" s="6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6"/>
      <c r="BF39" s="6"/>
      <c r="BG39" s="6"/>
    </row>
    <row r="40" spans="1:59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12"/>
      <c r="AK40" s="12"/>
      <c r="AL40" s="12"/>
      <c r="AM40" s="6"/>
      <c r="AN40" s="6"/>
      <c r="AO40" s="6"/>
      <c r="AP40" s="6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6"/>
      <c r="BF40" s="6"/>
      <c r="BG40" s="6"/>
    </row>
    <row r="41" spans="1:59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12"/>
      <c r="AK41" s="12"/>
      <c r="AL41" s="12"/>
      <c r="AM41" s="6"/>
      <c r="AN41" s="6"/>
      <c r="AO41" s="6"/>
      <c r="AP41" s="6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6"/>
      <c r="BF41" s="6"/>
      <c r="BG41" s="6"/>
    </row>
    <row r="42" spans="1:59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12"/>
      <c r="AK42" s="12"/>
      <c r="AL42" s="12"/>
      <c r="AM42" s="6"/>
      <c r="AN42" s="6"/>
      <c r="AO42" s="6"/>
      <c r="AP42" s="6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6"/>
      <c r="BF42" s="6"/>
      <c r="BG42" s="6"/>
    </row>
    <row r="43" spans="1:59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12"/>
      <c r="AK43" s="12"/>
      <c r="AL43" s="12"/>
      <c r="AM43" s="6"/>
      <c r="AN43" s="6"/>
      <c r="AO43" s="6"/>
      <c r="AP43" s="6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6"/>
      <c r="BF43" s="6"/>
      <c r="BG43" s="6"/>
    </row>
    <row r="44" spans="1:59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12"/>
      <c r="AK44" s="12"/>
      <c r="AL44" s="12"/>
      <c r="AM44" s="6"/>
      <c r="AN44" s="6"/>
      <c r="AO44" s="6"/>
      <c r="AP44" s="6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6"/>
      <c r="BF44" s="6"/>
      <c r="BG44" s="6"/>
    </row>
    <row r="45" spans="1:59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12"/>
      <c r="AK45" s="12"/>
      <c r="AL45" s="12"/>
      <c r="AM45" s="6"/>
      <c r="AN45" s="6"/>
      <c r="AO45" s="6"/>
      <c r="AP45" s="6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6"/>
      <c r="BF45" s="6"/>
      <c r="BG45" s="6"/>
    </row>
    <row r="46" spans="1:59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12"/>
      <c r="AK46" s="12"/>
      <c r="AL46" s="12"/>
      <c r="AM46" s="6"/>
      <c r="AN46" s="6"/>
      <c r="AO46" s="6"/>
      <c r="AP46" s="6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6"/>
      <c r="BF46" s="6"/>
      <c r="BG46" s="6"/>
    </row>
    <row r="47" spans="1:59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12"/>
      <c r="AK47" s="12"/>
      <c r="AL47" s="12"/>
      <c r="AM47" s="6"/>
      <c r="AN47" s="6"/>
      <c r="AO47" s="6"/>
      <c r="AP47" s="6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6"/>
      <c r="BF47" s="6"/>
      <c r="BG47" s="6"/>
    </row>
    <row r="48" spans="1:5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12"/>
      <c r="AK48" s="12"/>
      <c r="AL48" s="12"/>
      <c r="AM48" s="6"/>
      <c r="AN48" s="6"/>
      <c r="AO48" s="6"/>
      <c r="AP48" s="6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6"/>
      <c r="BF48" s="6"/>
      <c r="BG48" s="6"/>
    </row>
    <row r="49" spans="1:5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12"/>
      <c r="AK49" s="12"/>
      <c r="AL49" s="12"/>
      <c r="AM49" s="6"/>
      <c r="AN49" s="6"/>
      <c r="AO49" s="6"/>
      <c r="AP49" s="6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6"/>
      <c r="BF49" s="6"/>
      <c r="BG49" s="6"/>
    </row>
    <row r="50" spans="1:59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12"/>
      <c r="AK50" s="12"/>
      <c r="AL50" s="12"/>
      <c r="AM50" s="6"/>
      <c r="AN50" s="6"/>
      <c r="AO50" s="6"/>
      <c r="AP50" s="6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6"/>
      <c r="BF50" s="6"/>
      <c r="BG50" s="6"/>
    </row>
    <row r="51" spans="1:59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12"/>
      <c r="AK51" s="12"/>
      <c r="AL51" s="12"/>
      <c r="AM51" s="6"/>
      <c r="AN51" s="6"/>
      <c r="AO51" s="6"/>
      <c r="AP51" s="6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6"/>
      <c r="BF51" s="6"/>
      <c r="BG51" s="6"/>
    </row>
    <row r="52" spans="1:59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12"/>
      <c r="AK52" s="12"/>
      <c r="AL52" s="12"/>
      <c r="AM52" s="6"/>
      <c r="AN52" s="6"/>
      <c r="AO52" s="6"/>
      <c r="AP52" s="6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6"/>
      <c r="BF52" s="6"/>
      <c r="BG52" s="6"/>
    </row>
    <row r="53" spans="1:5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12"/>
      <c r="AK53" s="12"/>
      <c r="AL53" s="12"/>
      <c r="AM53" s="6"/>
      <c r="AN53" s="6"/>
      <c r="AO53" s="6"/>
      <c r="AP53" s="6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6"/>
      <c r="BF53" s="6"/>
      <c r="BG53" s="6"/>
    </row>
    <row r="54" spans="1:5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12"/>
      <c r="AK54" s="12"/>
      <c r="AL54" s="12"/>
      <c r="AM54" s="6"/>
      <c r="AN54" s="6"/>
      <c r="AO54" s="6"/>
      <c r="AP54" s="6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6"/>
      <c r="BF54" s="6"/>
      <c r="BG54" s="6"/>
    </row>
    <row r="55" spans="1:5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12"/>
      <c r="AK55" s="12"/>
      <c r="AL55" s="12"/>
      <c r="AM55" s="6"/>
      <c r="AN55" s="6"/>
      <c r="AO55" s="6"/>
      <c r="AP55" s="6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6"/>
      <c r="BF55" s="6"/>
      <c r="BG55" s="6"/>
    </row>
    <row r="56" spans="1:5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12"/>
      <c r="AK56" s="12"/>
      <c r="AL56" s="12"/>
      <c r="AM56" s="6"/>
      <c r="AN56" s="6"/>
      <c r="AO56" s="6"/>
      <c r="AP56" s="6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6"/>
      <c r="BF56" s="6"/>
      <c r="BG56" s="6"/>
    </row>
    <row r="57" spans="1:5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12"/>
      <c r="AK57" s="12"/>
      <c r="AL57" s="12"/>
      <c r="AM57" s="6"/>
      <c r="AN57" s="6"/>
      <c r="AO57" s="6"/>
      <c r="AP57" s="6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6"/>
      <c r="BF57" s="6"/>
      <c r="BG57" s="6"/>
    </row>
    <row r="58" spans="1:5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12"/>
      <c r="AK58" s="12"/>
      <c r="AL58" s="12"/>
      <c r="AM58" s="6"/>
      <c r="AN58" s="6"/>
      <c r="AO58" s="6"/>
      <c r="AP58" s="6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6"/>
      <c r="BF58" s="6"/>
      <c r="BG58" s="6"/>
    </row>
    <row r="59" spans="1: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12"/>
      <c r="AK59" s="12"/>
      <c r="AL59" s="12"/>
      <c r="AM59" s="6"/>
      <c r="AN59" s="6"/>
      <c r="AO59" s="6"/>
      <c r="AP59" s="6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6"/>
      <c r="BF59" s="6"/>
      <c r="BG59" s="6"/>
    </row>
    <row r="60" spans="1:5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12"/>
      <c r="AK60" s="12"/>
      <c r="AL60" s="12"/>
      <c r="AM60" s="6"/>
      <c r="AN60" s="6"/>
      <c r="AO60" s="6"/>
      <c r="AP60" s="6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6"/>
      <c r="BF60" s="6"/>
      <c r="BG60" s="6"/>
    </row>
    <row r="61" spans="1:5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12"/>
      <c r="AK61" s="12"/>
      <c r="AL61" s="12"/>
      <c r="AM61" s="6"/>
      <c r="AN61" s="6"/>
      <c r="AO61" s="6"/>
      <c r="AP61" s="6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6"/>
      <c r="BF61" s="6"/>
      <c r="BG61" s="6"/>
    </row>
    <row r="62" spans="1:5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12"/>
      <c r="AK62" s="12"/>
      <c r="AL62" s="12"/>
      <c r="AM62" s="6"/>
      <c r="AN62" s="6"/>
      <c r="AO62" s="6"/>
      <c r="AP62" s="6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6"/>
      <c r="BF62" s="6"/>
      <c r="BG62" s="6"/>
    </row>
    <row r="63" spans="1:5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12"/>
      <c r="AK63" s="12"/>
      <c r="AL63" s="12"/>
      <c r="AM63" s="6"/>
      <c r="AN63" s="6"/>
      <c r="AO63" s="6"/>
      <c r="AP63" s="6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6"/>
      <c r="BF63" s="6"/>
      <c r="BG63" s="6"/>
    </row>
    <row r="64" spans="1:5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12"/>
      <c r="AK64" s="12"/>
      <c r="AL64" s="12"/>
      <c r="AM64" s="6"/>
      <c r="AN64" s="6"/>
      <c r="AO64" s="6"/>
      <c r="AP64" s="6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6"/>
      <c r="BF64" s="6"/>
      <c r="BG64" s="6"/>
    </row>
    <row r="65" spans="1:5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12"/>
      <c r="AK65" s="12"/>
      <c r="AL65" s="12"/>
      <c r="AM65" s="6"/>
      <c r="AN65" s="6"/>
      <c r="AO65" s="6"/>
      <c r="AP65" s="6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6"/>
      <c r="BF65" s="6"/>
      <c r="BG65" s="6"/>
    </row>
    <row r="66" spans="1:5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12"/>
      <c r="AK66" s="12"/>
      <c r="AL66" s="12"/>
      <c r="AM66" s="6"/>
      <c r="AN66" s="6"/>
      <c r="AO66" s="6"/>
      <c r="AP66" s="6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6"/>
      <c r="BF66" s="6"/>
      <c r="BG66" s="6"/>
    </row>
    <row r="67" spans="1:5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12"/>
      <c r="AK67" s="12"/>
      <c r="AL67" s="12"/>
      <c r="AM67" s="6"/>
      <c r="AN67" s="6"/>
      <c r="AO67" s="6"/>
      <c r="AP67" s="6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6"/>
      <c r="BF67" s="6"/>
      <c r="BG67" s="6"/>
    </row>
    <row r="68" spans="1:5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12"/>
      <c r="AK68" s="12"/>
      <c r="AL68" s="12"/>
      <c r="AM68" s="6"/>
      <c r="AN68" s="6"/>
      <c r="AO68" s="6"/>
      <c r="AP68" s="6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6"/>
      <c r="BF68" s="6"/>
      <c r="BG68" s="6"/>
    </row>
    <row r="69" spans="1:5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12"/>
      <c r="AK69" s="12"/>
      <c r="AL69" s="12"/>
      <c r="AM69" s="6"/>
      <c r="AN69" s="6"/>
      <c r="AO69" s="6"/>
      <c r="AP69" s="6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6"/>
      <c r="BF69" s="6"/>
      <c r="BG69" s="6"/>
    </row>
    <row r="70" spans="1:5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12"/>
      <c r="AK70" s="12"/>
      <c r="AL70" s="12"/>
      <c r="AM70" s="6"/>
      <c r="AN70" s="6"/>
      <c r="AO70" s="6"/>
      <c r="AP70" s="6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6"/>
      <c r="BF70" s="6"/>
      <c r="BG70" s="6"/>
    </row>
    <row r="71" spans="1:5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12"/>
      <c r="AK71" s="12"/>
      <c r="AL71" s="12"/>
      <c r="AM71" s="6"/>
      <c r="AN71" s="6"/>
      <c r="AO71" s="6"/>
      <c r="AP71" s="6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6"/>
      <c r="BF71" s="6"/>
      <c r="BG71" s="6"/>
    </row>
    <row r="72" spans="1:5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12"/>
      <c r="AK72" s="12"/>
      <c r="AL72" s="12"/>
      <c r="AM72" s="6"/>
      <c r="AN72" s="6"/>
      <c r="AO72" s="6"/>
      <c r="AP72" s="6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6"/>
      <c r="BF72" s="6"/>
      <c r="BG72" s="6"/>
    </row>
    <row r="73" spans="1:5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12"/>
      <c r="AK73" s="12"/>
      <c r="AL73" s="12"/>
      <c r="AM73" s="6"/>
      <c r="AN73" s="6"/>
      <c r="AO73" s="6"/>
      <c r="AP73" s="6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6"/>
      <c r="BF73" s="6"/>
      <c r="BG73" s="6"/>
    </row>
    <row r="74" spans="1:5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12"/>
      <c r="AK74" s="12"/>
      <c r="AL74" s="12"/>
      <c r="AM74" s="6"/>
      <c r="AN74" s="6"/>
      <c r="AO74" s="6"/>
      <c r="AP74" s="6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6"/>
      <c r="BF74" s="6"/>
      <c r="BG74" s="6"/>
    </row>
    <row r="75" spans="1:5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12"/>
      <c r="AK75" s="12"/>
      <c r="AL75" s="12"/>
      <c r="AM75" s="6"/>
      <c r="AN75" s="6"/>
      <c r="AO75" s="6"/>
      <c r="AP75" s="6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6"/>
      <c r="BF75" s="6"/>
      <c r="BG75" s="6"/>
    </row>
    <row r="76" spans="1:5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12"/>
      <c r="AK76" s="12"/>
      <c r="AL76" s="12"/>
      <c r="AM76" s="6"/>
      <c r="AN76" s="6"/>
      <c r="AO76" s="6"/>
      <c r="AP76" s="6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6"/>
      <c r="BF76" s="6"/>
      <c r="BG76" s="6"/>
    </row>
    <row r="77" spans="1:5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12"/>
      <c r="AK77" s="12"/>
      <c r="AL77" s="12"/>
      <c r="AM77" s="6"/>
      <c r="AN77" s="6"/>
      <c r="AO77" s="6"/>
      <c r="AP77" s="6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6"/>
      <c r="BF77" s="6"/>
      <c r="BG77" s="6"/>
    </row>
    <row r="78" spans="1:5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12"/>
      <c r="AK78" s="12"/>
      <c r="AL78" s="12"/>
      <c r="AM78" s="6"/>
      <c r="AN78" s="6"/>
      <c r="AO78" s="6"/>
      <c r="AP78" s="6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6"/>
      <c r="BF78" s="6"/>
      <c r="BG78" s="6"/>
    </row>
    <row r="79" spans="1:5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12"/>
      <c r="AK79" s="12"/>
      <c r="AL79" s="12"/>
      <c r="AM79" s="6"/>
      <c r="AN79" s="6"/>
      <c r="AO79" s="6"/>
      <c r="AP79" s="6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6"/>
      <c r="BF79" s="6"/>
      <c r="BG79" s="6"/>
    </row>
    <row r="80" spans="1:5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12"/>
      <c r="AK80" s="12"/>
      <c r="AL80" s="12"/>
      <c r="AM80" s="6"/>
      <c r="AN80" s="6"/>
      <c r="AO80" s="6"/>
      <c r="AP80" s="6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6"/>
      <c r="BF80" s="6"/>
      <c r="BG80" s="6"/>
    </row>
    <row r="81" spans="1:5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12"/>
      <c r="AK81" s="12"/>
      <c r="AL81" s="12"/>
      <c r="AM81" s="6"/>
      <c r="AN81" s="6"/>
      <c r="AO81" s="6"/>
      <c r="AP81" s="6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6"/>
      <c r="BF81" s="6"/>
      <c r="BG81" s="6"/>
    </row>
    <row r="82" spans="1:5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12"/>
      <c r="AK82" s="12"/>
      <c r="AL82" s="12"/>
      <c r="AM82" s="6"/>
      <c r="AN82" s="6"/>
      <c r="AO82" s="6"/>
      <c r="AP82" s="6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6"/>
      <c r="BF82" s="6"/>
      <c r="BG82" s="6"/>
    </row>
    <row r="83" spans="1:5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12"/>
      <c r="AK83" s="12"/>
      <c r="AL83" s="12"/>
      <c r="AM83" s="6"/>
      <c r="AN83" s="6"/>
      <c r="AO83" s="6"/>
      <c r="AP83" s="6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6"/>
      <c r="BF83" s="6"/>
      <c r="BG83" s="6"/>
    </row>
    <row r="84" spans="1:5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12"/>
      <c r="AK84" s="12"/>
      <c r="AL84" s="12"/>
      <c r="AM84" s="6"/>
      <c r="AN84" s="6"/>
      <c r="AO84" s="6"/>
      <c r="AP84" s="6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6"/>
      <c r="BF84" s="6"/>
      <c r="BG84" s="6"/>
    </row>
    <row r="85" spans="1:5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12"/>
      <c r="AK85" s="12"/>
      <c r="AL85" s="12"/>
      <c r="AM85" s="6"/>
      <c r="AN85" s="6"/>
      <c r="AO85" s="6"/>
      <c r="AP85" s="6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6"/>
      <c r="BF85" s="6"/>
      <c r="BG85" s="6"/>
    </row>
    <row r="86" spans="1:5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12"/>
      <c r="AK86" s="12"/>
      <c r="AL86" s="12"/>
      <c r="AM86" s="6"/>
      <c r="AN86" s="6"/>
      <c r="AO86" s="6"/>
      <c r="AP86" s="6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6"/>
      <c r="BF86" s="6"/>
      <c r="BG86" s="6"/>
    </row>
    <row r="87" spans="1:5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12"/>
      <c r="AK87" s="12"/>
      <c r="AL87" s="12"/>
      <c r="AM87" s="6"/>
      <c r="AN87" s="6"/>
      <c r="AO87" s="6"/>
      <c r="AP87" s="6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6"/>
      <c r="BF87" s="6"/>
      <c r="BG87" s="6"/>
    </row>
    <row r="88" spans="1:5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12"/>
      <c r="AK88" s="12"/>
      <c r="AL88" s="12"/>
      <c r="AM88" s="6"/>
      <c r="AN88" s="6"/>
      <c r="AO88" s="6"/>
      <c r="AP88" s="6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6"/>
      <c r="BF88" s="6"/>
      <c r="BG88" s="6"/>
    </row>
    <row r="89" spans="1:5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12"/>
      <c r="AK89" s="12"/>
      <c r="AL89" s="12"/>
      <c r="AM89" s="6"/>
      <c r="AN89" s="6"/>
      <c r="AO89" s="6"/>
      <c r="AP89" s="6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6"/>
      <c r="BF89" s="6"/>
      <c r="BG89" s="6"/>
    </row>
    <row r="90" spans="1:5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12"/>
      <c r="AK90" s="12"/>
      <c r="AL90" s="12"/>
      <c r="AM90" s="6"/>
      <c r="AN90" s="6"/>
      <c r="AO90" s="6"/>
      <c r="AP90" s="6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6"/>
      <c r="BF90" s="6"/>
      <c r="BG90" s="6"/>
    </row>
    <row r="91" spans="1:5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12"/>
      <c r="AK91" s="12"/>
      <c r="AL91" s="12"/>
      <c r="AM91" s="6"/>
      <c r="AN91" s="6"/>
      <c r="AO91" s="6"/>
      <c r="AP91" s="6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6"/>
      <c r="BF91" s="6"/>
      <c r="BG91" s="6"/>
    </row>
    <row r="92" spans="1:5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12"/>
      <c r="AK92" s="12"/>
      <c r="AL92" s="12"/>
      <c r="AM92" s="6"/>
      <c r="AN92" s="6"/>
      <c r="AO92" s="6"/>
      <c r="AP92" s="6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6"/>
      <c r="BF92" s="6"/>
      <c r="BG92" s="6"/>
    </row>
    <row r="93" spans="1:5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12"/>
      <c r="AK93" s="12"/>
      <c r="AL93" s="12"/>
      <c r="AM93" s="6"/>
      <c r="AN93" s="6"/>
      <c r="AO93" s="6"/>
      <c r="AP93" s="6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6"/>
      <c r="BF93" s="6"/>
      <c r="BG93" s="6"/>
    </row>
    <row r="94" spans="1:5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12"/>
      <c r="AK94" s="12"/>
      <c r="AL94" s="12"/>
      <c r="AM94" s="6"/>
      <c r="AN94" s="6"/>
      <c r="AO94" s="6"/>
      <c r="AP94" s="6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6"/>
      <c r="BF94" s="6"/>
      <c r="BG94" s="6"/>
    </row>
    <row r="95" spans="1:59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12"/>
      <c r="AK95" s="12"/>
      <c r="AL95" s="12"/>
      <c r="AM95" s="6"/>
      <c r="AN95" s="6"/>
      <c r="AO95" s="6"/>
      <c r="AP95" s="6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6"/>
      <c r="BF95" s="6"/>
      <c r="BG95" s="6"/>
    </row>
    <row r="96" spans="1:59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12"/>
      <c r="AK96" s="12"/>
      <c r="AL96" s="12"/>
      <c r="AM96" s="6"/>
      <c r="AN96" s="6"/>
      <c r="AO96" s="6"/>
      <c r="AP96" s="6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6"/>
      <c r="BF96" s="6"/>
      <c r="BG96" s="6"/>
    </row>
    <row r="97" spans="1:59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12"/>
      <c r="AK97" s="12"/>
      <c r="AL97" s="12"/>
      <c r="AM97" s="6"/>
      <c r="AN97" s="6"/>
      <c r="AO97" s="6"/>
      <c r="AP97" s="6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6"/>
      <c r="BF97" s="6"/>
      <c r="BG97" s="6"/>
    </row>
    <row r="98" spans="1:5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12"/>
      <c r="AK98" s="12"/>
      <c r="AL98" s="12"/>
      <c r="AM98" s="6"/>
      <c r="AN98" s="6"/>
      <c r="AO98" s="6"/>
      <c r="AP98" s="6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6"/>
      <c r="BF98" s="6"/>
      <c r="BG98" s="6"/>
    </row>
    <row r="99" spans="1:5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12"/>
      <c r="AK99" s="12"/>
      <c r="AL99" s="12"/>
      <c r="AM99" s="6"/>
      <c r="AN99" s="6"/>
      <c r="AO99" s="6"/>
      <c r="AP99" s="6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6"/>
      <c r="BF99" s="6"/>
      <c r="BG99" s="6"/>
    </row>
    <row r="100" spans="1:5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12"/>
      <c r="AK100" s="12"/>
      <c r="AL100" s="12"/>
      <c r="AM100" s="6"/>
      <c r="AN100" s="6"/>
      <c r="AO100" s="6"/>
      <c r="AP100" s="6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6"/>
      <c r="BF100" s="6"/>
      <c r="BG100" s="6"/>
    </row>
    <row r="101" spans="1:5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12"/>
      <c r="AK101" s="12"/>
      <c r="AL101" s="12"/>
      <c r="AM101" s="6"/>
      <c r="AN101" s="6"/>
      <c r="AO101" s="6"/>
      <c r="AP101" s="6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6"/>
      <c r="BF101" s="6"/>
      <c r="BG101" s="6"/>
    </row>
    <row r="102" spans="1:5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12"/>
      <c r="AK102" s="12"/>
      <c r="AL102" s="12"/>
      <c r="AM102" s="6"/>
      <c r="AN102" s="6"/>
      <c r="AO102" s="6"/>
      <c r="AP102" s="6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6"/>
      <c r="BF102" s="6"/>
      <c r="BG102" s="6"/>
    </row>
    <row r="103" spans="1:59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12"/>
      <c r="AK103" s="12"/>
      <c r="AL103" s="12"/>
      <c r="AM103" s="6"/>
      <c r="AN103" s="6"/>
      <c r="AO103" s="6"/>
      <c r="AP103" s="6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6"/>
      <c r="BF103" s="6"/>
      <c r="BG103" s="6"/>
    </row>
    <row r="104" spans="1:59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12"/>
      <c r="AK104" s="12"/>
      <c r="AL104" s="12"/>
      <c r="AM104" s="6"/>
      <c r="AN104" s="6"/>
      <c r="AO104" s="6"/>
      <c r="AP104" s="6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6"/>
      <c r="BF104" s="6"/>
      <c r="BG104" s="6"/>
    </row>
    <row r="105" spans="1:59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12"/>
      <c r="AK105" s="12"/>
      <c r="AL105" s="12"/>
      <c r="AM105" s="6"/>
      <c r="AN105" s="6"/>
      <c r="AO105" s="6"/>
      <c r="AP105" s="6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6"/>
      <c r="BF105" s="6"/>
      <c r="BG105" s="6"/>
    </row>
    <row r="106" spans="1:59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12"/>
      <c r="AK106" s="12"/>
      <c r="AL106" s="12"/>
      <c r="AM106" s="6"/>
      <c r="AN106" s="6"/>
      <c r="AO106" s="6"/>
      <c r="AP106" s="6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6"/>
      <c r="BF106" s="6"/>
      <c r="BG106" s="6"/>
    </row>
    <row r="107" spans="1:59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12"/>
      <c r="AK107" s="12"/>
      <c r="AL107" s="12"/>
      <c r="AM107" s="6"/>
      <c r="AN107" s="6"/>
      <c r="AO107" s="6"/>
      <c r="AP107" s="6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6"/>
      <c r="BF107" s="6"/>
      <c r="BG107" s="6"/>
    </row>
    <row r="108" spans="1:59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12"/>
      <c r="AK108" s="12"/>
      <c r="AL108" s="12"/>
      <c r="AM108" s="6"/>
      <c r="AN108" s="6"/>
      <c r="AO108" s="6"/>
      <c r="AP108" s="6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6"/>
      <c r="BF108" s="6"/>
      <c r="BG108" s="6"/>
    </row>
    <row r="109" spans="1:5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12"/>
      <c r="AK109" s="12"/>
      <c r="AL109" s="12"/>
      <c r="AM109" s="6"/>
      <c r="AN109" s="6"/>
      <c r="AO109" s="6"/>
      <c r="AP109" s="6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6"/>
      <c r="BF109" s="6"/>
      <c r="BG109" s="6"/>
    </row>
    <row r="110" spans="1:59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12"/>
      <c r="AK110" s="12"/>
      <c r="AL110" s="12"/>
      <c r="AM110" s="6"/>
      <c r="AN110" s="6"/>
      <c r="AO110" s="6"/>
      <c r="AP110" s="6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6"/>
      <c r="BF110" s="6"/>
      <c r="BG110" s="6"/>
    </row>
    <row r="111" spans="1:59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12"/>
      <c r="AK111" s="12"/>
      <c r="AL111" s="12"/>
      <c r="AM111" s="6"/>
      <c r="AN111" s="6"/>
      <c r="AO111" s="6"/>
      <c r="AP111" s="6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6"/>
      <c r="BF111" s="6"/>
      <c r="BG111" s="6"/>
    </row>
    <row r="112" spans="1:5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12"/>
      <c r="AK112" s="12"/>
      <c r="AL112" s="12"/>
      <c r="AM112" s="6"/>
      <c r="AN112" s="6"/>
      <c r="AO112" s="6"/>
      <c r="AP112" s="6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6"/>
      <c r="BF112" s="6"/>
      <c r="BG112" s="6"/>
    </row>
    <row r="113" spans="1:7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9"/>
      <c r="AB113" s="9"/>
      <c r="AC113" s="9"/>
      <c r="AD113" s="9"/>
      <c r="AE113" s="9"/>
      <c r="AF113" s="10"/>
      <c r="AG113" s="10"/>
      <c r="AH113" s="11" t="e">
        <f>SUM(#REF!)</f>
        <v>#REF!</v>
      </c>
      <c r="AI113" s="11"/>
      <c r="AJ113" s="11"/>
      <c r="AK113" s="12"/>
      <c r="AL113" s="12"/>
      <c r="AM113" s="12"/>
      <c r="AN113" s="12"/>
      <c r="AO113" s="12"/>
      <c r="AP113" s="12"/>
      <c r="AQ113" s="20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</row>
    <row r="114" spans="1:7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12"/>
      <c r="AK114" s="12"/>
      <c r="AL114" s="12"/>
      <c r="AM114" s="6"/>
      <c r="AN114" s="6"/>
      <c r="AO114" s="6"/>
      <c r="AP114" s="6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</row>
    <row r="115" spans="1:7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12"/>
      <c r="AK115" s="12"/>
      <c r="AL115" s="12"/>
      <c r="AM115" s="6"/>
      <c r="AN115" s="6"/>
      <c r="AO115" s="6"/>
      <c r="AP115" s="6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1:7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12"/>
      <c r="AK116" s="12"/>
      <c r="AL116" s="12"/>
      <c r="AM116" s="6"/>
      <c r="AN116" s="6"/>
      <c r="AO116" s="6"/>
      <c r="AP116" s="6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1:7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12"/>
      <c r="AK117" s="12"/>
      <c r="AL117" s="12"/>
      <c r="AM117" s="6"/>
      <c r="AN117" s="6"/>
      <c r="AO117" s="6"/>
      <c r="AP117" s="6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1:7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12"/>
      <c r="AK118" s="12"/>
      <c r="AL118" s="12"/>
      <c r="AM118" s="6"/>
      <c r="AN118" s="6"/>
      <c r="AO118" s="6"/>
      <c r="AP118" s="6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1:7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12"/>
      <c r="AK119" s="12"/>
      <c r="AL119" s="12"/>
      <c r="AM119" s="6"/>
      <c r="AN119" s="6"/>
      <c r="AO119" s="6"/>
      <c r="AP119" s="6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1:7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12"/>
      <c r="AK120" s="12"/>
      <c r="AL120" s="12"/>
      <c r="AM120" s="6"/>
      <c r="AN120" s="6"/>
      <c r="AO120" s="6"/>
      <c r="AP120" s="6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1:7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12"/>
      <c r="AK121" s="12"/>
      <c r="AL121" s="12"/>
      <c r="AM121" s="6"/>
      <c r="AN121" s="6"/>
      <c r="AO121" s="6"/>
      <c r="AP121" s="6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1:7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12"/>
      <c r="AK122" s="12"/>
      <c r="AL122" s="12"/>
      <c r="AM122" s="6"/>
      <c r="AN122" s="6"/>
      <c r="AO122" s="6"/>
      <c r="AP122" s="6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1:7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12"/>
      <c r="AK123" s="12"/>
      <c r="AL123" s="12"/>
      <c r="AM123" s="6"/>
      <c r="AN123" s="6"/>
      <c r="AO123" s="6"/>
      <c r="AP123" s="6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1:7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12"/>
      <c r="AK124" s="12"/>
      <c r="AL124" s="12"/>
      <c r="AM124" s="6"/>
      <c r="AN124" s="6"/>
      <c r="AO124" s="6"/>
      <c r="AP124" s="6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1:7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12"/>
      <c r="AK125" s="12"/>
      <c r="AL125" s="12"/>
      <c r="AM125" s="6"/>
      <c r="AN125" s="6"/>
      <c r="AO125" s="6"/>
      <c r="AP125" s="6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1:7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12"/>
      <c r="AK126" s="12"/>
      <c r="AL126" s="12"/>
      <c r="AM126" s="6"/>
      <c r="AN126" s="6"/>
      <c r="AO126" s="6"/>
      <c r="AP126" s="6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1:7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12"/>
      <c r="AK127" s="12"/>
      <c r="AL127" s="12"/>
      <c r="AM127" s="6"/>
      <c r="AN127" s="6"/>
      <c r="AO127" s="6"/>
      <c r="AP127" s="6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1:7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12"/>
      <c r="AK128" s="12"/>
      <c r="AL128" s="12"/>
      <c r="AM128" s="6"/>
      <c r="AN128" s="6"/>
      <c r="AO128" s="6"/>
      <c r="AP128" s="6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spans="1:68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12"/>
      <c r="AK129" s="12"/>
      <c r="AL129" s="12"/>
      <c r="AM129" s="6"/>
      <c r="AN129" s="6"/>
      <c r="AO129" s="6"/>
      <c r="AP129" s="6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12"/>
      <c r="AK130" s="12"/>
      <c r="AL130" s="12"/>
      <c r="AM130" s="6"/>
      <c r="AN130" s="6"/>
      <c r="AO130" s="6"/>
      <c r="AP130" s="6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1:68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12"/>
      <c r="AK131" s="12"/>
      <c r="AL131" s="12"/>
      <c r="AM131" s="6"/>
      <c r="AN131" s="6"/>
      <c r="AO131" s="6"/>
      <c r="AP131" s="6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12"/>
      <c r="AK132" s="12"/>
      <c r="AL132" s="12"/>
      <c r="AM132" s="6"/>
      <c r="AN132" s="6"/>
      <c r="AO132" s="6"/>
      <c r="AP132" s="6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12"/>
      <c r="AK133" s="12"/>
      <c r="AL133" s="12"/>
      <c r="AM133" s="6"/>
      <c r="AN133" s="6"/>
      <c r="AO133" s="6"/>
      <c r="AP133" s="6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12"/>
      <c r="AK134" s="12"/>
      <c r="AL134" s="12"/>
      <c r="AM134" s="6"/>
      <c r="AN134" s="6"/>
      <c r="AO134" s="6"/>
      <c r="AP134" s="6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12"/>
      <c r="AK135" s="12"/>
      <c r="AL135" s="12"/>
      <c r="AM135" s="6"/>
      <c r="AN135" s="6"/>
      <c r="AO135" s="6"/>
      <c r="AP135" s="6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12"/>
      <c r="AK136" s="12"/>
      <c r="AL136" s="12"/>
      <c r="AM136" s="6"/>
      <c r="AN136" s="6"/>
      <c r="AO136" s="6"/>
      <c r="AP136" s="6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12"/>
      <c r="AK137" s="12"/>
      <c r="AL137" s="12"/>
      <c r="AM137" s="6"/>
      <c r="AN137" s="6"/>
      <c r="AO137" s="6"/>
      <c r="AP137" s="6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12"/>
      <c r="AK138" s="12"/>
      <c r="AL138" s="12"/>
      <c r="AM138" s="6"/>
      <c r="AN138" s="6"/>
      <c r="AO138" s="6"/>
      <c r="AP138" s="6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</row>
    <row r="139" spans="1:68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12"/>
      <c r="AK139" s="12"/>
      <c r="AL139" s="12"/>
      <c r="AM139" s="6"/>
      <c r="AN139" s="6"/>
      <c r="AO139" s="6"/>
      <c r="AP139" s="6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</row>
    <row r="140" spans="1:68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12"/>
      <c r="AK140" s="12"/>
      <c r="AL140" s="12"/>
      <c r="AM140" s="6"/>
      <c r="AN140" s="6"/>
      <c r="AO140" s="6"/>
      <c r="AP140" s="6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</row>
    <row r="141" spans="1:68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12"/>
      <c r="AK141" s="12"/>
      <c r="AL141" s="12"/>
      <c r="AM141" s="6"/>
      <c r="AN141" s="6"/>
      <c r="AO141" s="6"/>
      <c r="AP141" s="6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</row>
    <row r="142" spans="1:68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12"/>
      <c r="AK142" s="12"/>
      <c r="AL142" s="12"/>
      <c r="AM142" s="6"/>
      <c r="AN142" s="6"/>
      <c r="AO142" s="6"/>
      <c r="AP142" s="6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</row>
    <row r="143" spans="1:68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12"/>
      <c r="AK143" s="12"/>
      <c r="AL143" s="12"/>
      <c r="AM143" s="6"/>
      <c r="AN143" s="6"/>
      <c r="AO143" s="6"/>
      <c r="AP143" s="6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</row>
    <row r="144" spans="1:68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12"/>
      <c r="AK144" s="12"/>
      <c r="AL144" s="12"/>
      <c r="AM144" s="6"/>
      <c r="AN144" s="6"/>
      <c r="AO144" s="6"/>
      <c r="AP144" s="6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</row>
    <row r="145" spans="1:68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12"/>
      <c r="AK145" s="12"/>
      <c r="AL145" s="12"/>
      <c r="AM145" s="6"/>
      <c r="AN145" s="6"/>
      <c r="AO145" s="6"/>
      <c r="AP145" s="6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</row>
    <row r="146" spans="1:68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12"/>
      <c r="AK146" s="12"/>
      <c r="AL146" s="12"/>
      <c r="AM146" s="6"/>
      <c r="AN146" s="6"/>
      <c r="AO146" s="6"/>
      <c r="AP146" s="6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1:68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12"/>
      <c r="AK147" s="12"/>
      <c r="AL147" s="12"/>
      <c r="AM147" s="6"/>
      <c r="AN147" s="6"/>
      <c r="AO147" s="6"/>
      <c r="AP147" s="6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1:6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12"/>
      <c r="AK148" s="12"/>
      <c r="AL148" s="12"/>
      <c r="AM148" s="6"/>
      <c r="AN148" s="6"/>
      <c r="AO148" s="6"/>
      <c r="AP148" s="6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1:68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12"/>
      <c r="AK149" s="12"/>
      <c r="AL149" s="12"/>
      <c r="AM149" s="6"/>
      <c r="AN149" s="6"/>
      <c r="AO149" s="6"/>
      <c r="AP149" s="6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1:68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12"/>
      <c r="AK150" s="12"/>
      <c r="AL150" s="12"/>
      <c r="AM150" s="6"/>
      <c r="AN150" s="6"/>
      <c r="AO150" s="6"/>
      <c r="AP150" s="6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1:68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12"/>
      <c r="AK151" s="12"/>
      <c r="AL151" s="12"/>
      <c r="AM151" s="6"/>
      <c r="AN151" s="6"/>
      <c r="AO151" s="6"/>
      <c r="AP151" s="6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1:68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12"/>
      <c r="AK152" s="12"/>
      <c r="AL152" s="12"/>
      <c r="AM152" s="6"/>
      <c r="AN152" s="6"/>
      <c r="AO152" s="6"/>
      <c r="AP152" s="6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1:68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12"/>
      <c r="AK153" s="12"/>
      <c r="AL153" s="12"/>
      <c r="AM153" s="6"/>
      <c r="AN153" s="6"/>
      <c r="AO153" s="6"/>
      <c r="AP153" s="6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1:68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12"/>
      <c r="AK154" s="12"/>
      <c r="AL154" s="12"/>
      <c r="AM154" s="6"/>
      <c r="AN154" s="6"/>
      <c r="AO154" s="6"/>
      <c r="AP154" s="6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1:68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12"/>
      <c r="AK155" s="12"/>
      <c r="AL155" s="12"/>
      <c r="AM155" s="6"/>
      <c r="AN155" s="6"/>
      <c r="AO155" s="6"/>
      <c r="AP155" s="6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1:68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12"/>
      <c r="AK156" s="12"/>
      <c r="AL156" s="12"/>
      <c r="AM156" s="6"/>
      <c r="AN156" s="6"/>
      <c r="AO156" s="6"/>
      <c r="AP156" s="6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1:68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12"/>
      <c r="AK157" s="12"/>
      <c r="AL157" s="12"/>
      <c r="AM157" s="6"/>
      <c r="AN157" s="6"/>
      <c r="AO157" s="6"/>
      <c r="AP157" s="6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1:6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12"/>
      <c r="AK158" s="12"/>
      <c r="AL158" s="12"/>
      <c r="AM158" s="6"/>
      <c r="AN158" s="6"/>
      <c r="AO158" s="6"/>
      <c r="AP158" s="6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1:68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12"/>
      <c r="AK159" s="12"/>
      <c r="AL159" s="12"/>
      <c r="AM159" s="6"/>
      <c r="AN159" s="6"/>
      <c r="AO159" s="6"/>
      <c r="AP159" s="6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1:68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12"/>
      <c r="AK160" s="12"/>
      <c r="AL160" s="12"/>
      <c r="AM160" s="6"/>
      <c r="AN160" s="6"/>
      <c r="AO160" s="6"/>
      <c r="AP160" s="6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1:68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12"/>
      <c r="AK161" s="12"/>
      <c r="AL161" s="12"/>
      <c r="AM161" s="6"/>
      <c r="AN161" s="6"/>
      <c r="AO161" s="6"/>
      <c r="AP161" s="6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1:68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12"/>
      <c r="AK162" s="12"/>
      <c r="AL162" s="12"/>
      <c r="AM162" s="6"/>
      <c r="AN162" s="6"/>
      <c r="AO162" s="6"/>
      <c r="AP162" s="6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1:68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12"/>
      <c r="AK163" s="12"/>
      <c r="AL163" s="12"/>
      <c r="AM163" s="6"/>
      <c r="AN163" s="6"/>
      <c r="AO163" s="6"/>
      <c r="AP163" s="6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1:68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12"/>
      <c r="AK164" s="12"/>
      <c r="AL164" s="12"/>
      <c r="AM164" s="6"/>
      <c r="AN164" s="6"/>
      <c r="AO164" s="6"/>
      <c r="AP164" s="6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1:68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12"/>
      <c r="AK165" s="12"/>
      <c r="AL165" s="12"/>
      <c r="AM165" s="6"/>
      <c r="AN165" s="6"/>
      <c r="AO165" s="6"/>
      <c r="AP165" s="6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1:68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12"/>
      <c r="AK166" s="12"/>
      <c r="AL166" s="12"/>
      <c r="AM166" s="6"/>
      <c r="AN166" s="6"/>
      <c r="AO166" s="6"/>
      <c r="AP166" s="6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spans="1:68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12"/>
      <c r="AK167" s="12"/>
      <c r="AL167" s="12"/>
      <c r="AM167" s="6"/>
      <c r="AN167" s="6"/>
      <c r="AO167" s="6"/>
      <c r="AP167" s="6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spans="1: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12"/>
      <c r="AK168" s="12"/>
      <c r="AL168" s="12"/>
      <c r="AM168" s="6"/>
      <c r="AN168" s="6"/>
      <c r="AO168" s="6"/>
      <c r="AP168" s="6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spans="1:68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12"/>
      <c r="AK169" s="12"/>
      <c r="AL169" s="12"/>
      <c r="AM169" s="6"/>
      <c r="AN169" s="6"/>
      <c r="AO169" s="6"/>
      <c r="AP169" s="6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spans="1:68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12"/>
      <c r="AK170" s="12"/>
      <c r="AL170" s="12"/>
      <c r="AM170" s="6"/>
      <c r="AN170" s="6"/>
      <c r="AO170" s="6"/>
      <c r="AP170" s="6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spans="1:68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12"/>
      <c r="AK171" s="12"/>
      <c r="AL171" s="12"/>
      <c r="AM171" s="6"/>
      <c r="AN171" s="6"/>
      <c r="AO171" s="6"/>
      <c r="AP171" s="6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  <row r="172" spans="1:68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12"/>
      <c r="AK172" s="12"/>
      <c r="AL172" s="12"/>
      <c r="AM172" s="6"/>
      <c r="AN172" s="6"/>
      <c r="AO172" s="6"/>
      <c r="AP172" s="6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</row>
    <row r="173" spans="1:68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12"/>
      <c r="AK173" s="12"/>
      <c r="AL173" s="12"/>
      <c r="AM173" s="6"/>
      <c r="AN173" s="6"/>
      <c r="AO173" s="6"/>
      <c r="AP173" s="6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</row>
    <row r="174" spans="1:68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12"/>
      <c r="AK174" s="12"/>
      <c r="AL174" s="12"/>
      <c r="AM174" s="6"/>
      <c r="AN174" s="6"/>
      <c r="AO174" s="6"/>
      <c r="AP174" s="6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</row>
    <row r="175" spans="1:68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12"/>
      <c r="AK175" s="12"/>
      <c r="AL175" s="12"/>
      <c r="AM175" s="6"/>
      <c r="AN175" s="6"/>
      <c r="AO175" s="6"/>
      <c r="AP175" s="6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</row>
    <row r="176" spans="1:68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12"/>
      <c r="AK176" s="12"/>
      <c r="AL176" s="12"/>
      <c r="AM176" s="6"/>
      <c r="AN176" s="6"/>
      <c r="AO176" s="6"/>
      <c r="AP176" s="6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</row>
    <row r="177" spans="1:68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12"/>
      <c r="AK177" s="12"/>
      <c r="AL177" s="12"/>
      <c r="AM177" s="6"/>
      <c r="AN177" s="6"/>
      <c r="AO177" s="6"/>
      <c r="AP177" s="6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</row>
    <row r="178" spans="1:6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12"/>
      <c r="AK178" s="12"/>
      <c r="AL178" s="12"/>
      <c r="AM178" s="6"/>
      <c r="AN178" s="6"/>
      <c r="AO178" s="6"/>
      <c r="AP178" s="6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</row>
    <row r="179" spans="1:68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12"/>
      <c r="AK179" s="12"/>
      <c r="AL179" s="12"/>
      <c r="AM179" s="6"/>
      <c r="AN179" s="6"/>
      <c r="AO179" s="6"/>
      <c r="AP179" s="6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</row>
    <row r="180" spans="1:68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12"/>
      <c r="AK180" s="12"/>
      <c r="AL180" s="12"/>
      <c r="AM180" s="6"/>
      <c r="AN180" s="6"/>
      <c r="AO180" s="6"/>
      <c r="AP180" s="6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</row>
    <row r="181" spans="1:68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12"/>
      <c r="AK181" s="12"/>
      <c r="AL181" s="12"/>
      <c r="AM181" s="6"/>
      <c r="AN181" s="6"/>
      <c r="AO181" s="6"/>
      <c r="AP181" s="6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</row>
    <row r="182" spans="1:68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12"/>
      <c r="AK182" s="12"/>
      <c r="AL182" s="12"/>
      <c r="AM182" s="6"/>
      <c r="AN182" s="6"/>
      <c r="AO182" s="6"/>
      <c r="AP182" s="6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</row>
    <row r="183" spans="1:68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12"/>
      <c r="AK183" s="12"/>
      <c r="AL183" s="12"/>
      <c r="AM183" s="6"/>
      <c r="AN183" s="6"/>
      <c r="AO183" s="6"/>
      <c r="AP183" s="6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</row>
    <row r="184" spans="1:68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12"/>
      <c r="AK184" s="12"/>
      <c r="AL184" s="12"/>
      <c r="AM184" s="6"/>
      <c r="AN184" s="6"/>
      <c r="AO184" s="6"/>
      <c r="AP184" s="6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</row>
    <row r="185" spans="1:68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12"/>
      <c r="AK185" s="12"/>
      <c r="AL185" s="12"/>
      <c r="AM185" s="6"/>
      <c r="AN185" s="6"/>
      <c r="AO185" s="6"/>
      <c r="AP185" s="6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</row>
    <row r="186" spans="1:68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12"/>
      <c r="AK186" s="12"/>
      <c r="AL186" s="12"/>
      <c r="AM186" s="6"/>
      <c r="AN186" s="6"/>
      <c r="AO186" s="6"/>
      <c r="AP186" s="6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</row>
    <row r="187" spans="1:68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12"/>
      <c r="AK187" s="12"/>
      <c r="AL187" s="12"/>
      <c r="AM187" s="6"/>
      <c r="AN187" s="6"/>
      <c r="AO187" s="6"/>
      <c r="AP187" s="6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</row>
    <row r="188" spans="1:6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12"/>
      <c r="AK188" s="12"/>
      <c r="AL188" s="12"/>
      <c r="AM188" s="6"/>
      <c r="AN188" s="6"/>
      <c r="AO188" s="6"/>
      <c r="AP188" s="6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</row>
    <row r="189" spans="1:68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12"/>
      <c r="AK189" s="12"/>
      <c r="AL189" s="12"/>
      <c r="AM189" s="6"/>
      <c r="AN189" s="6"/>
      <c r="AO189" s="6"/>
      <c r="AP189" s="6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</row>
    <row r="190" spans="1:68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12"/>
      <c r="AK190" s="12"/>
      <c r="AL190" s="12"/>
      <c r="AM190" s="6"/>
      <c r="AN190" s="6"/>
      <c r="AO190" s="6"/>
      <c r="AP190" s="6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</row>
    <row r="191" spans="1:68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12"/>
      <c r="AK191" s="12"/>
      <c r="AL191" s="12"/>
      <c r="AM191" s="6"/>
      <c r="AN191" s="6"/>
      <c r="AO191" s="6"/>
      <c r="AP191" s="6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</row>
    <row r="192" spans="1:68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12"/>
      <c r="AK192" s="12"/>
      <c r="AL192" s="12"/>
      <c r="AM192" s="6"/>
      <c r="AN192" s="6"/>
      <c r="AO192" s="6"/>
      <c r="AP192" s="6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</row>
    <row r="193" spans="1:68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12"/>
      <c r="AK193" s="12"/>
      <c r="AL193" s="12"/>
      <c r="AM193" s="6"/>
      <c r="AN193" s="6"/>
      <c r="AO193" s="6"/>
      <c r="AP193" s="6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</row>
    <row r="194" spans="1:68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12"/>
      <c r="AK194" s="12"/>
      <c r="AL194" s="12"/>
      <c r="AM194" s="6"/>
      <c r="AN194" s="6"/>
      <c r="AO194" s="6"/>
      <c r="AP194" s="6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</row>
    <row r="195" spans="1:68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12"/>
      <c r="AK195" s="12"/>
      <c r="AL195" s="12"/>
      <c r="AM195" s="6"/>
      <c r="AN195" s="6"/>
      <c r="AO195" s="6"/>
      <c r="AP195" s="6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</row>
    <row r="196" spans="1:68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12"/>
      <c r="AK196" s="12"/>
      <c r="AL196" s="12"/>
      <c r="AM196" s="6"/>
      <c r="AN196" s="6"/>
      <c r="AO196" s="6"/>
      <c r="AP196" s="6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</row>
    <row r="197" spans="1:68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12"/>
      <c r="AK197" s="12"/>
      <c r="AL197" s="12"/>
      <c r="AM197" s="6"/>
      <c r="AN197" s="6"/>
      <c r="AO197" s="6"/>
      <c r="AP197" s="6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</row>
    <row r="198" spans="1:6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12"/>
      <c r="AK198" s="12"/>
      <c r="AL198" s="12"/>
      <c r="AM198" s="6"/>
      <c r="AN198" s="6"/>
      <c r="AO198" s="6"/>
      <c r="AP198" s="6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</row>
    <row r="199" spans="1:68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12"/>
      <c r="AK199" s="12"/>
      <c r="AL199" s="12"/>
      <c r="AM199" s="6"/>
      <c r="AN199" s="6"/>
      <c r="AO199" s="6"/>
      <c r="AP199" s="6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</row>
    <row r="200" spans="1:68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12"/>
      <c r="AK200" s="12"/>
      <c r="AL200" s="12"/>
      <c r="AM200" s="6"/>
      <c r="AN200" s="6"/>
      <c r="AO200" s="6"/>
      <c r="AP200" s="6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</row>
    <row r="201" spans="1:68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12"/>
      <c r="AK201" s="12"/>
      <c r="AL201" s="12"/>
      <c r="AM201" s="6"/>
      <c r="AN201" s="6"/>
      <c r="AO201" s="6"/>
      <c r="AP201" s="6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</row>
    <row r="202" spans="1:68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12"/>
      <c r="AK202" s="12"/>
      <c r="AL202" s="12"/>
      <c r="AM202" s="6"/>
      <c r="AN202" s="6"/>
      <c r="AO202" s="6"/>
      <c r="AP202" s="6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</row>
    <row r="203" spans="1:68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12"/>
      <c r="AK203" s="12"/>
      <c r="AL203" s="12"/>
      <c r="AM203" s="6"/>
      <c r="AN203" s="6"/>
      <c r="AO203" s="6"/>
      <c r="AP203" s="6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</row>
    <row r="204" spans="1:68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12"/>
      <c r="AK204" s="12"/>
      <c r="AL204" s="12"/>
      <c r="AM204" s="6"/>
      <c r="AN204" s="6"/>
      <c r="AO204" s="6"/>
      <c r="AP204" s="6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</row>
    <row r="205" spans="1:68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12"/>
      <c r="AK205" s="12"/>
      <c r="AL205" s="12"/>
      <c r="AM205" s="6"/>
      <c r="AN205" s="6"/>
      <c r="AO205" s="6"/>
      <c r="AP205" s="6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</row>
    <row r="206" spans="1:68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12"/>
      <c r="AK206" s="12"/>
      <c r="AL206" s="12"/>
      <c r="AM206" s="6"/>
      <c r="AN206" s="6"/>
      <c r="AO206" s="6"/>
      <c r="AP206" s="6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</row>
    <row r="207" spans="1:68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12"/>
      <c r="AK207" s="12"/>
      <c r="AL207" s="12"/>
      <c r="AM207" s="6"/>
      <c r="AN207" s="6"/>
      <c r="AO207" s="6"/>
      <c r="AP207" s="6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</row>
    <row r="208" spans="1:6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12"/>
      <c r="AK208" s="12"/>
      <c r="AL208" s="12"/>
      <c r="AM208" s="6"/>
      <c r="AN208" s="6"/>
      <c r="AO208" s="6"/>
      <c r="AP208" s="6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</row>
    <row r="209" spans="1:68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12"/>
      <c r="AK209" s="12"/>
      <c r="AL209" s="12"/>
      <c r="AM209" s="6"/>
      <c r="AN209" s="6"/>
      <c r="AO209" s="6"/>
      <c r="AP209" s="6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</row>
    <row r="210" spans="1:68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12"/>
      <c r="AK210" s="12"/>
      <c r="AL210" s="12"/>
      <c r="AM210" s="6"/>
      <c r="AN210" s="6"/>
      <c r="AO210" s="6"/>
      <c r="AP210" s="6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</row>
    <row r="211" spans="1:68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12"/>
      <c r="AK211" s="12"/>
      <c r="AL211" s="12"/>
      <c r="AM211" s="6"/>
      <c r="AN211" s="6"/>
      <c r="AO211" s="6"/>
      <c r="AP211" s="6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</row>
    <row r="212" spans="1:68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12"/>
      <c r="AK212" s="12"/>
      <c r="AL212" s="12"/>
      <c r="AM212" s="6"/>
      <c r="AN212" s="6"/>
      <c r="AO212" s="6"/>
      <c r="AP212" s="6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</row>
    <row r="213" spans="1:68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12"/>
      <c r="AK213" s="12"/>
      <c r="AL213" s="12"/>
      <c r="AM213" s="6"/>
      <c r="AN213" s="6"/>
      <c r="AO213" s="6"/>
      <c r="AP213" s="6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</row>
    <row r="214" spans="1:68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12"/>
      <c r="AK214" s="12"/>
      <c r="AL214" s="12"/>
      <c r="AM214" s="6"/>
      <c r="AN214" s="6"/>
      <c r="AO214" s="6"/>
      <c r="AP214" s="6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</row>
    <row r="215" spans="1:68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12"/>
      <c r="AK215" s="12"/>
      <c r="AL215" s="12"/>
      <c r="AM215" s="6"/>
      <c r="AN215" s="6"/>
      <c r="AO215" s="6"/>
      <c r="AP215" s="6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</row>
    <row r="216" spans="1:68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12"/>
      <c r="AK216" s="12"/>
      <c r="AL216" s="12"/>
      <c r="AM216" s="6"/>
      <c r="AN216" s="6"/>
      <c r="AO216" s="6"/>
      <c r="AP216" s="6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</row>
    <row r="217" spans="1:68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12"/>
      <c r="AK217" s="12"/>
      <c r="AL217" s="12"/>
      <c r="AM217" s="6"/>
      <c r="AN217" s="6"/>
      <c r="AO217" s="6"/>
      <c r="AP217" s="6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</row>
    <row r="218" spans="1:6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12"/>
      <c r="AK218" s="12"/>
      <c r="AL218" s="12"/>
      <c r="AM218" s="6"/>
      <c r="AN218" s="6"/>
      <c r="AO218" s="6"/>
      <c r="AP218" s="6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</row>
    <row r="219" spans="1:68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12"/>
      <c r="AK219" s="12"/>
      <c r="AL219" s="12"/>
      <c r="AM219" s="6"/>
      <c r="AN219" s="6"/>
      <c r="AO219" s="6"/>
      <c r="AP219" s="6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</row>
    <row r="220" spans="1:68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12"/>
      <c r="AK220" s="12"/>
      <c r="AL220" s="12"/>
      <c r="AM220" s="6"/>
      <c r="AN220" s="6"/>
      <c r="AO220" s="6"/>
      <c r="AP220" s="6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</row>
    <row r="221" spans="1:68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12"/>
      <c r="AK221" s="12"/>
      <c r="AL221" s="12"/>
      <c r="AM221" s="6"/>
      <c r="AN221" s="6"/>
      <c r="AO221" s="6"/>
      <c r="AP221" s="6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</row>
    <row r="222" spans="1:68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12"/>
      <c r="AK222" s="12"/>
      <c r="AL222" s="12"/>
      <c r="AM222" s="6"/>
      <c r="AN222" s="6"/>
      <c r="AO222" s="6"/>
      <c r="AP222" s="6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</row>
    <row r="223" spans="1:68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12"/>
      <c r="AK223" s="12"/>
      <c r="AL223" s="12"/>
      <c r="AM223" s="6"/>
      <c r="AN223" s="6"/>
      <c r="AO223" s="6"/>
      <c r="AP223" s="6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</row>
    <row r="224" spans="1:68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12"/>
      <c r="AK224" s="12"/>
      <c r="AL224" s="12"/>
      <c r="AM224" s="6"/>
      <c r="AN224" s="6"/>
      <c r="AO224" s="6"/>
      <c r="AP224" s="6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</row>
    <row r="225" spans="1:68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12"/>
      <c r="AK225" s="12"/>
      <c r="AL225" s="12"/>
      <c r="AM225" s="6"/>
      <c r="AN225" s="6"/>
      <c r="AO225" s="6"/>
      <c r="AP225" s="6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</row>
    <row r="226" spans="1:68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12"/>
      <c r="AK226" s="12"/>
      <c r="AL226" s="12"/>
      <c r="AM226" s="6"/>
      <c r="AN226" s="6"/>
      <c r="AO226" s="6"/>
      <c r="AP226" s="6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</row>
    <row r="227" spans="1:68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12"/>
      <c r="AK227" s="12"/>
      <c r="AL227" s="12"/>
      <c r="AM227" s="6"/>
      <c r="AN227" s="6"/>
      <c r="AO227" s="6"/>
      <c r="AP227" s="6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</row>
    <row r="228" spans="1:6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12"/>
      <c r="AK228" s="12"/>
      <c r="AL228" s="12"/>
      <c r="AM228" s="6"/>
      <c r="AN228" s="6"/>
      <c r="AO228" s="6"/>
      <c r="AP228" s="6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</row>
    <row r="229" spans="1:68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12"/>
      <c r="AK229" s="12"/>
      <c r="AL229" s="12"/>
      <c r="AM229" s="6"/>
      <c r="AN229" s="6"/>
      <c r="AO229" s="6"/>
      <c r="AP229" s="6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</row>
    <row r="230" spans="1:68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12"/>
      <c r="AK230" s="12"/>
      <c r="AL230" s="12"/>
      <c r="AM230" s="6"/>
      <c r="AN230" s="6"/>
      <c r="AO230" s="6"/>
      <c r="AP230" s="6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</row>
    <row r="231" spans="1:68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12"/>
      <c r="AK231" s="12"/>
      <c r="AL231" s="12"/>
      <c r="AM231" s="6"/>
      <c r="AN231" s="6"/>
      <c r="AO231" s="6"/>
      <c r="AP231" s="6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</row>
    <row r="232" spans="1:68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12"/>
      <c r="AK232" s="12"/>
      <c r="AL232" s="12"/>
      <c r="AM232" s="6"/>
      <c r="AN232" s="6"/>
      <c r="AO232" s="6"/>
      <c r="AP232" s="6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</row>
    <row r="233" spans="1:68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12"/>
      <c r="AK233" s="12"/>
      <c r="AL233" s="12"/>
      <c r="AM233" s="6"/>
      <c r="AN233" s="6"/>
      <c r="AO233" s="6"/>
      <c r="AP233" s="6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</row>
    <row r="234" spans="1:68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12"/>
      <c r="AK234" s="12"/>
      <c r="AL234" s="12"/>
      <c r="AM234" s="6"/>
      <c r="AN234" s="6"/>
      <c r="AO234" s="6"/>
      <c r="AP234" s="6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</row>
    <row r="235" spans="1:68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12"/>
      <c r="AK235" s="12"/>
      <c r="AL235" s="12"/>
      <c r="AM235" s="6"/>
      <c r="AN235" s="6"/>
      <c r="AO235" s="6"/>
      <c r="AP235" s="6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</row>
    <row r="236" spans="1:68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12"/>
      <c r="AK236" s="12"/>
      <c r="AL236" s="12"/>
      <c r="AM236" s="6"/>
      <c r="AN236" s="6"/>
      <c r="AO236" s="6"/>
      <c r="AP236" s="6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</row>
    <row r="237" spans="1:68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12"/>
      <c r="AK237" s="12"/>
      <c r="AL237" s="12"/>
      <c r="AM237" s="6"/>
      <c r="AN237" s="6"/>
      <c r="AO237" s="6"/>
      <c r="AP237" s="6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</row>
    <row r="238" spans="1:6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12"/>
      <c r="AK238" s="12"/>
      <c r="AL238" s="12"/>
      <c r="AM238" s="6"/>
      <c r="AN238" s="6"/>
      <c r="AO238" s="6"/>
      <c r="AP238" s="6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</row>
    <row r="239" spans="1:68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12"/>
      <c r="AK239" s="12"/>
      <c r="AL239" s="12"/>
      <c r="AM239" s="6"/>
      <c r="AN239" s="6"/>
      <c r="AO239" s="6"/>
      <c r="AP239" s="6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</row>
    <row r="240" spans="1:68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12"/>
      <c r="AK240" s="12"/>
      <c r="AL240" s="12"/>
      <c r="AM240" s="6"/>
      <c r="AN240" s="6"/>
      <c r="AO240" s="6"/>
      <c r="AP240" s="6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</row>
    <row r="241" spans="1:68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12"/>
      <c r="AK241" s="12"/>
      <c r="AL241" s="12"/>
      <c r="AM241" s="6"/>
      <c r="AN241" s="6"/>
      <c r="AO241" s="6"/>
      <c r="AP241" s="6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</row>
    <row r="242" spans="1:68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12"/>
      <c r="AK242" s="12"/>
      <c r="AL242" s="12"/>
      <c r="AM242" s="6"/>
      <c r="AN242" s="6"/>
      <c r="AO242" s="6"/>
      <c r="AP242" s="6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</row>
    <row r="243" spans="1:68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12"/>
      <c r="AK243" s="12"/>
      <c r="AL243" s="12"/>
      <c r="AM243" s="6"/>
      <c r="AN243" s="6"/>
      <c r="AO243" s="6"/>
      <c r="AP243" s="6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</row>
    <row r="244" spans="1:68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12"/>
      <c r="AK244" s="12"/>
      <c r="AL244" s="12"/>
      <c r="AM244" s="6"/>
      <c r="AN244" s="6"/>
      <c r="AO244" s="6"/>
      <c r="AP244" s="6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</row>
    <row r="245" spans="1:68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12"/>
      <c r="AK245" s="12"/>
      <c r="AL245" s="12"/>
      <c r="AM245" s="6"/>
      <c r="AN245" s="6"/>
      <c r="AO245" s="6"/>
      <c r="AP245" s="6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</row>
    <row r="246" spans="1:68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12"/>
      <c r="AK246" s="12"/>
      <c r="AL246" s="12"/>
      <c r="AM246" s="6"/>
      <c r="AN246" s="6"/>
      <c r="AO246" s="6"/>
      <c r="AP246" s="6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</row>
    <row r="247" spans="1:68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12"/>
      <c r="AK247" s="12"/>
      <c r="AL247" s="12"/>
      <c r="AM247" s="6"/>
      <c r="AN247" s="6"/>
      <c r="AO247" s="6"/>
      <c r="AP247" s="6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</row>
    <row r="248" spans="1:6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12"/>
      <c r="AK248" s="12"/>
      <c r="AL248" s="12"/>
      <c r="AM248" s="6"/>
      <c r="AN248" s="6"/>
      <c r="AO248" s="6"/>
      <c r="AP248" s="6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</row>
    <row r="249" spans="1:68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12"/>
      <c r="AK249" s="12"/>
      <c r="AL249" s="12"/>
      <c r="AM249" s="6"/>
      <c r="AN249" s="6"/>
      <c r="AO249" s="6"/>
      <c r="AP249" s="6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</row>
    <row r="250" spans="1:68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12"/>
      <c r="AK250" s="12"/>
      <c r="AL250" s="12"/>
      <c r="AM250" s="6"/>
      <c r="AN250" s="6"/>
      <c r="AO250" s="6"/>
      <c r="AP250" s="6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</row>
    <row r="251" spans="1:68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12"/>
      <c r="AK251" s="12"/>
      <c r="AL251" s="12"/>
      <c r="AM251" s="6"/>
      <c r="AN251" s="6"/>
      <c r="AO251" s="6"/>
      <c r="AP251" s="6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</row>
    <row r="252" spans="1:68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12"/>
      <c r="AK252" s="12"/>
      <c r="AL252" s="12"/>
      <c r="AM252" s="6"/>
      <c r="AN252" s="6"/>
      <c r="AO252" s="6"/>
      <c r="AP252" s="6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</row>
    <row r="253" spans="1:68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12"/>
      <c r="AK253" s="12"/>
      <c r="AL253" s="12"/>
      <c r="AM253" s="6"/>
      <c r="AN253" s="6"/>
      <c r="AO253" s="6"/>
      <c r="AP253" s="6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</row>
    <row r="254" spans="1:68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12"/>
      <c r="AK254" s="12"/>
      <c r="AL254" s="12"/>
      <c r="AM254" s="6"/>
      <c r="AN254" s="6"/>
      <c r="AO254" s="6"/>
      <c r="AP254" s="6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</row>
    <row r="255" spans="1:68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12"/>
      <c r="AK255" s="12"/>
      <c r="AL255" s="12"/>
      <c r="AM255" s="6"/>
      <c r="AN255" s="6"/>
      <c r="AO255" s="6"/>
      <c r="AP255" s="6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</row>
    <row r="256" spans="1:68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12"/>
      <c r="AK256" s="12"/>
      <c r="AL256" s="12"/>
      <c r="AM256" s="6"/>
      <c r="AN256" s="6"/>
      <c r="AO256" s="6"/>
      <c r="AP256" s="6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</row>
    <row r="257" spans="1:7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12"/>
      <c r="AK257" s="12"/>
      <c r="AL257" s="12"/>
      <c r="AM257" s="6"/>
      <c r="AN257" s="6"/>
      <c r="AO257" s="6"/>
      <c r="AP257" s="6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</row>
    <row r="258" spans="1:7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12"/>
      <c r="AK258" s="12"/>
      <c r="AL258" s="12"/>
      <c r="AM258" s="6"/>
      <c r="AN258" s="6"/>
      <c r="AO258" s="6"/>
      <c r="AP258" s="6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</row>
    <row r="259" spans="1:7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12"/>
      <c r="AK259" s="12"/>
      <c r="AL259" s="12"/>
      <c r="AM259" s="6"/>
      <c r="AN259" s="6"/>
      <c r="AO259" s="6"/>
      <c r="AP259" s="6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</row>
    <row r="260" spans="1:7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12"/>
      <c r="AK260" s="12"/>
      <c r="AL260" s="12"/>
      <c r="AM260" s="6"/>
      <c r="AN260" s="6"/>
      <c r="AO260" s="6"/>
      <c r="AP260" s="6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</row>
    <row r="261" spans="1:7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12"/>
      <c r="AK261" s="12"/>
      <c r="AL261" s="12"/>
      <c r="AM261" s="6"/>
      <c r="AN261" s="6"/>
      <c r="AO261" s="6"/>
      <c r="AP261" s="6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</row>
    <row r="262" spans="1:7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12"/>
      <c r="AK262" s="12"/>
      <c r="AL262" s="12"/>
      <c r="AM262" s="6"/>
      <c r="AN262" s="6"/>
      <c r="AO262" s="6"/>
      <c r="AP262" s="6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</row>
    <row r="263" spans="1:7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12"/>
      <c r="AK263" s="12"/>
      <c r="AL263" s="12"/>
      <c r="AM263" s="6"/>
      <c r="AN263" s="6"/>
      <c r="AO263" s="6"/>
      <c r="AP263" s="6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</row>
    <row r="264" spans="1:7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12"/>
      <c r="AK264" s="12"/>
      <c r="AL264" s="12"/>
      <c r="AM264" s="6"/>
      <c r="AN264" s="6"/>
      <c r="AO264" s="6"/>
      <c r="AP264" s="6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</row>
    <row r="265" spans="1:7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12"/>
      <c r="AK265" s="12"/>
      <c r="AL265" s="12"/>
      <c r="AM265" s="6"/>
      <c r="AN265" s="6"/>
      <c r="AO265" s="6"/>
      <c r="AP265" s="6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</row>
    <row r="266" spans="1:7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12"/>
      <c r="AK266" s="12"/>
      <c r="AL266" s="12"/>
      <c r="AM266" s="6"/>
      <c r="AN266" s="6"/>
      <c r="AO266" s="6"/>
      <c r="AP266" s="6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</row>
    <row r="267" spans="1:7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12"/>
      <c r="AK267" s="12"/>
      <c r="AL267" s="12"/>
      <c r="AM267" s="6"/>
      <c r="AN267" s="6"/>
      <c r="AO267" s="6"/>
      <c r="AP267" s="6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</row>
    <row r="268" spans="1:7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12"/>
      <c r="AK268" s="12"/>
      <c r="AL268" s="12"/>
      <c r="AM268" s="6"/>
      <c r="AN268" s="6"/>
      <c r="AO268" s="6"/>
      <c r="AP268" s="6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</row>
    <row r="269" spans="1:7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12"/>
      <c r="AK269" s="12"/>
      <c r="AL269" s="12"/>
      <c r="AM269" s="6"/>
      <c r="AN269" s="6"/>
      <c r="AO269" s="6"/>
      <c r="AP269" s="6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</row>
    <row r="270" spans="1:7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12"/>
      <c r="AK270" s="12"/>
      <c r="AL270" s="12"/>
      <c r="AM270" s="6"/>
      <c r="AN270" s="6"/>
      <c r="AO270" s="6"/>
      <c r="AP270" s="6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</row>
    <row r="271" spans="1:7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12"/>
      <c r="AK271" s="12"/>
      <c r="AL271" s="12"/>
      <c r="AM271" s="6"/>
      <c r="AN271" s="6"/>
      <c r="AO271" s="6"/>
      <c r="AP271" s="6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</row>
    <row r="272" spans="1:7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12"/>
      <c r="AK272" s="12"/>
      <c r="AL272" s="12"/>
      <c r="AM272" s="6"/>
      <c r="AN272" s="6"/>
      <c r="AO272" s="6"/>
      <c r="AP272" s="6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</row>
    <row r="273" spans="1:7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12"/>
      <c r="AK273" s="12"/>
      <c r="AL273" s="12"/>
      <c r="AM273" s="6"/>
      <c r="AN273" s="6"/>
      <c r="AO273" s="6"/>
      <c r="AP273" s="6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</row>
    <row r="274" spans="1: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12"/>
      <c r="AK274" s="12"/>
      <c r="AL274" s="12"/>
      <c r="AM274" s="6"/>
      <c r="AN274" s="6"/>
      <c r="AO274" s="6"/>
      <c r="AP274" s="6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</row>
    <row r="275" spans="1:7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12"/>
      <c r="AK275" s="12"/>
      <c r="AL275" s="12"/>
      <c r="AM275" s="6"/>
      <c r="AN275" s="6"/>
      <c r="AO275" s="6"/>
      <c r="AP275" s="6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</row>
    <row r="276" spans="1:7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12"/>
      <c r="AK276" s="12"/>
      <c r="AL276" s="12"/>
      <c r="AM276" s="6"/>
      <c r="AN276" s="6"/>
      <c r="AO276" s="6"/>
      <c r="AP276" s="6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</row>
    <row r="277" spans="1:7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12"/>
      <c r="AK277" s="12"/>
      <c r="AL277" s="12"/>
      <c r="AM277" s="6"/>
      <c r="AN277" s="6"/>
      <c r="AO277" s="6"/>
      <c r="AP277" s="6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</row>
    <row r="278" spans="1:7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12"/>
      <c r="AK278" s="12"/>
      <c r="AL278" s="12"/>
      <c r="AM278" s="6"/>
      <c r="AN278" s="6"/>
      <c r="AO278" s="6"/>
      <c r="AP278" s="6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</row>
    <row r="279" spans="1:7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12"/>
      <c r="AK279" s="12"/>
      <c r="AL279" s="12"/>
      <c r="AM279" s="6"/>
      <c r="AN279" s="6"/>
      <c r="AO279" s="6"/>
      <c r="AP279" s="6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</row>
    <row r="280" spans="1:7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12"/>
      <c r="AK280" s="12"/>
      <c r="AL280" s="12"/>
      <c r="AM280" s="6"/>
      <c r="AN280" s="6"/>
      <c r="AO280" s="6"/>
      <c r="AP280" s="6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</row>
    <row r="281" spans="1:7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12"/>
      <c r="AK281" s="12"/>
      <c r="AL281" s="12"/>
      <c r="AM281" s="6"/>
      <c r="AN281" s="6"/>
      <c r="AO281" s="6"/>
      <c r="AP281" s="6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</row>
    <row r="282" spans="1:7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12"/>
      <c r="AK282" s="12"/>
      <c r="AL282" s="12"/>
      <c r="AM282" s="6"/>
      <c r="AN282" s="6"/>
      <c r="AO282" s="6"/>
      <c r="AP282" s="6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</row>
    <row r="283" spans="1:7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12"/>
      <c r="AK283" s="12"/>
      <c r="AL283" s="12"/>
      <c r="AM283" s="6"/>
      <c r="AN283" s="6"/>
      <c r="AO283" s="6"/>
      <c r="AP283" s="6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</row>
    <row r="284" spans="1:7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12"/>
      <c r="AK284" s="12"/>
      <c r="AL284" s="12"/>
      <c r="AM284" s="6"/>
      <c r="AN284" s="6"/>
      <c r="AO284" s="6"/>
      <c r="AP284" s="6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</row>
    <row r="285" spans="1:7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12"/>
      <c r="AK285" s="12"/>
      <c r="AL285" s="12"/>
      <c r="AM285" s="6"/>
      <c r="AN285" s="6"/>
      <c r="AO285" s="6"/>
      <c r="AP285" s="6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</row>
    <row r="286" spans="1:7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12"/>
      <c r="AK286" s="12"/>
      <c r="AL286" s="12"/>
      <c r="AM286" s="6"/>
      <c r="AN286" s="6"/>
      <c r="AO286" s="6"/>
      <c r="AP286" s="6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</row>
    <row r="287" spans="1:7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12"/>
      <c r="AK287" s="12"/>
      <c r="AL287" s="12"/>
      <c r="AM287" s="6"/>
      <c r="AN287" s="6"/>
      <c r="AO287" s="6"/>
      <c r="AP287" s="6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</row>
    <row r="288" spans="1:7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12"/>
      <c r="AK288" s="12"/>
      <c r="AL288" s="12"/>
      <c r="AM288" s="6"/>
      <c r="AN288" s="6"/>
      <c r="AO288" s="6"/>
      <c r="AP288" s="6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</row>
    <row r="289" spans="1:7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12"/>
      <c r="AK289" s="12"/>
      <c r="AL289" s="12"/>
      <c r="AM289" s="6"/>
      <c r="AN289" s="6"/>
      <c r="AO289" s="6"/>
      <c r="AP289" s="6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</row>
    <row r="290" spans="1:7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12"/>
      <c r="AK290" s="12"/>
      <c r="AL290" s="12"/>
      <c r="AM290" s="6"/>
      <c r="AN290" s="6"/>
      <c r="AO290" s="6"/>
      <c r="AP290" s="6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</row>
    <row r="291" spans="1:7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12"/>
      <c r="AK291" s="12"/>
      <c r="AL291" s="12"/>
      <c r="AM291" s="6"/>
      <c r="AN291" s="6"/>
      <c r="AO291" s="6"/>
      <c r="AP291" s="6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</row>
    <row r="292" spans="1:7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12"/>
      <c r="AK292" s="12"/>
      <c r="AL292" s="12"/>
      <c r="AM292" s="6"/>
      <c r="AN292" s="6"/>
      <c r="AO292" s="6"/>
      <c r="AP292" s="6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</row>
    <row r="293" spans="1:7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12"/>
      <c r="AK293" s="12"/>
      <c r="AL293" s="12"/>
      <c r="AM293" s="6"/>
      <c r="AN293" s="6"/>
      <c r="AO293" s="6"/>
      <c r="AP293" s="6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</row>
    <row r="294" spans="1:7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12"/>
      <c r="AK294" s="12"/>
      <c r="AL294" s="12"/>
      <c r="AM294" s="6"/>
      <c r="AN294" s="6"/>
      <c r="AO294" s="6"/>
      <c r="AP294" s="6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</row>
    <row r="295" spans="1:7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12"/>
      <c r="AK295" s="12"/>
      <c r="AL295" s="12"/>
      <c r="AM295" s="6"/>
      <c r="AN295" s="6"/>
      <c r="AO295" s="6"/>
      <c r="AP295" s="6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</row>
    <row r="296" spans="1:7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12"/>
      <c r="AK296" s="12"/>
      <c r="AL296" s="12"/>
      <c r="AM296" s="6"/>
      <c r="AN296" s="6"/>
      <c r="AO296" s="6"/>
      <c r="AP296" s="6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</row>
    <row r="297" spans="1:7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12"/>
      <c r="AK297" s="12"/>
      <c r="AL297" s="12"/>
      <c r="AM297" s="6"/>
      <c r="AN297" s="6"/>
      <c r="AO297" s="6"/>
      <c r="AP297" s="6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</row>
    <row r="298" spans="1:7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12"/>
      <c r="AK298" s="12"/>
      <c r="AL298" s="12"/>
      <c r="AM298" s="6"/>
      <c r="AN298" s="6"/>
      <c r="AO298" s="6"/>
      <c r="AP298" s="6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</row>
    <row r="299" spans="1:7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12"/>
      <c r="AK299" s="12"/>
      <c r="AL299" s="12"/>
      <c r="AM299" s="6"/>
      <c r="AN299" s="6"/>
      <c r="AO299" s="6"/>
      <c r="AP299" s="6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</row>
    <row r="300" spans="1:7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12"/>
      <c r="AK300" s="12"/>
      <c r="AL300" s="12"/>
      <c r="AM300" s="6"/>
      <c r="AN300" s="6"/>
      <c r="AO300" s="6"/>
      <c r="AP300" s="6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</row>
    <row r="301" spans="1:7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12"/>
      <c r="AK301" s="12"/>
      <c r="AL301" s="12"/>
      <c r="AM301" s="6"/>
      <c r="AN301" s="6"/>
      <c r="AO301" s="6"/>
      <c r="AP301" s="6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</row>
    <row r="302" spans="1:7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12"/>
      <c r="AK302" s="12"/>
      <c r="AL302" s="12"/>
      <c r="AM302" s="6"/>
      <c r="AN302" s="6"/>
      <c r="AO302" s="6"/>
      <c r="AP302" s="6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</row>
    <row r="303" spans="1:7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12"/>
      <c r="AK303" s="12"/>
      <c r="AL303" s="12"/>
      <c r="AM303" s="6"/>
      <c r="AN303" s="6"/>
      <c r="AO303" s="6"/>
      <c r="AP303" s="6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</row>
    <row r="304" spans="1:7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12"/>
      <c r="AK304" s="12"/>
      <c r="AL304" s="12"/>
      <c r="AM304" s="6"/>
      <c r="AN304" s="6"/>
      <c r="AO304" s="6"/>
      <c r="AP304" s="6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</row>
    <row r="305" spans="1:7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12"/>
      <c r="AK305" s="12"/>
      <c r="AL305" s="12"/>
      <c r="AM305" s="6"/>
      <c r="AN305" s="6"/>
      <c r="AO305" s="6"/>
      <c r="AP305" s="6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</row>
    <row r="306" spans="1:7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12"/>
      <c r="AK306" s="12"/>
      <c r="AL306" s="12"/>
      <c r="AM306" s="6"/>
      <c r="AN306" s="6"/>
      <c r="AO306" s="6"/>
      <c r="AP306" s="6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</row>
    <row r="307" spans="1:7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12"/>
      <c r="AK307" s="12"/>
      <c r="AL307" s="12"/>
      <c r="AM307" s="6"/>
      <c r="AN307" s="6"/>
      <c r="AO307" s="6"/>
      <c r="AP307" s="6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</row>
    <row r="308" spans="1:7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12"/>
      <c r="AK308" s="12"/>
      <c r="AL308" s="12"/>
      <c r="AM308" s="6"/>
      <c r="AN308" s="6"/>
      <c r="AO308" s="6"/>
      <c r="AP308" s="6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</row>
    <row r="309" spans="1:7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12"/>
      <c r="AK309" s="12"/>
      <c r="AL309" s="12"/>
      <c r="AM309" s="6"/>
      <c r="AN309" s="6"/>
      <c r="AO309" s="6"/>
      <c r="AP309" s="6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</row>
    <row r="310" spans="1:7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12"/>
      <c r="AK310" s="12"/>
      <c r="AL310" s="12"/>
      <c r="AM310" s="6"/>
      <c r="AN310" s="6"/>
      <c r="AO310" s="6"/>
      <c r="AP310" s="6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</row>
    <row r="311" spans="1:7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12"/>
      <c r="AK311" s="12"/>
      <c r="AL311" s="12"/>
      <c r="AM311" s="6"/>
      <c r="AN311" s="6"/>
      <c r="AO311" s="6"/>
      <c r="AP311" s="6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</row>
    <row r="312" spans="1:7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12"/>
      <c r="AK312" s="12"/>
      <c r="AL312" s="12"/>
      <c r="AM312" s="6"/>
      <c r="AN312" s="6"/>
      <c r="AO312" s="6"/>
      <c r="AP312" s="6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</row>
    <row r="313" spans="1:7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12"/>
      <c r="AK313" s="12"/>
      <c r="AL313" s="12"/>
      <c r="AM313" s="6"/>
      <c r="AN313" s="6"/>
      <c r="AO313" s="6"/>
      <c r="AP313" s="6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</row>
    <row r="314" spans="1:7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12"/>
      <c r="AK314" s="12"/>
      <c r="AL314" s="12"/>
      <c r="AM314" s="6"/>
      <c r="AN314" s="6"/>
      <c r="AO314" s="6"/>
      <c r="AP314" s="6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</row>
    <row r="315" spans="1:7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12"/>
      <c r="AK315" s="12"/>
      <c r="AL315" s="12"/>
      <c r="AM315" s="6"/>
      <c r="AN315" s="6"/>
      <c r="AO315" s="6"/>
      <c r="AP315" s="6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</row>
    <row r="316" spans="1:7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12"/>
      <c r="AK316" s="12"/>
      <c r="AL316" s="12"/>
      <c r="AM316" s="6"/>
      <c r="AN316" s="6"/>
      <c r="AO316" s="6"/>
      <c r="AP316" s="6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</row>
    <row r="317" spans="1:7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12"/>
      <c r="AK317" s="12"/>
      <c r="AL317" s="12"/>
      <c r="AM317" s="6"/>
      <c r="AN317" s="6"/>
      <c r="AO317" s="6"/>
      <c r="AP317" s="6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</row>
    <row r="318" spans="1:7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12"/>
      <c r="AK318" s="12"/>
      <c r="AL318" s="12"/>
      <c r="AM318" s="6"/>
      <c r="AN318" s="6"/>
      <c r="AO318" s="6"/>
      <c r="AP318" s="6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</row>
    <row r="319" spans="1:7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12"/>
      <c r="AK319" s="12"/>
      <c r="AL319" s="12"/>
      <c r="AM319" s="6"/>
      <c r="AN319" s="6"/>
      <c r="AO319" s="6"/>
      <c r="AP319" s="6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</row>
    <row r="320" spans="1:7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12"/>
      <c r="AK320" s="12"/>
      <c r="AL320" s="12"/>
      <c r="AM320" s="6"/>
      <c r="AN320" s="6"/>
      <c r="AO320" s="6"/>
      <c r="AP320" s="6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</row>
    <row r="321" spans="1:7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12"/>
      <c r="AK321" s="12"/>
      <c r="AL321" s="12"/>
      <c r="AM321" s="6"/>
      <c r="AN321" s="6"/>
      <c r="AO321" s="6"/>
      <c r="AP321" s="6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</row>
    <row r="322" spans="1:7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12"/>
      <c r="AK322" s="12"/>
      <c r="AL322" s="12"/>
      <c r="AM322" s="6"/>
      <c r="AN322" s="6"/>
      <c r="AO322" s="6"/>
      <c r="AP322" s="6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</row>
    <row r="323" spans="1:7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12"/>
      <c r="AK323" s="12"/>
      <c r="AL323" s="12"/>
      <c r="AM323" s="6"/>
      <c r="AN323" s="6"/>
      <c r="AO323" s="6"/>
      <c r="AP323" s="6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</row>
    <row r="324" spans="1:7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12"/>
      <c r="AK324" s="12"/>
      <c r="AL324" s="12"/>
      <c r="AM324" s="6"/>
      <c r="AN324" s="6"/>
      <c r="AO324" s="6"/>
      <c r="AP324" s="6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</row>
    <row r="325" spans="1:7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12"/>
      <c r="AK325" s="12"/>
      <c r="AL325" s="12"/>
      <c r="AM325" s="6"/>
      <c r="AN325" s="6"/>
      <c r="AO325" s="6"/>
      <c r="AP325" s="6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</row>
    <row r="326" spans="1:7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12"/>
      <c r="AK326" s="12"/>
      <c r="AL326" s="12"/>
      <c r="AM326" s="6"/>
      <c r="AN326" s="6"/>
      <c r="AO326" s="6"/>
      <c r="AP326" s="6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</row>
    <row r="327" spans="1:7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12"/>
      <c r="AK327" s="12"/>
      <c r="AL327" s="12"/>
      <c r="AM327" s="6"/>
      <c r="AN327" s="6"/>
      <c r="AO327" s="6"/>
      <c r="AP327" s="6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</row>
    <row r="328" spans="1:7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12"/>
      <c r="AK328" s="12"/>
      <c r="AL328" s="12"/>
      <c r="AM328" s="6"/>
      <c r="AN328" s="6"/>
      <c r="AO328" s="6"/>
      <c r="AP328" s="6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</row>
    <row r="329" spans="1:7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12"/>
      <c r="AK329" s="12"/>
      <c r="AL329" s="12"/>
      <c r="AM329" s="6"/>
      <c r="AN329" s="6"/>
      <c r="AO329" s="6"/>
      <c r="AP329" s="6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</row>
    <row r="330" spans="1:7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12"/>
      <c r="AK330" s="12"/>
      <c r="AL330" s="12"/>
      <c r="AM330" s="6"/>
      <c r="AN330" s="6"/>
      <c r="AO330" s="6"/>
      <c r="AP330" s="6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</row>
    <row r="331" spans="1:7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12"/>
      <c r="AK331" s="12"/>
      <c r="AL331" s="12"/>
      <c r="AM331" s="6"/>
      <c r="AN331" s="6"/>
      <c r="AO331" s="6"/>
      <c r="AP331" s="6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</row>
    <row r="332" spans="1:7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12"/>
      <c r="AK332" s="12"/>
      <c r="AL332" s="12"/>
      <c r="AM332" s="6"/>
      <c r="AN332" s="6"/>
      <c r="AO332" s="6"/>
      <c r="AP332" s="6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</row>
    <row r="333" spans="1:7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12"/>
      <c r="AK333" s="12"/>
      <c r="AL333" s="12"/>
      <c r="AM333" s="6"/>
      <c r="AN333" s="6"/>
      <c r="AO333" s="6"/>
      <c r="AP333" s="6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</row>
    <row r="334" spans="1:7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12"/>
      <c r="AK334" s="12"/>
      <c r="AL334" s="12"/>
      <c r="AM334" s="6"/>
      <c r="AN334" s="6"/>
      <c r="AO334" s="6"/>
      <c r="AP334" s="6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</row>
    <row r="335" spans="1:7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12"/>
      <c r="AK335" s="12"/>
      <c r="AL335" s="12"/>
      <c r="AM335" s="6"/>
      <c r="AN335" s="6"/>
      <c r="AO335" s="6"/>
      <c r="AP335" s="6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</row>
    <row r="336" spans="1:7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12"/>
      <c r="AK336" s="12"/>
      <c r="AL336" s="12"/>
      <c r="AM336" s="6"/>
      <c r="AN336" s="6"/>
      <c r="AO336" s="6"/>
      <c r="AP336" s="6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</row>
    <row r="337" spans="1:7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12"/>
      <c r="AK337" s="12"/>
      <c r="AL337" s="12"/>
      <c r="AM337" s="6"/>
      <c r="AN337" s="6"/>
      <c r="AO337" s="6"/>
      <c r="AP337" s="6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</row>
    <row r="338" spans="1:7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12"/>
      <c r="AK338" s="12"/>
      <c r="AL338" s="12"/>
      <c r="AM338" s="6"/>
      <c r="AN338" s="6"/>
      <c r="AO338" s="6"/>
      <c r="AP338" s="6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</row>
    <row r="339" spans="1:7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12"/>
      <c r="AK339" s="12"/>
      <c r="AL339" s="12"/>
      <c r="AM339" s="6"/>
      <c r="AN339" s="6"/>
      <c r="AO339" s="6"/>
      <c r="AP339" s="6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</row>
    <row r="340" spans="1:7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12"/>
      <c r="AK340" s="12"/>
      <c r="AL340" s="12"/>
      <c r="AM340" s="6"/>
      <c r="AN340" s="6"/>
      <c r="AO340" s="6"/>
      <c r="AP340" s="6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</row>
    <row r="341" spans="1:7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12"/>
      <c r="AK341" s="12"/>
      <c r="AL341" s="12"/>
      <c r="AM341" s="6"/>
      <c r="AN341" s="6"/>
      <c r="AO341" s="6"/>
      <c r="AP341" s="6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</row>
    <row r="342" spans="1:7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12"/>
      <c r="AK342" s="12"/>
      <c r="AL342" s="12"/>
      <c r="AM342" s="6"/>
      <c r="AN342" s="6"/>
      <c r="AO342" s="6"/>
      <c r="AP342" s="6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</row>
    <row r="343" spans="1:7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12"/>
      <c r="AK343" s="12"/>
      <c r="AL343" s="12"/>
      <c r="AM343" s="6"/>
      <c r="AN343" s="6"/>
      <c r="AO343" s="6"/>
      <c r="AP343" s="6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</row>
    <row r="344" spans="1:7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12"/>
      <c r="AK344" s="12"/>
      <c r="AL344" s="12"/>
      <c r="AM344" s="6"/>
      <c r="AN344" s="6"/>
      <c r="AO344" s="6"/>
      <c r="AP344" s="6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</row>
    <row r="345" spans="1:7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12"/>
      <c r="AK345" s="12"/>
      <c r="AL345" s="12"/>
      <c r="AM345" s="6"/>
      <c r="AN345" s="6"/>
      <c r="AO345" s="6"/>
      <c r="AP345" s="6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</row>
    <row r="346" spans="1:7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12"/>
      <c r="AK346" s="12"/>
      <c r="AL346" s="12"/>
      <c r="AM346" s="6"/>
      <c r="AN346" s="6"/>
      <c r="AO346" s="6"/>
      <c r="AP346" s="6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</row>
    <row r="347" spans="1:7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12"/>
      <c r="AK347" s="12"/>
      <c r="AL347" s="12"/>
      <c r="AM347" s="6"/>
      <c r="AN347" s="6"/>
      <c r="AO347" s="6"/>
      <c r="AP347" s="6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</row>
    <row r="348" spans="1:7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12"/>
      <c r="AK348" s="12"/>
      <c r="AL348" s="12"/>
      <c r="AM348" s="6"/>
      <c r="AN348" s="6"/>
      <c r="AO348" s="6"/>
      <c r="AP348" s="6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</row>
    <row r="349" spans="1:7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12"/>
      <c r="AK349" s="12"/>
      <c r="AL349" s="12"/>
      <c r="AM349" s="6"/>
      <c r="AN349" s="6"/>
      <c r="AO349" s="6"/>
      <c r="AP349" s="6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</row>
    <row r="350" spans="1:7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12"/>
      <c r="AK350" s="12"/>
      <c r="AL350" s="12"/>
      <c r="AM350" s="6"/>
      <c r="AN350" s="6"/>
      <c r="AO350" s="6"/>
      <c r="AP350" s="6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</row>
    <row r="351" spans="1:7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12"/>
      <c r="AK351" s="12"/>
      <c r="AL351" s="12"/>
      <c r="AM351" s="6"/>
      <c r="AN351" s="6"/>
      <c r="AO351" s="6"/>
      <c r="AP351" s="6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</row>
    <row r="352" spans="1:7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12"/>
      <c r="AK352" s="12"/>
      <c r="AL352" s="12"/>
      <c r="AM352" s="6"/>
      <c r="AN352" s="6"/>
      <c r="AO352" s="6"/>
      <c r="AP352" s="6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</row>
    <row r="353" spans="1:7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12"/>
      <c r="AK353" s="12"/>
      <c r="AL353" s="12"/>
      <c r="AM353" s="6"/>
      <c r="AN353" s="6"/>
      <c r="AO353" s="6"/>
      <c r="AP353" s="6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</row>
    <row r="354" spans="1:7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12"/>
      <c r="AK354" s="12"/>
      <c r="AL354" s="12"/>
      <c r="AM354" s="6"/>
      <c r="AN354" s="6"/>
      <c r="AO354" s="6"/>
      <c r="AP354" s="6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</row>
    <row r="355" spans="1:7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12"/>
      <c r="AK355" s="12"/>
      <c r="AL355" s="12"/>
      <c r="AM355" s="6"/>
      <c r="AN355" s="6"/>
      <c r="AO355" s="6"/>
      <c r="AP355" s="6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</row>
    <row r="356" spans="1:7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12"/>
      <c r="AK356" s="12"/>
      <c r="AL356" s="12"/>
      <c r="AM356" s="6"/>
      <c r="AN356" s="6"/>
      <c r="AO356" s="6"/>
      <c r="AP356" s="6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</row>
    <row r="357" spans="1:7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12"/>
      <c r="AK357" s="12"/>
      <c r="AL357" s="12"/>
      <c r="AM357" s="6"/>
      <c r="AN357" s="6"/>
      <c r="AO357" s="6"/>
      <c r="AP357" s="6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</row>
    <row r="358" spans="1:7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12"/>
      <c r="AK358" s="12"/>
      <c r="AL358" s="12"/>
      <c r="AM358" s="6"/>
      <c r="AN358" s="6"/>
      <c r="AO358" s="6"/>
      <c r="AP358" s="6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</row>
    <row r="359" spans="1:7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12"/>
      <c r="AK359" s="12"/>
      <c r="AL359" s="12"/>
      <c r="AM359" s="6"/>
      <c r="AN359" s="6"/>
      <c r="AO359" s="6"/>
      <c r="AP359" s="6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</row>
    <row r="360" spans="1:7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12"/>
      <c r="AK360" s="12"/>
      <c r="AL360" s="12"/>
      <c r="AM360" s="6"/>
      <c r="AN360" s="6"/>
      <c r="AO360" s="6"/>
      <c r="AP360" s="6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</row>
    <row r="361" spans="1:7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12"/>
      <c r="AK361" s="12"/>
      <c r="AL361" s="12"/>
      <c r="AM361" s="6"/>
      <c r="AN361" s="6"/>
      <c r="AO361" s="6"/>
      <c r="AP361" s="6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</row>
    <row r="362" spans="1:7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12"/>
      <c r="AK362" s="12"/>
      <c r="AL362" s="12"/>
      <c r="AM362" s="6"/>
      <c r="AN362" s="6"/>
      <c r="AO362" s="6"/>
      <c r="AP362" s="6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</row>
    <row r="363" spans="1:7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12"/>
      <c r="AK363" s="12"/>
      <c r="AL363" s="12"/>
      <c r="AM363" s="6"/>
      <c r="AN363" s="6"/>
      <c r="AO363" s="6"/>
      <c r="AP363" s="6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</row>
    <row r="364" spans="1:7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12"/>
      <c r="AK364" s="12"/>
      <c r="AL364" s="12"/>
      <c r="AM364" s="6"/>
      <c r="AN364" s="6"/>
      <c r="AO364" s="6"/>
      <c r="AP364" s="6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</row>
    <row r="365" spans="1:7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12"/>
      <c r="AK365" s="12"/>
      <c r="AL365" s="12"/>
      <c r="AM365" s="6"/>
      <c r="AN365" s="6"/>
      <c r="AO365" s="6"/>
      <c r="AP365" s="6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</row>
    <row r="366" spans="1:7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12"/>
      <c r="AK366" s="12"/>
      <c r="AL366" s="12"/>
      <c r="AM366" s="6"/>
      <c r="AN366" s="6"/>
      <c r="AO366" s="6"/>
      <c r="AP366" s="6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</row>
    <row r="367" spans="1:7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12"/>
      <c r="AK367" s="12"/>
      <c r="AL367" s="12"/>
      <c r="AM367" s="6"/>
      <c r="AN367" s="6"/>
      <c r="AO367" s="6"/>
      <c r="AP367" s="6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</row>
    <row r="368" spans="1:7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12"/>
      <c r="AK368" s="12"/>
      <c r="AL368" s="12"/>
      <c r="AM368" s="6"/>
      <c r="AN368" s="6"/>
      <c r="AO368" s="6"/>
      <c r="AP368" s="6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</row>
    <row r="369" spans="1:7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12"/>
      <c r="AK369" s="12"/>
      <c r="AL369" s="12"/>
      <c r="AM369" s="6"/>
      <c r="AN369" s="6"/>
      <c r="AO369" s="6"/>
      <c r="AP369" s="6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</row>
    <row r="370" spans="1:7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12"/>
      <c r="AK370" s="12"/>
      <c r="AL370" s="12"/>
      <c r="AM370" s="6"/>
      <c r="AN370" s="6"/>
      <c r="AO370" s="6"/>
      <c r="AP370" s="6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</row>
    <row r="371" spans="1:7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12"/>
      <c r="AK371" s="12"/>
      <c r="AL371" s="12"/>
      <c r="AM371" s="6"/>
      <c r="AN371" s="6"/>
      <c r="AO371" s="6"/>
      <c r="AP371" s="6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</row>
    <row r="372" spans="1:7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12"/>
      <c r="AK372" s="12"/>
      <c r="AL372" s="12"/>
      <c r="AM372" s="6"/>
      <c r="AN372" s="6"/>
      <c r="AO372" s="6"/>
      <c r="AP372" s="6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</row>
    <row r="373" spans="1:7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12"/>
      <c r="AK373" s="12"/>
      <c r="AL373" s="12"/>
      <c r="AM373" s="6"/>
      <c r="AN373" s="6"/>
      <c r="AO373" s="6"/>
      <c r="AP373" s="6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</row>
    <row r="374" spans="1: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12"/>
      <c r="AK374" s="12"/>
      <c r="AL374" s="12"/>
      <c r="AM374" s="6"/>
      <c r="AN374" s="6"/>
      <c r="AO374" s="6"/>
      <c r="AP374" s="6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</row>
    <row r="375" spans="1:7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12"/>
      <c r="AK375" s="12"/>
      <c r="AL375" s="12"/>
      <c r="AM375" s="6"/>
      <c r="AN375" s="6"/>
      <c r="AO375" s="6"/>
      <c r="AP375" s="6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</row>
    <row r="376" spans="1:7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12"/>
      <c r="AK376" s="12"/>
      <c r="AL376" s="12"/>
      <c r="AM376" s="6"/>
      <c r="AN376" s="6"/>
      <c r="AO376" s="6"/>
      <c r="AP376" s="6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</row>
    <row r="377" spans="1:7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12"/>
      <c r="AK377" s="12"/>
      <c r="AL377" s="12"/>
      <c r="AM377" s="6"/>
      <c r="AN377" s="6"/>
      <c r="AO377" s="6"/>
      <c r="AP377" s="6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</row>
    <row r="378" spans="1:7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12"/>
      <c r="AK378" s="12"/>
      <c r="AL378" s="12"/>
      <c r="AM378" s="6"/>
      <c r="AN378" s="6"/>
      <c r="AO378" s="6"/>
      <c r="AP378" s="6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</row>
    <row r="379" spans="1:7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12"/>
      <c r="AK379" s="12"/>
      <c r="AL379" s="12"/>
      <c r="AM379" s="6"/>
      <c r="AN379" s="6"/>
      <c r="AO379" s="6"/>
      <c r="AP379" s="6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</row>
    <row r="380" spans="1:7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12"/>
      <c r="AK380" s="12"/>
      <c r="AL380" s="12"/>
      <c r="AM380" s="6"/>
      <c r="AN380" s="6"/>
      <c r="AO380" s="6"/>
      <c r="AP380" s="6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</row>
    <row r="381" spans="1:7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12"/>
      <c r="AK381" s="12"/>
      <c r="AL381" s="12"/>
      <c r="AM381" s="6"/>
      <c r="AN381" s="6"/>
      <c r="AO381" s="6"/>
      <c r="AP381" s="6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</row>
    <row r="382" spans="1:7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12"/>
      <c r="AK382" s="12"/>
      <c r="AL382" s="12"/>
      <c r="AM382" s="6"/>
      <c r="AN382" s="6"/>
      <c r="AO382" s="6"/>
      <c r="AP382" s="6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</row>
    <row r="383" spans="1:7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12"/>
      <c r="AK383" s="12"/>
      <c r="AL383" s="12"/>
      <c r="AM383" s="6"/>
      <c r="AN383" s="6"/>
      <c r="AO383" s="6"/>
      <c r="AP383" s="6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</row>
    <row r="384" spans="1:7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12"/>
      <c r="AK384" s="12"/>
      <c r="AL384" s="12"/>
      <c r="AM384" s="6"/>
      <c r="AN384" s="6"/>
      <c r="AO384" s="6"/>
      <c r="AP384" s="6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</row>
    <row r="385" spans="1:7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12"/>
      <c r="AK385" s="12"/>
      <c r="AL385" s="12"/>
      <c r="AM385" s="6"/>
      <c r="AN385" s="6"/>
      <c r="AO385" s="6"/>
      <c r="AP385" s="6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</row>
    <row r="386" spans="1:7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12"/>
      <c r="AK386" s="12"/>
      <c r="AL386" s="12"/>
      <c r="AM386" s="6"/>
      <c r="AN386" s="6"/>
      <c r="AO386" s="6"/>
      <c r="AP386" s="6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</row>
    <row r="387" spans="1:7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12"/>
      <c r="AK387" s="12"/>
      <c r="AL387" s="12"/>
      <c r="AM387" s="6"/>
      <c r="AN387" s="6"/>
      <c r="AO387" s="6"/>
      <c r="AP387" s="6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</row>
    <row r="388" spans="1:7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12"/>
      <c r="AK388" s="12"/>
      <c r="AL388" s="12"/>
      <c r="AM388" s="6"/>
      <c r="AN388" s="6"/>
      <c r="AO388" s="6"/>
      <c r="AP388" s="6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</row>
    <row r="389" spans="1:7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12"/>
      <c r="AK389" s="12"/>
      <c r="AL389" s="12"/>
      <c r="AM389" s="6"/>
      <c r="AN389" s="6"/>
      <c r="AO389" s="6"/>
      <c r="AP389" s="6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</row>
    <row r="390" spans="1:7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12"/>
      <c r="AK390" s="12"/>
      <c r="AL390" s="12"/>
      <c r="AM390" s="6"/>
      <c r="AN390" s="6"/>
      <c r="AO390" s="6"/>
      <c r="AP390" s="6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</row>
    <row r="391" spans="1:7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12"/>
      <c r="AK391" s="12"/>
      <c r="AL391" s="12"/>
      <c r="AM391" s="6"/>
      <c r="AN391" s="6"/>
      <c r="AO391" s="6"/>
      <c r="AP391" s="6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</row>
    <row r="392" spans="1:7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12"/>
      <c r="AK392" s="12"/>
      <c r="AL392" s="12"/>
      <c r="AM392" s="6"/>
      <c r="AN392" s="6"/>
      <c r="AO392" s="6"/>
      <c r="AP392" s="6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</row>
    <row r="393" spans="1:7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12"/>
      <c r="AK393" s="12"/>
      <c r="AL393" s="12"/>
      <c r="AM393" s="6"/>
      <c r="AN393" s="6"/>
      <c r="AO393" s="6"/>
      <c r="AP393" s="6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</row>
    <row r="394" spans="1:7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12"/>
      <c r="AK394" s="12"/>
      <c r="AL394" s="12"/>
      <c r="AM394" s="6"/>
      <c r="AN394" s="6"/>
      <c r="AO394" s="6"/>
      <c r="AP394" s="6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</row>
    <row r="395" spans="1:7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12"/>
      <c r="AK395" s="12"/>
      <c r="AL395" s="12"/>
      <c r="AM395" s="6"/>
      <c r="AN395" s="6"/>
      <c r="AO395" s="6"/>
      <c r="AP395" s="6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</row>
    <row r="396" spans="1:7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12"/>
      <c r="AK396" s="12"/>
      <c r="AL396" s="12"/>
      <c r="AM396" s="6"/>
      <c r="AN396" s="6"/>
      <c r="AO396" s="6"/>
      <c r="AP396" s="6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</row>
    <row r="397" spans="1:7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12"/>
      <c r="AK397" s="12"/>
      <c r="AL397" s="12"/>
      <c r="AM397" s="6"/>
      <c r="AN397" s="6"/>
      <c r="AO397" s="6"/>
      <c r="AP397" s="6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</row>
    <row r="398" spans="1:7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12"/>
      <c r="AK398" s="12"/>
      <c r="AL398" s="12"/>
      <c r="AM398" s="6"/>
      <c r="AN398" s="6"/>
      <c r="AO398" s="6"/>
      <c r="AP398" s="6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</row>
    <row r="399" spans="1:7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12"/>
      <c r="AK399" s="12"/>
      <c r="AL399" s="12"/>
      <c r="AM399" s="6"/>
      <c r="AN399" s="6"/>
      <c r="AO399" s="6"/>
      <c r="AP399" s="6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</row>
    <row r="400" spans="1:7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12"/>
      <c r="AK400" s="12"/>
      <c r="AL400" s="12"/>
      <c r="AM400" s="6"/>
      <c r="AN400" s="6"/>
      <c r="AO400" s="6"/>
      <c r="AP400" s="6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</row>
    <row r="401" spans="1:7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12"/>
      <c r="AK401" s="12"/>
      <c r="AL401" s="12"/>
      <c r="AM401" s="6"/>
      <c r="AN401" s="6"/>
      <c r="AO401" s="6"/>
      <c r="AP401" s="6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</row>
    <row r="402" spans="1:7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12"/>
      <c r="AK402" s="12"/>
      <c r="AL402" s="12"/>
      <c r="AM402" s="6"/>
      <c r="AN402" s="6"/>
      <c r="AO402" s="6"/>
      <c r="AP402" s="6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</row>
    <row r="403" spans="1:7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12"/>
      <c r="AK403" s="12"/>
      <c r="AL403" s="12"/>
      <c r="AM403" s="6"/>
      <c r="AN403" s="6"/>
      <c r="AO403" s="6"/>
      <c r="AP403" s="6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</row>
    <row r="404" spans="1:7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12"/>
      <c r="AK404" s="12"/>
      <c r="AL404" s="12"/>
      <c r="AM404" s="6"/>
      <c r="AN404" s="6"/>
      <c r="AO404" s="6"/>
      <c r="AP404" s="6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</row>
    <row r="405" spans="1:7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12"/>
      <c r="AK405" s="12"/>
      <c r="AL405" s="12"/>
      <c r="AM405" s="6"/>
      <c r="AN405" s="6"/>
      <c r="AO405" s="6"/>
      <c r="AP405" s="6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</row>
    <row r="406" spans="1:7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12"/>
      <c r="AK406" s="12"/>
      <c r="AL406" s="12"/>
      <c r="AM406" s="6"/>
      <c r="AN406" s="6"/>
      <c r="AO406" s="6"/>
      <c r="AP406" s="6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</row>
    <row r="407" spans="1:7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12"/>
      <c r="AK407" s="12"/>
      <c r="AL407" s="12"/>
      <c r="AM407" s="6"/>
      <c r="AN407" s="6"/>
      <c r="AO407" s="6"/>
      <c r="AP407" s="6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</row>
    <row r="408" spans="1:7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12"/>
      <c r="AK408" s="12"/>
      <c r="AL408" s="12"/>
      <c r="AM408" s="6"/>
      <c r="AN408" s="6"/>
      <c r="AO408" s="6"/>
      <c r="AP408" s="6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</row>
    <row r="409" spans="1:7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12"/>
      <c r="AK409" s="12"/>
      <c r="AL409" s="12"/>
      <c r="AM409" s="6"/>
      <c r="AN409" s="6"/>
      <c r="AO409" s="6"/>
      <c r="AP409" s="6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</row>
    <row r="410" spans="1:7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12"/>
      <c r="AK410" s="12"/>
      <c r="AL410" s="12"/>
      <c r="AM410" s="6"/>
      <c r="AN410" s="6"/>
      <c r="AO410" s="6"/>
      <c r="AP410" s="6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</row>
    <row r="411" spans="1:7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12"/>
      <c r="AK411" s="12"/>
      <c r="AL411" s="12"/>
      <c r="AM411" s="6"/>
      <c r="AN411" s="6"/>
      <c r="AO411" s="6"/>
      <c r="AP411" s="6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</row>
    <row r="412" spans="1:7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12"/>
      <c r="AK412" s="12"/>
      <c r="AL412" s="12"/>
      <c r="AM412" s="6"/>
      <c r="AN412" s="6"/>
      <c r="AO412" s="6"/>
      <c r="AP412" s="6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</row>
    <row r="413" spans="1:7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12"/>
      <c r="AK413" s="12"/>
      <c r="AL413" s="12"/>
      <c r="AM413" s="6"/>
      <c r="AN413" s="6"/>
      <c r="AO413" s="6"/>
      <c r="AP413" s="6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</row>
    <row r="414" spans="1:7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12"/>
      <c r="AK414" s="12"/>
      <c r="AL414" s="12"/>
      <c r="AM414" s="6"/>
      <c r="AN414" s="6"/>
      <c r="AO414" s="6"/>
      <c r="AP414" s="6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</row>
    <row r="415" spans="1:7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12"/>
      <c r="AK415" s="12"/>
      <c r="AL415" s="12"/>
      <c r="AM415" s="6"/>
      <c r="AN415" s="6"/>
      <c r="AO415" s="6"/>
      <c r="AP415" s="6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</row>
    <row r="416" spans="1:7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12"/>
      <c r="AK416" s="12"/>
      <c r="AL416" s="12"/>
      <c r="AM416" s="6"/>
      <c r="AN416" s="6"/>
      <c r="AO416" s="6"/>
      <c r="AP416" s="6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</row>
    <row r="417" spans="1:7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12"/>
      <c r="AK417" s="12"/>
      <c r="AL417" s="12"/>
      <c r="AM417" s="6"/>
      <c r="AN417" s="6"/>
      <c r="AO417" s="6"/>
      <c r="AP417" s="6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</row>
    <row r="418" spans="1:7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12"/>
      <c r="AK418" s="12"/>
      <c r="AL418" s="12"/>
      <c r="AM418" s="6"/>
      <c r="AN418" s="6"/>
      <c r="AO418" s="6"/>
      <c r="AP418" s="6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</row>
    <row r="419" spans="1:7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12"/>
      <c r="AK419" s="12"/>
      <c r="AL419" s="12"/>
      <c r="AM419" s="6"/>
      <c r="AN419" s="6"/>
      <c r="AO419" s="6"/>
      <c r="AP419" s="6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</row>
    <row r="420" spans="1:7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12"/>
      <c r="AK420" s="12"/>
      <c r="AL420" s="12"/>
      <c r="AM420" s="6"/>
      <c r="AN420" s="6"/>
      <c r="AO420" s="6"/>
      <c r="AP420" s="6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</row>
    <row r="421" spans="1:7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12"/>
      <c r="AK421" s="12"/>
      <c r="AL421" s="12"/>
      <c r="AM421" s="6"/>
      <c r="AN421" s="6"/>
      <c r="AO421" s="6"/>
      <c r="AP421" s="6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</row>
    <row r="422" spans="1:7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12"/>
      <c r="AK422" s="12"/>
      <c r="AL422" s="12"/>
      <c r="AM422" s="6"/>
      <c r="AN422" s="6"/>
      <c r="AO422" s="6"/>
      <c r="AP422" s="6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</row>
    <row r="423" spans="1:7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12"/>
      <c r="AK423" s="12"/>
      <c r="AL423" s="12"/>
      <c r="AM423" s="6"/>
      <c r="AN423" s="6"/>
      <c r="AO423" s="6"/>
      <c r="AP423" s="6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</row>
    <row r="424" spans="1:7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12"/>
      <c r="AK424" s="12"/>
      <c r="AL424" s="12"/>
      <c r="AM424" s="6"/>
      <c r="AN424" s="6"/>
      <c r="AO424" s="6"/>
      <c r="AP424" s="6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</row>
    <row r="425" spans="1:7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12"/>
      <c r="AK425" s="12"/>
      <c r="AL425" s="12"/>
      <c r="AM425" s="6"/>
      <c r="AN425" s="6"/>
      <c r="AO425" s="6"/>
      <c r="AP425" s="6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</row>
    <row r="426" spans="1:7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12"/>
      <c r="AK426" s="12"/>
      <c r="AL426" s="12"/>
      <c r="AM426" s="6"/>
      <c r="AN426" s="6"/>
      <c r="AO426" s="6"/>
      <c r="AP426" s="6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5"/>
      <c r="BT426" s="6"/>
      <c r="BU426" s="6"/>
      <c r="BV426" s="6"/>
    </row>
    <row r="427" spans="1:7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12"/>
      <c r="AK427" s="12"/>
      <c r="AL427" s="12"/>
      <c r="AM427" s="6"/>
      <c r="AN427" s="6"/>
      <c r="AO427" s="6"/>
      <c r="AP427" s="6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5"/>
      <c r="BT427" s="6"/>
      <c r="BU427" s="6"/>
      <c r="BV427" s="6"/>
    </row>
    <row r="428" spans="1:7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12"/>
      <c r="AK428" s="12"/>
      <c r="AL428" s="12"/>
      <c r="AM428" s="6"/>
      <c r="AN428" s="6"/>
      <c r="AO428" s="6"/>
      <c r="AP428" s="6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5"/>
      <c r="BT428" s="6"/>
      <c r="BU428" s="6"/>
      <c r="BV428" s="6"/>
    </row>
    <row r="429" spans="1:7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12"/>
      <c r="AK429" s="12"/>
      <c r="AL429" s="12"/>
      <c r="AM429" s="6"/>
      <c r="AN429" s="6"/>
      <c r="AO429" s="6"/>
      <c r="AP429" s="6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5"/>
      <c r="BT429" s="6"/>
      <c r="BU429" s="6"/>
      <c r="BV429" s="6"/>
    </row>
    <row r="430" spans="1:7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12"/>
      <c r="AK430" s="12"/>
      <c r="AL430" s="12"/>
      <c r="AM430" s="6"/>
      <c r="AN430" s="6"/>
      <c r="AO430" s="6"/>
      <c r="AP430" s="6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5"/>
      <c r="BT430" s="6"/>
      <c r="BU430" s="6"/>
      <c r="BV430" s="6"/>
    </row>
    <row r="431" spans="1:7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12"/>
      <c r="AK431" s="12"/>
      <c r="AL431" s="12"/>
      <c r="AM431" s="6"/>
      <c r="AN431" s="6"/>
      <c r="AO431" s="6"/>
      <c r="AP431" s="6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5"/>
      <c r="BT431" s="6"/>
      <c r="BU431" s="6"/>
      <c r="BV431" s="6"/>
    </row>
    <row r="432" spans="1:7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12"/>
      <c r="AK432" s="12"/>
      <c r="AL432" s="12"/>
      <c r="AM432" s="6"/>
      <c r="AN432" s="6"/>
      <c r="AO432" s="6"/>
      <c r="AP432" s="6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5"/>
      <c r="BT432" s="6"/>
      <c r="BU432" s="6"/>
      <c r="BV432" s="6"/>
    </row>
    <row r="433" spans="1:7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12"/>
      <c r="AK433" s="12"/>
      <c r="AL433" s="12"/>
      <c r="AM433" s="6"/>
      <c r="AN433" s="6"/>
      <c r="AO433" s="6"/>
      <c r="AP433" s="6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5"/>
      <c r="BT433" s="6"/>
      <c r="BU433" s="6"/>
      <c r="BV433" s="6"/>
    </row>
    <row r="434" spans="1:7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12"/>
      <c r="AK434" s="12"/>
      <c r="AL434" s="12"/>
      <c r="AM434" s="6"/>
      <c r="AN434" s="6"/>
      <c r="AO434" s="6"/>
      <c r="AP434" s="6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5"/>
      <c r="BT434" s="6"/>
      <c r="BU434" s="6"/>
      <c r="BV434" s="6"/>
    </row>
    <row r="435" spans="1:7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12"/>
      <c r="AK435" s="12"/>
      <c r="AL435" s="12"/>
      <c r="AM435" s="6"/>
      <c r="AN435" s="6"/>
      <c r="AO435" s="6"/>
      <c r="AP435" s="6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5"/>
      <c r="BT435" s="6"/>
      <c r="BU435" s="6"/>
      <c r="BV435" s="6"/>
    </row>
    <row r="436" spans="1:7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12"/>
      <c r="AK436" s="12"/>
      <c r="AL436" s="12"/>
      <c r="AM436" s="6"/>
      <c r="AN436" s="6"/>
      <c r="AO436" s="6"/>
      <c r="AP436" s="6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5"/>
      <c r="BT436" s="6"/>
      <c r="BU436" s="6"/>
      <c r="BV436" s="6"/>
    </row>
    <row r="437" spans="1:7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12"/>
      <c r="AK437" s="12"/>
      <c r="AL437" s="12"/>
      <c r="AM437" s="6"/>
      <c r="AN437" s="6"/>
      <c r="AO437" s="6"/>
      <c r="AP437" s="6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5"/>
      <c r="BT437" s="6"/>
      <c r="BU437" s="6"/>
      <c r="BV437" s="6"/>
    </row>
    <row r="438" spans="1:7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12"/>
      <c r="AK438" s="12"/>
      <c r="AL438" s="12"/>
      <c r="AM438" s="6"/>
      <c r="AN438" s="6"/>
      <c r="AO438" s="6"/>
      <c r="AP438" s="6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5"/>
      <c r="BT438" s="6"/>
      <c r="BU438" s="6"/>
      <c r="BV438" s="6"/>
    </row>
    <row r="439" spans="1:74">
      <c r="BS439" s="1"/>
    </row>
    <row r="440" spans="1:74">
      <c r="BS440" s="1"/>
    </row>
    <row r="441" spans="1:74">
      <c r="BS441" s="1"/>
    </row>
    <row r="442" spans="1:74">
      <c r="BS442" s="1"/>
    </row>
    <row r="443" spans="1:74">
      <c r="BS443" s="1"/>
    </row>
    <row r="444" spans="1:74">
      <c r="BS444" s="1"/>
    </row>
    <row r="445" spans="1:74">
      <c r="BS445" s="1"/>
    </row>
    <row r="446" spans="1:74">
      <c r="BS446" s="2"/>
    </row>
  </sheetData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35"/>
  <sheetViews>
    <sheetView zoomScale="50" zoomScaleNormal="50" workbookViewId="0">
      <selection activeCell="E32" sqref="E32"/>
    </sheetView>
  </sheetViews>
  <sheetFormatPr baseColWidth="10" defaultColWidth="8.83203125" defaultRowHeight="16"/>
  <cols>
    <col min="1" max="1" width="12.6640625" customWidth="1"/>
    <col min="2" max="2" width="12.33203125" customWidth="1"/>
  </cols>
  <sheetData>
    <row r="1" spans="1:79">
      <c r="A1" s="6" t="s">
        <v>32</v>
      </c>
      <c r="B1" s="6"/>
      <c r="D1" s="145" t="s">
        <v>124</v>
      </c>
      <c r="E1" s="145" t="s">
        <v>125</v>
      </c>
      <c r="F1" s="145" t="s">
        <v>39</v>
      </c>
      <c r="G1" s="146" t="s">
        <v>134</v>
      </c>
      <c r="H1" s="145" t="s">
        <v>136</v>
      </c>
      <c r="I1" s="145" t="s">
        <v>192</v>
      </c>
      <c r="J1" s="145" t="s">
        <v>50</v>
      </c>
      <c r="K1" s="145" t="s">
        <v>39</v>
      </c>
      <c r="L1" s="145" t="s">
        <v>40</v>
      </c>
      <c r="M1" s="145" t="s">
        <v>193</v>
      </c>
      <c r="N1" s="146" t="s">
        <v>137</v>
      </c>
      <c r="O1" s="145" t="s">
        <v>194</v>
      </c>
      <c r="P1" s="147" t="s">
        <v>110</v>
      </c>
      <c r="Q1" s="147" t="s">
        <v>111</v>
      </c>
      <c r="R1" s="147" t="s">
        <v>93</v>
      </c>
      <c r="S1" s="145" t="s">
        <v>36</v>
      </c>
      <c r="T1" s="148" t="s">
        <v>143</v>
      </c>
      <c r="U1" s="149" t="s">
        <v>114</v>
      </c>
      <c r="V1" s="150" t="s">
        <v>195</v>
      </c>
      <c r="W1" s="150" t="s">
        <v>130</v>
      </c>
      <c r="X1" s="150" t="s">
        <v>196</v>
      </c>
      <c r="Y1" s="150" t="s">
        <v>129</v>
      </c>
      <c r="Z1" s="150" t="s">
        <v>197</v>
      </c>
      <c r="AA1" s="151" t="s">
        <v>198</v>
      </c>
      <c r="AB1" s="145" t="s">
        <v>42</v>
      </c>
      <c r="AC1" s="145" t="s">
        <v>199</v>
      </c>
      <c r="AD1" s="145" t="s">
        <v>200</v>
      </c>
      <c r="AE1" s="145" t="s">
        <v>47</v>
      </c>
      <c r="AF1" s="145" t="s">
        <v>44</v>
      </c>
      <c r="AG1" s="145" t="s">
        <v>49</v>
      </c>
      <c r="AH1" s="145" t="s">
        <v>41</v>
      </c>
      <c r="AI1" s="50" t="s">
        <v>201</v>
      </c>
      <c r="AJ1" s="145" t="s">
        <v>48</v>
      </c>
      <c r="AK1" s="145" t="s">
        <v>202</v>
      </c>
      <c r="AL1" s="145" t="s">
        <v>203</v>
      </c>
      <c r="AM1" s="145" t="s">
        <v>45</v>
      </c>
      <c r="AN1" s="145" t="s">
        <v>46</v>
      </c>
      <c r="AO1" s="145" t="s">
        <v>43</v>
      </c>
      <c r="AP1" s="145" t="s">
        <v>204</v>
      </c>
      <c r="AQ1" s="145" t="s">
        <v>37</v>
      </c>
      <c r="AR1" s="145" t="s">
        <v>52</v>
      </c>
      <c r="AS1" s="151" t="s">
        <v>205</v>
      </c>
      <c r="AT1" s="151" t="s">
        <v>206</v>
      </c>
      <c r="AU1" s="151" t="s">
        <v>123</v>
      </c>
      <c r="AV1" s="45" t="s">
        <v>133</v>
      </c>
      <c r="AW1" s="43" t="s">
        <v>207</v>
      </c>
      <c r="AX1" s="43" t="s">
        <v>208</v>
      </c>
      <c r="AY1" s="43" t="s">
        <v>209</v>
      </c>
      <c r="AZ1" s="145" t="s">
        <v>210</v>
      </c>
      <c r="BA1" s="145" t="s">
        <v>211</v>
      </c>
      <c r="BB1" s="145" t="s">
        <v>212</v>
      </c>
      <c r="BC1" s="145" t="s">
        <v>126</v>
      </c>
      <c r="BD1" s="43" t="s">
        <v>33</v>
      </c>
      <c r="BE1" s="43" t="s">
        <v>118</v>
      </c>
      <c r="BF1" s="43" t="s">
        <v>213</v>
      </c>
      <c r="BG1" s="43" t="s">
        <v>34</v>
      </c>
      <c r="BH1" s="43" t="s">
        <v>119</v>
      </c>
      <c r="BI1" s="43" t="s">
        <v>128</v>
      </c>
      <c r="BJ1" s="145" t="s">
        <v>214</v>
      </c>
      <c r="BK1" s="145"/>
      <c r="BL1" s="145" t="s">
        <v>51</v>
      </c>
      <c r="BM1" s="145"/>
      <c r="BN1" s="145"/>
      <c r="BO1" s="145"/>
      <c r="BP1" s="43"/>
      <c r="BQ1" s="43"/>
      <c r="BR1" s="43"/>
      <c r="BS1" s="43"/>
      <c r="BT1" s="43"/>
      <c r="BU1" s="145" t="s">
        <v>215</v>
      </c>
      <c r="BV1" s="145" t="s">
        <v>132</v>
      </c>
      <c r="BW1" s="145" t="s">
        <v>140</v>
      </c>
      <c r="BX1" s="145" t="s">
        <v>44</v>
      </c>
      <c r="BY1" s="21"/>
      <c r="BZ1" s="17"/>
      <c r="CA1" s="17"/>
    </row>
    <row r="2" spans="1:79">
      <c r="A2" s="6" t="s">
        <v>56</v>
      </c>
      <c r="B2" s="6" t="s">
        <v>2</v>
      </c>
      <c r="D2" s="145" t="s">
        <v>35</v>
      </c>
      <c r="E2" s="145" t="s">
        <v>35</v>
      </c>
      <c r="F2" s="145" t="s">
        <v>35</v>
      </c>
      <c r="G2" s="145" t="s">
        <v>35</v>
      </c>
      <c r="H2" s="145" t="s">
        <v>35</v>
      </c>
      <c r="I2" s="145" t="s">
        <v>35</v>
      </c>
      <c r="J2" s="145" t="s">
        <v>66</v>
      </c>
      <c r="K2" s="145" t="s">
        <v>35</v>
      </c>
      <c r="L2" s="145" t="s">
        <v>64</v>
      </c>
      <c r="M2" s="145" t="s">
        <v>66</v>
      </c>
      <c r="N2" s="146" t="s">
        <v>101</v>
      </c>
      <c r="O2" s="148" t="s">
        <v>67</v>
      </c>
      <c r="P2" s="147" t="s">
        <v>67</v>
      </c>
      <c r="Q2" s="147" t="s">
        <v>59</v>
      </c>
      <c r="R2" s="147" t="s">
        <v>217</v>
      </c>
      <c r="S2" s="145" t="s">
        <v>60</v>
      </c>
      <c r="T2" s="148" t="s">
        <v>57</v>
      </c>
      <c r="U2" s="152" t="s">
        <v>115</v>
      </c>
      <c r="V2" s="153" t="s">
        <v>98</v>
      </c>
      <c r="W2" s="153" t="s">
        <v>98</v>
      </c>
      <c r="X2" s="43" t="s">
        <v>98</v>
      </c>
      <c r="Y2" s="37" t="s">
        <v>97</v>
      </c>
      <c r="Z2" s="150" t="s">
        <v>218</v>
      </c>
      <c r="AA2" s="151" t="s">
        <v>219</v>
      </c>
      <c r="AB2" s="145" t="s">
        <v>65</v>
      </c>
      <c r="AC2" s="145" t="s">
        <v>65</v>
      </c>
      <c r="AD2" s="145" t="s">
        <v>61</v>
      </c>
      <c r="AE2" s="145" t="s">
        <v>61</v>
      </c>
      <c r="AF2" s="145" t="s">
        <v>65</v>
      </c>
      <c r="AG2" s="145" t="s">
        <v>61</v>
      </c>
      <c r="AH2" s="145" t="s">
        <v>65</v>
      </c>
      <c r="AI2" s="145" t="s">
        <v>61</v>
      </c>
      <c r="AJ2" s="145" t="s">
        <v>61</v>
      </c>
      <c r="AK2" s="145" t="s">
        <v>65</v>
      </c>
      <c r="AL2" s="145" t="s">
        <v>65</v>
      </c>
      <c r="AM2" s="145" t="s">
        <v>65</v>
      </c>
      <c r="AN2" s="145" t="s">
        <v>61</v>
      </c>
      <c r="AO2" s="145" t="s">
        <v>65</v>
      </c>
      <c r="AP2" s="145" t="s">
        <v>65</v>
      </c>
      <c r="AQ2" s="145" t="s">
        <v>61</v>
      </c>
      <c r="AR2" s="145" t="s">
        <v>68</v>
      </c>
      <c r="AS2" s="151" t="s">
        <v>59</v>
      </c>
      <c r="AT2" s="151" t="s">
        <v>59</v>
      </c>
      <c r="AU2" s="151" t="s">
        <v>59</v>
      </c>
      <c r="AV2" s="145" t="s">
        <v>63</v>
      </c>
      <c r="AW2" s="145" t="s">
        <v>63</v>
      </c>
      <c r="AX2" s="145" t="s">
        <v>63</v>
      </c>
      <c r="AY2" s="145" t="s">
        <v>63</v>
      </c>
      <c r="AZ2" s="145" t="s">
        <v>116</v>
      </c>
      <c r="BA2" s="145" t="s">
        <v>116</v>
      </c>
      <c r="BB2" s="145" t="s">
        <v>116</v>
      </c>
      <c r="BC2" s="145" t="s">
        <v>116</v>
      </c>
      <c r="BD2" s="145" t="s">
        <v>58</v>
      </c>
      <c r="BE2" s="145" t="s">
        <v>58</v>
      </c>
      <c r="BF2" s="145" t="s">
        <v>58</v>
      </c>
      <c r="BG2" s="145" t="s">
        <v>58</v>
      </c>
      <c r="BH2" s="145" t="s">
        <v>58</v>
      </c>
      <c r="BI2" s="145" t="s">
        <v>58</v>
      </c>
      <c r="BJ2" s="145" t="s">
        <v>220</v>
      </c>
      <c r="BK2" s="145" t="s">
        <v>62</v>
      </c>
      <c r="BL2" s="145" t="s">
        <v>101</v>
      </c>
      <c r="BM2" s="145" t="s">
        <v>186</v>
      </c>
      <c r="BN2" s="145" t="s">
        <v>221</v>
      </c>
      <c r="BO2" s="145" t="s">
        <v>104</v>
      </c>
      <c r="BP2" s="35" t="s">
        <v>69</v>
      </c>
      <c r="BQ2" s="45" t="s">
        <v>102</v>
      </c>
      <c r="BR2" s="45" t="s">
        <v>141</v>
      </c>
      <c r="BS2" s="45" t="s">
        <v>64</v>
      </c>
      <c r="BT2" s="45" t="s">
        <v>64</v>
      </c>
      <c r="BU2" s="17"/>
      <c r="BV2" s="37"/>
      <c r="BW2" s="17"/>
      <c r="BX2" s="17"/>
      <c r="BY2" s="21"/>
      <c r="BZ2" s="17"/>
      <c r="CA2" s="17"/>
    </row>
    <row r="3" spans="1:79">
      <c r="A3" s="6" t="s">
        <v>70</v>
      </c>
      <c r="B3" s="6" t="s">
        <v>2</v>
      </c>
      <c r="D3" s="145">
        <v>44.606530559569201</v>
      </c>
      <c r="E3" s="145">
        <v>44.766402728897297</v>
      </c>
      <c r="F3" s="145">
        <v>44.882050026249999</v>
      </c>
      <c r="G3" s="145">
        <v>44.975090000000002</v>
      </c>
      <c r="H3" s="145">
        <v>44.939596999999999</v>
      </c>
      <c r="I3" s="145"/>
      <c r="J3" s="145">
        <v>42.440168</v>
      </c>
      <c r="K3" s="35">
        <v>44.885945999999997</v>
      </c>
      <c r="L3" s="154">
        <v>44.379595999999999</v>
      </c>
      <c r="M3" s="145">
        <v>42.158023</v>
      </c>
      <c r="N3" s="146">
        <v>42.705390000000001</v>
      </c>
      <c r="O3" s="154" t="s">
        <v>222</v>
      </c>
      <c r="P3" s="147">
        <v>43.050559100000001</v>
      </c>
      <c r="Q3" s="147">
        <v>43.168284800000002</v>
      </c>
      <c r="R3" s="147">
        <v>43.340341700000003</v>
      </c>
      <c r="S3" s="145">
        <v>41.847523000000002</v>
      </c>
      <c r="T3" s="21" t="s">
        <v>95</v>
      </c>
      <c r="U3" s="21" t="s">
        <v>112</v>
      </c>
      <c r="V3" s="155">
        <f>42.896962</f>
        <v>42.896962000000002</v>
      </c>
      <c r="W3" s="156">
        <f>42.64344</f>
        <v>42.643439999999998</v>
      </c>
      <c r="X3" s="157">
        <v>42.959950999999997</v>
      </c>
      <c r="Y3" s="158">
        <v>43.113432000000003</v>
      </c>
      <c r="Z3" s="159">
        <v>42.975723000000002</v>
      </c>
      <c r="AA3" s="158">
        <v>42.842396999999998</v>
      </c>
      <c r="AB3" s="50">
        <v>44.020808000000002</v>
      </c>
      <c r="AC3" s="160">
        <v>44.130989999999997</v>
      </c>
      <c r="AD3" s="43">
        <v>43.898809</v>
      </c>
      <c r="AE3" s="50">
        <v>43.877009999999999</v>
      </c>
      <c r="AF3" s="43">
        <v>43.758164999999998</v>
      </c>
      <c r="AG3" s="17">
        <v>43.854610000000001</v>
      </c>
      <c r="AH3" s="43">
        <v>43.907172000000003</v>
      </c>
      <c r="AI3" s="50">
        <v>43.856265</v>
      </c>
      <c r="AJ3" s="37">
        <v>43.785516000000001</v>
      </c>
      <c r="AK3" s="161">
        <v>44.132027000000001</v>
      </c>
      <c r="AL3" s="43">
        <v>44.147443000000003</v>
      </c>
      <c r="AM3" s="160">
        <v>44.288179999999997</v>
      </c>
      <c r="AN3" s="43">
        <v>43.627955999999998</v>
      </c>
      <c r="AO3" s="43">
        <v>43.964184000000003</v>
      </c>
      <c r="AP3" s="160">
        <v>43.942599999999999</v>
      </c>
      <c r="AQ3" s="145">
        <v>42.896962000000002</v>
      </c>
      <c r="AR3" s="146">
        <v>40.936062999999997</v>
      </c>
      <c r="AS3" s="151">
        <v>3158298000</v>
      </c>
      <c r="AT3" s="151">
        <v>42.984999999999999</v>
      </c>
      <c r="AU3" s="150" t="s">
        <v>223</v>
      </c>
      <c r="AV3" s="162">
        <v>44.509327079999998</v>
      </c>
      <c r="AW3" s="162">
        <v>44.697187569999997</v>
      </c>
      <c r="AX3" s="162">
        <v>44.57714086</v>
      </c>
      <c r="AY3" s="162">
        <v>44.833359590000001</v>
      </c>
      <c r="AZ3" s="45">
        <v>44.529431000000002</v>
      </c>
      <c r="BA3" s="145">
        <v>44.961665000000004</v>
      </c>
      <c r="BB3" s="145">
        <v>44.342233690058002</v>
      </c>
      <c r="BC3" s="145">
        <v>44.746636462358701</v>
      </c>
      <c r="BD3" s="162">
        <v>44.789068999999998</v>
      </c>
      <c r="BE3" s="162">
        <v>44.898524999999999</v>
      </c>
      <c r="BF3" s="162">
        <v>44.928984999999997</v>
      </c>
      <c r="BG3" s="162">
        <v>44.843660999999997</v>
      </c>
      <c r="BH3" s="162">
        <v>44.934243000000002</v>
      </c>
      <c r="BI3" s="162">
        <v>44.804920000000003</v>
      </c>
      <c r="BJ3" s="163">
        <v>43.002915999999999</v>
      </c>
      <c r="BK3" s="43">
        <v>42.732756999999999</v>
      </c>
      <c r="BL3" s="147" t="s">
        <v>120</v>
      </c>
      <c r="BM3" s="147">
        <v>42.887025000000001</v>
      </c>
      <c r="BN3" s="147">
        <v>43.218138000000003</v>
      </c>
      <c r="BO3" s="147" t="s">
        <v>107</v>
      </c>
      <c r="BP3" s="147">
        <v>43.366587000000003</v>
      </c>
      <c r="BQ3" s="164" t="s">
        <v>105</v>
      </c>
      <c r="BR3" s="164"/>
      <c r="BS3" s="164">
        <v>44.255006999999999</v>
      </c>
      <c r="BT3" s="164">
        <v>44.323633999999998</v>
      </c>
      <c r="BU3" s="145">
        <v>42.376038000000001</v>
      </c>
      <c r="BV3" s="43">
        <v>43.158189999999998</v>
      </c>
      <c r="BW3" s="145">
        <v>43.193367000000002</v>
      </c>
      <c r="BX3" s="145">
        <v>43.776699999999998</v>
      </c>
      <c r="BY3" s="21"/>
      <c r="BZ3" s="17"/>
      <c r="CA3" s="17"/>
    </row>
    <row r="4" spans="1:79">
      <c r="A4" s="6" t="s">
        <v>71</v>
      </c>
      <c r="B4" s="6" t="s">
        <v>2</v>
      </c>
      <c r="D4" s="145">
        <v>-73.541914076294702</v>
      </c>
      <c r="E4" s="145">
        <v>-73.4634221066474</v>
      </c>
      <c r="F4" s="145">
        <v>-73.421613676541895</v>
      </c>
      <c r="G4" s="145">
        <v>73.428375000000003</v>
      </c>
      <c r="H4" s="145">
        <v>73.537430000000001</v>
      </c>
      <c r="I4" s="145"/>
      <c r="J4" s="145">
        <v>-74.939160000000001</v>
      </c>
      <c r="K4" s="145">
        <v>-73.471526999999995</v>
      </c>
      <c r="L4" s="145">
        <v>-73.393725000000003</v>
      </c>
      <c r="M4" s="145">
        <v>-75.116422999999998</v>
      </c>
      <c r="N4" s="146">
        <v>-76.236310000000003</v>
      </c>
      <c r="O4" s="148" t="s">
        <v>224</v>
      </c>
      <c r="P4" s="147">
        <v>-76.364436299999994</v>
      </c>
      <c r="Q4" s="147">
        <v>-75.487592599999999</v>
      </c>
      <c r="R4" s="147">
        <v>-77.928856499999995</v>
      </c>
      <c r="S4" s="145">
        <v>73.605681000000004</v>
      </c>
      <c r="T4" s="148" t="s">
        <v>94</v>
      </c>
      <c r="U4" s="145" t="s">
        <v>113</v>
      </c>
      <c r="V4" s="165">
        <v>-74.292918999999998</v>
      </c>
      <c r="W4" s="157">
        <v>-74.336027000000001</v>
      </c>
      <c r="X4" s="157">
        <v>-74.571479999999994</v>
      </c>
      <c r="Y4" s="158">
        <v>-74.843356999999997</v>
      </c>
      <c r="Z4" s="158">
        <v>-75.648983999999999</v>
      </c>
      <c r="AA4" s="166">
        <v>-74.700243999999998</v>
      </c>
      <c r="AB4" s="167">
        <v>-76.089674000000002</v>
      </c>
      <c r="AC4" s="148">
        <v>76.318430000000006</v>
      </c>
      <c r="AD4" s="145">
        <v>-75.460893999999996</v>
      </c>
      <c r="AE4" s="145">
        <v>-75.538753</v>
      </c>
      <c r="AF4" s="145">
        <v>-76.143119999999996</v>
      </c>
      <c r="AG4" s="145">
        <v>-75.637596000000002</v>
      </c>
      <c r="AH4" s="145">
        <v>-76.089674000000002</v>
      </c>
      <c r="AI4" s="145">
        <v>-75.423108999999997</v>
      </c>
      <c r="AJ4" s="145">
        <v>-75.518137999999993</v>
      </c>
      <c r="AK4" s="145">
        <v>-75.847515000000001</v>
      </c>
      <c r="AL4" s="145">
        <v>-75.683304000000007</v>
      </c>
      <c r="AM4" s="145">
        <v>75.859260000000006</v>
      </c>
      <c r="AN4" s="145">
        <v>-75.393754999999999</v>
      </c>
      <c r="AO4" s="145">
        <v>-75.760801999999998</v>
      </c>
      <c r="AP4" s="145">
        <v>75.874210000000005</v>
      </c>
      <c r="AQ4" s="145">
        <v>-74.292918999999998</v>
      </c>
      <c r="AR4" s="146">
        <v>-72.682641000000004</v>
      </c>
      <c r="AS4" s="151"/>
      <c r="AT4" s="151">
        <v>75.531000000000006</v>
      </c>
      <c r="AU4" s="151" t="s">
        <v>225</v>
      </c>
      <c r="AV4" s="162">
        <v>-74.893804860000003</v>
      </c>
      <c r="AW4" s="162">
        <v>-75.200719820000003</v>
      </c>
      <c r="AX4" s="162">
        <v>-75.440753880000003</v>
      </c>
      <c r="AY4" s="162">
        <v>-75.1081954</v>
      </c>
      <c r="AZ4" s="45">
        <v>-75.586010000000002</v>
      </c>
      <c r="BA4" s="145">
        <v>-74.829319999999996</v>
      </c>
      <c r="BB4" s="145">
        <v>-75.244031603414498</v>
      </c>
      <c r="BC4" s="145">
        <v>-74.657943792605295</v>
      </c>
      <c r="BD4" s="162">
        <v>-74.562860000000001</v>
      </c>
      <c r="BE4" s="162">
        <v>-74.350267000000002</v>
      </c>
      <c r="BF4" s="162">
        <v>-74.074871999999999</v>
      </c>
      <c r="BG4" s="162">
        <v>-74.320376999999993</v>
      </c>
      <c r="BH4" s="162">
        <v>-74.567352</v>
      </c>
      <c r="BI4" s="162">
        <v>74.417078000000004</v>
      </c>
      <c r="BJ4" s="168">
        <v>-76.536062000000001</v>
      </c>
      <c r="BK4" s="43">
        <v>76.654990999999995</v>
      </c>
      <c r="BL4" s="147" t="s">
        <v>121</v>
      </c>
      <c r="BM4" s="147">
        <v>-77.342791000000005</v>
      </c>
      <c r="BN4" s="147">
        <v>-78.275019</v>
      </c>
      <c r="BO4" s="147" t="s">
        <v>108</v>
      </c>
      <c r="BP4" s="147">
        <v>-78.520185999999995</v>
      </c>
      <c r="BQ4" s="164" t="s">
        <v>106</v>
      </c>
      <c r="BR4" s="164"/>
      <c r="BS4" s="164">
        <v>73.453670000000002</v>
      </c>
      <c r="BT4" s="164">
        <v>-73.453986999999998</v>
      </c>
      <c r="BU4" s="145">
        <v>-73.726077000000004</v>
      </c>
      <c r="BV4" s="145">
        <v>73.612224999999995</v>
      </c>
      <c r="BW4" s="145">
        <v>-73.664191000000002</v>
      </c>
      <c r="BX4" s="145">
        <v>76.171400000000006</v>
      </c>
      <c r="BY4" s="21"/>
      <c r="BZ4" s="17"/>
      <c r="CA4" s="17"/>
    </row>
    <row r="5" spans="1:79">
      <c r="A5" s="19"/>
      <c r="B5" s="23" t="s">
        <v>90</v>
      </c>
      <c r="C5" s="17"/>
      <c r="D5" s="19"/>
      <c r="E5" s="19"/>
      <c r="F5" s="19"/>
      <c r="G5" s="19"/>
      <c r="H5" s="19"/>
      <c r="I5" s="19"/>
      <c r="J5" s="19"/>
      <c r="K5" s="24"/>
      <c r="L5" s="19"/>
      <c r="M5" s="19"/>
      <c r="N5" s="19"/>
      <c r="O5" s="19"/>
      <c r="P5" s="19"/>
      <c r="Q5" s="19"/>
      <c r="R5" s="19"/>
      <c r="S5" s="19"/>
      <c r="T5" s="12"/>
      <c r="U5" s="12"/>
      <c r="V5" s="19"/>
      <c r="W5" s="19"/>
      <c r="X5" s="19"/>
      <c r="Y5" s="19"/>
      <c r="Z5" s="19"/>
      <c r="AA5" s="19"/>
      <c r="AB5" s="12"/>
      <c r="AC5" s="25"/>
      <c r="AD5" s="25"/>
      <c r="AE5" s="25"/>
      <c r="AF5" s="26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2"/>
      <c r="BV5" s="12"/>
      <c r="BW5" s="12"/>
      <c r="BX5" s="12"/>
      <c r="BY5" s="17"/>
      <c r="BZ5" s="17"/>
      <c r="CA5" s="17"/>
    </row>
    <row r="6" spans="1:79">
      <c r="A6" s="27" t="s">
        <v>87</v>
      </c>
      <c r="B6" s="23" t="s">
        <v>88</v>
      </c>
      <c r="C6" s="17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2"/>
      <c r="U6" s="12"/>
      <c r="V6" s="28"/>
      <c r="W6" s="28"/>
      <c r="X6" s="28"/>
      <c r="Y6" s="28"/>
      <c r="Z6" s="28"/>
      <c r="AA6" s="28"/>
      <c r="AB6" s="12"/>
      <c r="AC6" s="25"/>
      <c r="AD6" s="25"/>
      <c r="AE6" s="25"/>
      <c r="AF6" s="28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7"/>
      <c r="BZ6" s="17"/>
      <c r="CA6" s="17"/>
    </row>
    <row r="7" spans="1:79">
      <c r="A7" s="175">
        <v>43254</v>
      </c>
      <c r="B7" s="175">
        <v>43254</v>
      </c>
      <c r="C7" s="17"/>
      <c r="D7" s="41"/>
      <c r="E7" s="41"/>
      <c r="F7" s="41"/>
      <c r="G7" s="41"/>
      <c r="H7" s="41"/>
      <c r="I7" s="41"/>
      <c r="J7" s="41"/>
      <c r="K7" s="169"/>
      <c r="L7" s="169"/>
      <c r="M7" s="41"/>
      <c r="N7" s="41"/>
      <c r="O7" s="169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169"/>
      <c r="AS7" s="169"/>
      <c r="AT7" s="169"/>
      <c r="AU7" s="169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36"/>
      <c r="BQ7" s="41"/>
      <c r="BR7" s="41"/>
      <c r="BS7" s="41"/>
      <c r="BT7" s="41"/>
      <c r="BU7" s="41"/>
      <c r="BV7" s="41"/>
      <c r="BW7" s="41"/>
      <c r="BX7" s="41"/>
      <c r="BY7" s="17"/>
      <c r="BZ7" s="17"/>
      <c r="CA7" s="17"/>
    </row>
    <row r="8" spans="1:79">
      <c r="A8" s="15">
        <f>(A7+7)</f>
        <v>43261</v>
      </c>
      <c r="B8" s="15">
        <f>(B7+7)</f>
        <v>43261</v>
      </c>
      <c r="C8" s="17"/>
      <c r="D8" s="170"/>
      <c r="E8" s="170"/>
      <c r="F8" s="170"/>
      <c r="G8" s="170"/>
      <c r="H8" s="170"/>
      <c r="I8" s="170"/>
      <c r="J8" s="170"/>
      <c r="K8" s="18"/>
      <c r="L8" s="18"/>
      <c r="M8" s="41"/>
      <c r="N8" s="170"/>
      <c r="O8" s="18"/>
      <c r="P8" s="18">
        <v>0</v>
      </c>
      <c r="Q8" s="18">
        <v>0</v>
      </c>
      <c r="R8" s="18"/>
      <c r="S8" s="18">
        <v>0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>
        <v>0</v>
      </c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>
        <v>0</v>
      </c>
      <c r="BK8" s="18"/>
      <c r="BL8" s="18"/>
      <c r="BM8" s="18"/>
      <c r="BN8" s="18"/>
      <c r="BO8" s="18"/>
      <c r="BP8" s="29"/>
      <c r="BQ8" s="18"/>
      <c r="BR8" s="18"/>
      <c r="BS8" s="18"/>
      <c r="BT8" s="18"/>
      <c r="BU8" s="18">
        <v>0</v>
      </c>
      <c r="BV8" s="18">
        <v>0</v>
      </c>
      <c r="BW8" s="18">
        <v>0</v>
      </c>
      <c r="BX8" s="18"/>
      <c r="BY8" s="17"/>
      <c r="BZ8" s="17"/>
      <c r="CA8" s="17"/>
    </row>
    <row r="9" spans="1:79">
      <c r="A9" s="15">
        <f t="shared" ref="A9:B22" si="0">(A8+7)</f>
        <v>43268</v>
      </c>
      <c r="B9" s="15">
        <f t="shared" si="0"/>
        <v>43268</v>
      </c>
      <c r="C9" s="17"/>
      <c r="D9" s="170"/>
      <c r="E9" s="170"/>
      <c r="F9" s="170"/>
      <c r="G9" s="170"/>
      <c r="H9" s="170"/>
      <c r="I9" s="170"/>
      <c r="J9" s="16">
        <v>0</v>
      </c>
      <c r="K9" s="16">
        <v>0</v>
      </c>
      <c r="L9" s="16">
        <v>0</v>
      </c>
      <c r="M9" s="41"/>
      <c r="N9" s="170"/>
      <c r="O9" s="16"/>
      <c r="P9" s="16">
        <v>0</v>
      </c>
      <c r="Q9" s="16">
        <v>0</v>
      </c>
      <c r="R9" s="16"/>
      <c r="S9" s="18">
        <v>0</v>
      </c>
      <c r="T9" s="16"/>
      <c r="U9" s="16"/>
      <c r="V9" s="16">
        <v>0</v>
      </c>
      <c r="W9" s="16">
        <v>0</v>
      </c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>
        <v>0</v>
      </c>
      <c r="AS9" s="16">
        <v>0</v>
      </c>
      <c r="AT9" s="16">
        <v>0</v>
      </c>
      <c r="AU9" s="16">
        <v>0</v>
      </c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>
        <v>0</v>
      </c>
      <c r="BK9" s="16"/>
      <c r="BL9" s="16"/>
      <c r="BM9" s="16"/>
      <c r="BN9" s="16"/>
      <c r="BO9" s="16"/>
      <c r="BP9" s="35"/>
      <c r="BQ9" s="16"/>
      <c r="BR9" s="16"/>
      <c r="BS9" s="16"/>
      <c r="BT9" s="16"/>
      <c r="BU9" s="18">
        <v>0</v>
      </c>
      <c r="BV9" s="16">
        <v>0</v>
      </c>
      <c r="BW9" s="16">
        <v>0</v>
      </c>
      <c r="BX9" s="16">
        <v>0</v>
      </c>
      <c r="BY9" s="17"/>
      <c r="BZ9" s="17"/>
      <c r="CA9" s="17"/>
    </row>
    <row r="10" spans="1:79">
      <c r="A10" s="15">
        <f t="shared" si="0"/>
        <v>43275</v>
      </c>
      <c r="B10" s="15">
        <f t="shared" si="0"/>
        <v>43275</v>
      </c>
      <c r="C10" s="17"/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8">
        <v>0</v>
      </c>
      <c r="L10" s="18">
        <v>0</v>
      </c>
      <c r="M10" s="41"/>
      <c r="N10" s="170"/>
      <c r="O10" s="18"/>
      <c r="P10" s="18">
        <v>0</v>
      </c>
      <c r="Q10" s="18">
        <v>0</v>
      </c>
      <c r="R10" s="18"/>
      <c r="S10" s="16">
        <v>0</v>
      </c>
      <c r="T10" s="18">
        <v>0</v>
      </c>
      <c r="U10" s="18">
        <v>0</v>
      </c>
      <c r="V10" s="18">
        <v>1</v>
      </c>
      <c r="W10" s="18">
        <v>0</v>
      </c>
      <c r="X10" s="18"/>
      <c r="Y10" s="18">
        <v>0</v>
      </c>
      <c r="Z10" s="18">
        <v>0</v>
      </c>
      <c r="AA10" s="18">
        <v>0</v>
      </c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/>
      <c r="AW10" s="18"/>
      <c r="AX10" s="18"/>
      <c r="AY10" s="18"/>
      <c r="AZ10" s="18"/>
      <c r="BA10" s="18"/>
      <c r="BB10" s="18"/>
      <c r="BC10" s="18"/>
      <c r="BD10" s="18">
        <v>1</v>
      </c>
      <c r="BE10" s="18"/>
      <c r="BF10" s="18"/>
      <c r="BG10" s="18"/>
      <c r="BH10" s="18"/>
      <c r="BI10" s="18"/>
      <c r="BJ10" s="18">
        <v>0</v>
      </c>
      <c r="BK10" s="18">
        <v>0</v>
      </c>
      <c r="BL10" s="18">
        <v>0</v>
      </c>
      <c r="BM10" s="18"/>
      <c r="BN10" s="18"/>
      <c r="BO10" s="18"/>
      <c r="BP10" s="29"/>
      <c r="BQ10" s="18"/>
      <c r="BR10" s="18"/>
      <c r="BS10" s="18"/>
      <c r="BT10" s="18"/>
      <c r="BU10" s="16">
        <v>1</v>
      </c>
      <c r="BV10" s="18">
        <v>0</v>
      </c>
      <c r="BW10" s="18">
        <v>0</v>
      </c>
      <c r="BX10" s="18">
        <v>0</v>
      </c>
      <c r="BY10" s="17"/>
      <c r="BZ10" s="17"/>
      <c r="CA10" s="17"/>
    </row>
    <row r="11" spans="1:79">
      <c r="A11" s="15">
        <f t="shared" si="0"/>
        <v>43282</v>
      </c>
      <c r="B11" s="15">
        <f t="shared" si="0"/>
        <v>43282</v>
      </c>
      <c r="C11" s="17"/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1</v>
      </c>
      <c r="K11" s="16">
        <v>0</v>
      </c>
      <c r="L11" s="16">
        <v>0</v>
      </c>
      <c r="M11" s="16">
        <v>1</v>
      </c>
      <c r="N11" s="16"/>
      <c r="O11" s="16"/>
      <c r="P11" s="16">
        <v>0</v>
      </c>
      <c r="Q11" s="16">
        <v>0</v>
      </c>
      <c r="R11" s="16"/>
      <c r="S11" s="18">
        <v>0</v>
      </c>
      <c r="T11" s="16">
        <v>0</v>
      </c>
      <c r="U11" s="16">
        <v>0</v>
      </c>
      <c r="V11" s="16">
        <v>0</v>
      </c>
      <c r="W11" s="16">
        <v>0</v>
      </c>
      <c r="X11" s="18">
        <v>3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2</v>
      </c>
      <c r="AH11" s="16">
        <v>0</v>
      </c>
      <c r="AI11" s="16">
        <v>0</v>
      </c>
      <c r="AJ11" s="16">
        <v>0</v>
      </c>
      <c r="AK11" s="16">
        <v>0</v>
      </c>
      <c r="AL11" s="16">
        <v>1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1</v>
      </c>
      <c r="AT11" s="16">
        <v>1</v>
      </c>
      <c r="AU11" s="16">
        <v>0</v>
      </c>
      <c r="AV11" s="16"/>
      <c r="AW11" s="16"/>
      <c r="AX11" s="16"/>
      <c r="AY11" s="16"/>
      <c r="AZ11" s="16"/>
      <c r="BA11" s="16"/>
      <c r="BB11" s="16"/>
      <c r="BC11" s="16"/>
      <c r="BD11" s="16">
        <v>1</v>
      </c>
      <c r="BE11" s="16">
        <v>0</v>
      </c>
      <c r="BF11" s="16"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1</v>
      </c>
      <c r="BL11" s="16">
        <v>0</v>
      </c>
      <c r="BM11" s="16"/>
      <c r="BN11" s="16"/>
      <c r="BO11" s="16"/>
      <c r="BP11" s="35"/>
      <c r="BQ11" s="16"/>
      <c r="BR11" s="16"/>
      <c r="BS11" s="16"/>
      <c r="BT11" s="16"/>
      <c r="BU11" s="18">
        <v>2</v>
      </c>
      <c r="BV11" s="16">
        <v>0</v>
      </c>
      <c r="BW11" s="16">
        <v>0</v>
      </c>
      <c r="BX11" s="16">
        <v>0</v>
      </c>
      <c r="BY11" s="17"/>
      <c r="BZ11" s="17"/>
      <c r="CA11" s="17"/>
    </row>
    <row r="12" spans="1:79">
      <c r="A12" s="15">
        <f t="shared" si="0"/>
        <v>43289</v>
      </c>
      <c r="B12" s="15">
        <f t="shared" si="0"/>
        <v>43289</v>
      </c>
      <c r="C12" s="17"/>
      <c r="D12" s="18">
        <v>0</v>
      </c>
      <c r="E12" s="18">
        <v>0</v>
      </c>
      <c r="F12" s="18">
        <v>0</v>
      </c>
      <c r="G12" s="18">
        <v>0</v>
      </c>
      <c r="H12" s="16">
        <v>0</v>
      </c>
      <c r="I12" s="16">
        <v>0</v>
      </c>
      <c r="J12" s="18">
        <v>7</v>
      </c>
      <c r="K12" s="18">
        <v>0</v>
      </c>
      <c r="L12" s="18">
        <v>0</v>
      </c>
      <c r="M12" s="18">
        <v>6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6">
        <v>0</v>
      </c>
      <c r="T12" s="18">
        <v>1</v>
      </c>
      <c r="U12" s="18">
        <v>1</v>
      </c>
      <c r="V12" s="18">
        <v>0</v>
      </c>
      <c r="W12" s="18">
        <v>0</v>
      </c>
      <c r="X12" s="16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1</v>
      </c>
      <c r="AE12" s="18">
        <v>1</v>
      </c>
      <c r="AF12" s="18">
        <v>1</v>
      </c>
      <c r="AG12" s="18">
        <v>1</v>
      </c>
      <c r="AH12" s="18">
        <v>0</v>
      </c>
      <c r="AI12" s="18">
        <v>0</v>
      </c>
      <c r="AJ12" s="18">
        <v>0</v>
      </c>
      <c r="AK12" s="18">
        <v>1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8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6">
        <v>0</v>
      </c>
      <c r="BJ12" s="18">
        <v>0</v>
      </c>
      <c r="BK12" s="18">
        <v>7</v>
      </c>
      <c r="BL12" s="18">
        <v>1</v>
      </c>
      <c r="BM12" s="18"/>
      <c r="BN12" s="18"/>
      <c r="BO12" s="18"/>
      <c r="BP12" s="29"/>
      <c r="BQ12" s="18"/>
      <c r="BR12" s="18"/>
      <c r="BS12" s="18">
        <v>0</v>
      </c>
      <c r="BT12" s="18">
        <v>0</v>
      </c>
      <c r="BU12" s="16">
        <v>8</v>
      </c>
      <c r="BV12" s="18">
        <v>0</v>
      </c>
      <c r="BW12" s="18">
        <v>0</v>
      </c>
      <c r="BX12" s="16">
        <v>4</v>
      </c>
      <c r="BY12" s="17"/>
      <c r="BZ12" s="17"/>
      <c r="CA12" s="17"/>
    </row>
    <row r="13" spans="1:79">
      <c r="A13" s="15">
        <f t="shared" si="0"/>
        <v>43296</v>
      </c>
      <c r="B13" s="15">
        <f t="shared" si="0"/>
        <v>43296</v>
      </c>
      <c r="C13" s="17"/>
      <c r="D13" s="16">
        <v>1</v>
      </c>
      <c r="E13" s="16">
        <v>0</v>
      </c>
      <c r="F13" s="16">
        <v>1</v>
      </c>
      <c r="G13" s="16">
        <v>0</v>
      </c>
      <c r="H13" s="16">
        <v>0</v>
      </c>
      <c r="I13" s="16">
        <v>1</v>
      </c>
      <c r="J13" s="16">
        <v>9</v>
      </c>
      <c r="K13" s="18">
        <v>2</v>
      </c>
      <c r="L13" s="18">
        <v>4</v>
      </c>
      <c r="M13" s="16">
        <v>49</v>
      </c>
      <c r="N13" s="16">
        <v>4</v>
      </c>
      <c r="O13" s="18">
        <v>1</v>
      </c>
      <c r="P13" s="16">
        <v>68</v>
      </c>
      <c r="Q13" s="16">
        <v>0</v>
      </c>
      <c r="R13" s="16">
        <v>5</v>
      </c>
      <c r="S13" s="18">
        <v>1</v>
      </c>
      <c r="T13" s="16">
        <v>37</v>
      </c>
      <c r="U13" s="16">
        <v>147</v>
      </c>
      <c r="V13" s="16">
        <v>9</v>
      </c>
      <c r="W13" s="16">
        <v>0</v>
      </c>
      <c r="X13" s="18">
        <v>10</v>
      </c>
      <c r="Y13" s="16">
        <v>0</v>
      </c>
      <c r="Z13" s="16">
        <v>1</v>
      </c>
      <c r="AA13" s="16">
        <v>2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18</v>
      </c>
      <c r="AI13" s="16">
        <v>0</v>
      </c>
      <c r="AJ13" s="16">
        <v>1</v>
      </c>
      <c r="AK13" s="16">
        <v>1</v>
      </c>
      <c r="AL13" s="16">
        <v>1</v>
      </c>
      <c r="AM13" s="16">
        <v>8</v>
      </c>
      <c r="AN13" s="16">
        <v>0</v>
      </c>
      <c r="AO13" s="16">
        <v>1</v>
      </c>
      <c r="AP13" s="16">
        <v>0</v>
      </c>
      <c r="AQ13" s="16">
        <v>0</v>
      </c>
      <c r="AR13" s="16">
        <v>1</v>
      </c>
      <c r="AS13" s="16">
        <v>1</v>
      </c>
      <c r="AT13" s="16">
        <v>0</v>
      </c>
      <c r="AU13" s="16">
        <v>95</v>
      </c>
      <c r="AV13" s="16">
        <v>9</v>
      </c>
      <c r="AW13" s="16">
        <v>0</v>
      </c>
      <c r="AX13" s="16">
        <v>0</v>
      </c>
      <c r="AY13" s="16">
        <v>0</v>
      </c>
      <c r="AZ13" s="16">
        <v>0</v>
      </c>
      <c r="BA13" s="16">
        <v>2</v>
      </c>
      <c r="BB13" s="16">
        <v>0</v>
      </c>
      <c r="BC13" s="16">
        <v>38</v>
      </c>
      <c r="BD13" s="16">
        <v>1</v>
      </c>
      <c r="BE13" s="16">
        <v>6</v>
      </c>
      <c r="BF13" s="16">
        <v>0</v>
      </c>
      <c r="BG13" s="16">
        <v>0</v>
      </c>
      <c r="BH13" s="16">
        <v>1</v>
      </c>
      <c r="BI13" s="16">
        <v>0</v>
      </c>
      <c r="BJ13" s="16">
        <v>40</v>
      </c>
      <c r="BK13" s="16">
        <v>9</v>
      </c>
      <c r="BL13" s="16">
        <v>6</v>
      </c>
      <c r="BM13" s="16">
        <v>0</v>
      </c>
      <c r="BN13" s="16"/>
      <c r="BO13" s="16">
        <v>20</v>
      </c>
      <c r="BP13" s="35">
        <v>1</v>
      </c>
      <c r="BQ13" s="16">
        <v>1</v>
      </c>
      <c r="BR13" s="16">
        <v>3</v>
      </c>
      <c r="BS13" s="16">
        <v>0</v>
      </c>
      <c r="BT13" s="16">
        <v>12</v>
      </c>
      <c r="BU13" s="18">
        <v>4</v>
      </c>
      <c r="BV13" s="16">
        <v>0</v>
      </c>
      <c r="BW13" s="16">
        <v>0</v>
      </c>
      <c r="BX13" s="18">
        <v>0</v>
      </c>
      <c r="BY13" s="17"/>
      <c r="BZ13" s="17"/>
      <c r="CA13" s="17"/>
    </row>
    <row r="14" spans="1:79">
      <c r="A14" s="15">
        <f t="shared" si="0"/>
        <v>43303</v>
      </c>
      <c r="B14" s="15">
        <f t="shared" si="0"/>
        <v>43303</v>
      </c>
      <c r="C14" s="17"/>
      <c r="D14" s="18">
        <v>70</v>
      </c>
      <c r="E14" s="18">
        <v>5</v>
      </c>
      <c r="F14" s="18">
        <v>3</v>
      </c>
      <c r="G14" s="18">
        <v>3</v>
      </c>
      <c r="H14" s="18">
        <v>17</v>
      </c>
      <c r="I14" s="18">
        <v>8</v>
      </c>
      <c r="J14" s="18">
        <v>76</v>
      </c>
      <c r="K14" s="18">
        <v>9</v>
      </c>
      <c r="L14" s="18">
        <v>17</v>
      </c>
      <c r="M14" s="18">
        <v>17</v>
      </c>
      <c r="N14" s="18">
        <v>50</v>
      </c>
      <c r="O14" s="18">
        <v>50</v>
      </c>
      <c r="P14" s="18">
        <v>86</v>
      </c>
      <c r="Q14" s="18">
        <v>86</v>
      </c>
      <c r="R14" s="18">
        <v>100</v>
      </c>
      <c r="S14" s="18">
        <v>12</v>
      </c>
      <c r="T14" s="18">
        <v>64</v>
      </c>
      <c r="U14" s="18">
        <v>171</v>
      </c>
      <c r="V14" s="18">
        <v>2</v>
      </c>
      <c r="W14" s="18">
        <v>5</v>
      </c>
      <c r="X14" s="18">
        <v>58</v>
      </c>
      <c r="Y14" s="18"/>
      <c r="Z14" s="18"/>
      <c r="AA14" s="18">
        <v>5</v>
      </c>
      <c r="AB14" s="18">
        <v>25</v>
      </c>
      <c r="AC14" s="18">
        <v>13</v>
      </c>
      <c r="AD14" s="18">
        <v>193</v>
      </c>
      <c r="AE14" s="18">
        <v>48</v>
      </c>
      <c r="AF14" s="18">
        <v>342</v>
      </c>
      <c r="AG14" s="18">
        <v>10</v>
      </c>
      <c r="AH14" s="18">
        <v>214</v>
      </c>
      <c r="AI14" s="18">
        <v>138</v>
      </c>
      <c r="AJ14" s="18">
        <v>43</v>
      </c>
      <c r="AK14" s="18">
        <v>36</v>
      </c>
      <c r="AL14" s="18">
        <v>41</v>
      </c>
      <c r="AM14" s="18">
        <v>40</v>
      </c>
      <c r="AN14" s="18">
        <v>167</v>
      </c>
      <c r="AO14" s="18">
        <v>21</v>
      </c>
      <c r="AP14" s="18">
        <v>8</v>
      </c>
      <c r="AQ14" s="18">
        <v>48</v>
      </c>
      <c r="AR14" s="18">
        <v>0</v>
      </c>
      <c r="AS14" s="18">
        <v>41</v>
      </c>
      <c r="AT14" s="18">
        <v>41</v>
      </c>
      <c r="AU14" s="18">
        <v>164</v>
      </c>
      <c r="AV14" s="18">
        <v>62</v>
      </c>
      <c r="AW14" s="18">
        <v>82</v>
      </c>
      <c r="AX14" s="18">
        <v>46</v>
      </c>
      <c r="AY14" s="18">
        <v>66</v>
      </c>
      <c r="AZ14" s="18">
        <v>11</v>
      </c>
      <c r="BA14" s="18">
        <v>14</v>
      </c>
      <c r="BB14" s="18">
        <v>14</v>
      </c>
      <c r="BC14" s="18">
        <v>362</v>
      </c>
      <c r="BD14" s="18">
        <v>298</v>
      </c>
      <c r="BE14" s="18">
        <v>80</v>
      </c>
      <c r="BF14" s="18">
        <v>19</v>
      </c>
      <c r="BG14" s="18">
        <v>3</v>
      </c>
      <c r="BH14" s="18">
        <v>136</v>
      </c>
      <c r="BI14" s="18">
        <v>103</v>
      </c>
      <c r="BJ14" s="18">
        <v>70</v>
      </c>
      <c r="BK14" s="18">
        <v>22</v>
      </c>
      <c r="BL14" s="18">
        <v>30</v>
      </c>
      <c r="BM14" s="18">
        <v>21</v>
      </c>
      <c r="BN14" s="18">
        <v>43</v>
      </c>
      <c r="BO14" s="18">
        <v>80</v>
      </c>
      <c r="BP14" s="29">
        <v>42</v>
      </c>
      <c r="BQ14" s="18">
        <v>4</v>
      </c>
      <c r="BR14" s="18">
        <v>25</v>
      </c>
      <c r="BS14" s="18">
        <v>82</v>
      </c>
      <c r="BT14" s="18">
        <v>75</v>
      </c>
      <c r="BU14" s="18">
        <v>24</v>
      </c>
      <c r="BV14" s="18">
        <v>87</v>
      </c>
      <c r="BW14" s="18">
        <v>22</v>
      </c>
      <c r="BX14" s="16">
        <v>221</v>
      </c>
      <c r="BY14" s="17"/>
      <c r="BZ14" s="17"/>
      <c r="CA14" s="17"/>
    </row>
    <row r="15" spans="1:79">
      <c r="A15" s="15">
        <f t="shared" si="0"/>
        <v>43310</v>
      </c>
      <c r="B15" s="15">
        <f t="shared" si="0"/>
        <v>43310</v>
      </c>
      <c r="C15" s="17"/>
      <c r="D15" s="16">
        <v>404</v>
      </c>
      <c r="E15" s="16">
        <v>408</v>
      </c>
      <c r="F15" s="16">
        <v>514</v>
      </c>
      <c r="G15" s="16">
        <v>180</v>
      </c>
      <c r="H15" s="16">
        <v>178</v>
      </c>
      <c r="I15" s="16"/>
      <c r="J15" s="16">
        <v>35</v>
      </c>
      <c r="K15" s="16">
        <v>140</v>
      </c>
      <c r="L15" s="16">
        <v>16</v>
      </c>
      <c r="M15" s="16">
        <v>30</v>
      </c>
      <c r="N15" s="16">
        <v>101</v>
      </c>
      <c r="O15" s="16">
        <v>45</v>
      </c>
      <c r="P15" s="16">
        <v>46</v>
      </c>
      <c r="Q15" s="16">
        <v>1</v>
      </c>
      <c r="R15" s="16">
        <v>236</v>
      </c>
      <c r="S15" s="16">
        <v>41</v>
      </c>
      <c r="T15" s="16">
        <v>30</v>
      </c>
      <c r="U15" s="16">
        <v>178</v>
      </c>
      <c r="V15" s="16"/>
      <c r="W15" s="16"/>
      <c r="X15" s="16"/>
      <c r="Y15" s="16">
        <v>28</v>
      </c>
      <c r="Z15" s="16"/>
      <c r="AA15" s="16"/>
      <c r="AB15" s="16">
        <v>229</v>
      </c>
      <c r="AC15" s="16">
        <v>38</v>
      </c>
      <c r="AD15" s="16">
        <v>288</v>
      </c>
      <c r="AE15" s="16">
        <v>636</v>
      </c>
      <c r="AF15" s="16">
        <v>59</v>
      </c>
      <c r="AG15" s="16">
        <v>401</v>
      </c>
      <c r="AH15" s="16">
        <v>429</v>
      </c>
      <c r="AI15" s="16">
        <v>205</v>
      </c>
      <c r="AJ15" s="16">
        <v>341</v>
      </c>
      <c r="AK15" s="16">
        <v>146</v>
      </c>
      <c r="AL15" s="16">
        <v>103</v>
      </c>
      <c r="AM15" s="16">
        <v>55</v>
      </c>
      <c r="AN15" s="16">
        <v>431</v>
      </c>
      <c r="AO15" s="16">
        <v>203</v>
      </c>
      <c r="AP15" s="16">
        <v>65</v>
      </c>
      <c r="AQ15" s="16">
        <v>587</v>
      </c>
      <c r="AR15" s="16">
        <v>0</v>
      </c>
      <c r="AS15" s="16">
        <v>59</v>
      </c>
      <c r="AT15" s="16">
        <v>179</v>
      </c>
      <c r="AU15" s="16">
        <v>204</v>
      </c>
      <c r="AV15" s="16">
        <v>70</v>
      </c>
      <c r="AW15" s="16">
        <v>176</v>
      </c>
      <c r="AX15" s="43">
        <v>132</v>
      </c>
      <c r="AY15" s="43">
        <v>64</v>
      </c>
      <c r="AZ15" s="44">
        <v>267</v>
      </c>
      <c r="BA15" s="44">
        <v>22</v>
      </c>
      <c r="BB15" s="44">
        <v>206</v>
      </c>
      <c r="BC15" s="44">
        <v>1400</v>
      </c>
      <c r="BD15" s="44">
        <v>760</v>
      </c>
      <c r="BE15" s="44">
        <v>710</v>
      </c>
      <c r="BF15" s="44">
        <v>290</v>
      </c>
      <c r="BG15" s="44">
        <v>350</v>
      </c>
      <c r="BH15" s="44">
        <v>372</v>
      </c>
      <c r="BI15" s="44">
        <v>745</v>
      </c>
      <c r="BJ15" s="16">
        <v>10</v>
      </c>
      <c r="BK15" s="16">
        <v>40</v>
      </c>
      <c r="BL15" s="16">
        <v>42</v>
      </c>
      <c r="BM15" s="16">
        <v>37</v>
      </c>
      <c r="BN15" s="16">
        <v>138</v>
      </c>
      <c r="BO15" s="16">
        <v>377</v>
      </c>
      <c r="BP15" s="35">
        <v>206</v>
      </c>
      <c r="BQ15" s="16">
        <v>15</v>
      </c>
      <c r="BR15" s="16"/>
      <c r="BS15" s="16">
        <v>150</v>
      </c>
      <c r="BT15" s="16">
        <v>52</v>
      </c>
      <c r="BU15" s="16">
        <v>18</v>
      </c>
      <c r="BV15" s="16">
        <v>75</v>
      </c>
      <c r="BW15" s="16">
        <v>29</v>
      </c>
      <c r="BX15" s="16">
        <v>569</v>
      </c>
      <c r="BY15" s="17"/>
      <c r="BZ15" s="17"/>
      <c r="CA15" s="17"/>
    </row>
    <row r="16" spans="1:79">
      <c r="A16" s="15">
        <f t="shared" si="0"/>
        <v>43317</v>
      </c>
      <c r="B16" s="15">
        <f t="shared" si="0"/>
        <v>43317</v>
      </c>
      <c r="C16" s="17"/>
      <c r="D16" s="18">
        <v>117</v>
      </c>
      <c r="E16" s="18">
        <v>192</v>
      </c>
      <c r="F16" s="18">
        <v>532</v>
      </c>
      <c r="G16" s="18">
        <v>489</v>
      </c>
      <c r="H16" s="18">
        <v>35</v>
      </c>
      <c r="I16" s="18">
        <v>147</v>
      </c>
      <c r="J16" s="18">
        <v>11</v>
      </c>
      <c r="K16" s="18">
        <v>152</v>
      </c>
      <c r="L16" s="18">
        <v>47</v>
      </c>
      <c r="M16" s="18"/>
      <c r="N16" s="18">
        <v>64</v>
      </c>
      <c r="O16" s="18">
        <v>28</v>
      </c>
      <c r="P16" s="30"/>
      <c r="Q16" s="30">
        <v>1</v>
      </c>
      <c r="R16" s="30"/>
      <c r="S16" s="18">
        <v>5</v>
      </c>
      <c r="T16" s="18">
        <v>6</v>
      </c>
      <c r="U16" s="18">
        <v>40</v>
      </c>
      <c r="V16" s="18">
        <v>0</v>
      </c>
      <c r="W16" s="18">
        <v>5</v>
      </c>
      <c r="X16" s="18">
        <v>12</v>
      </c>
      <c r="Y16" s="18">
        <v>4</v>
      </c>
      <c r="Z16" s="18"/>
      <c r="AA16" s="18"/>
      <c r="AB16" s="18">
        <v>246</v>
      </c>
      <c r="AC16" s="18">
        <v>35</v>
      </c>
      <c r="AD16" s="18">
        <v>114</v>
      </c>
      <c r="AE16" s="18">
        <v>328</v>
      </c>
      <c r="AF16" s="18">
        <v>53</v>
      </c>
      <c r="AG16" s="18">
        <v>495</v>
      </c>
      <c r="AH16" s="18">
        <v>291</v>
      </c>
      <c r="AI16" s="18">
        <v>43</v>
      </c>
      <c r="AJ16" s="18">
        <v>161</v>
      </c>
      <c r="AK16" s="18"/>
      <c r="AL16" s="18">
        <v>24</v>
      </c>
      <c r="AM16" s="18">
        <v>91</v>
      </c>
      <c r="AN16" s="18">
        <v>366</v>
      </c>
      <c r="AO16" s="18">
        <v>170</v>
      </c>
      <c r="AP16" s="18">
        <v>45</v>
      </c>
      <c r="AQ16" s="18">
        <v>334</v>
      </c>
      <c r="AR16" s="18">
        <v>0</v>
      </c>
      <c r="AS16" s="18">
        <v>42</v>
      </c>
      <c r="AT16" s="18">
        <v>185</v>
      </c>
      <c r="AU16" s="18">
        <v>59</v>
      </c>
      <c r="AV16" s="30">
        <v>51</v>
      </c>
      <c r="AW16" s="30">
        <v>98</v>
      </c>
      <c r="AX16" s="30">
        <v>44</v>
      </c>
      <c r="AY16" s="30">
        <v>49</v>
      </c>
      <c r="AZ16" s="171">
        <v>135</v>
      </c>
      <c r="BA16" s="171">
        <v>36</v>
      </c>
      <c r="BB16" s="171">
        <v>154</v>
      </c>
      <c r="BC16" s="171">
        <v>900</v>
      </c>
      <c r="BD16" s="171">
        <v>551</v>
      </c>
      <c r="BE16" s="171">
        <v>42</v>
      </c>
      <c r="BF16" s="171">
        <v>454</v>
      </c>
      <c r="BG16" s="171">
        <v>468</v>
      </c>
      <c r="BH16" s="171">
        <v>308</v>
      </c>
      <c r="BI16" s="171">
        <v>551</v>
      </c>
      <c r="BJ16" s="18"/>
      <c r="BK16" s="18">
        <v>4</v>
      </c>
      <c r="BL16" s="18">
        <v>20</v>
      </c>
      <c r="BM16" s="18">
        <v>58</v>
      </c>
      <c r="BN16" s="18">
        <v>39</v>
      </c>
      <c r="BO16" s="18">
        <v>69</v>
      </c>
      <c r="BP16" s="29">
        <v>485</v>
      </c>
      <c r="BQ16" s="18">
        <v>9</v>
      </c>
      <c r="BR16" s="18">
        <v>81</v>
      </c>
      <c r="BS16" s="18">
        <v>47</v>
      </c>
      <c r="BT16" s="18">
        <v>37</v>
      </c>
      <c r="BU16" s="18">
        <v>4</v>
      </c>
      <c r="BV16" s="18">
        <v>20</v>
      </c>
      <c r="BW16" s="18">
        <v>7</v>
      </c>
      <c r="BX16" s="18">
        <v>553</v>
      </c>
      <c r="BY16" s="17"/>
      <c r="BZ16" s="17"/>
      <c r="CA16" s="17"/>
    </row>
    <row r="17" spans="1:79">
      <c r="A17" s="15">
        <f t="shared" si="0"/>
        <v>43324</v>
      </c>
      <c r="B17" s="15">
        <f t="shared" si="0"/>
        <v>43324</v>
      </c>
      <c r="C17" s="17"/>
      <c r="D17" s="16">
        <v>7</v>
      </c>
      <c r="E17" s="16">
        <v>55</v>
      </c>
      <c r="F17" s="16">
        <v>256</v>
      </c>
      <c r="G17" s="16"/>
      <c r="H17" s="16"/>
      <c r="I17" s="16"/>
      <c r="J17" s="16">
        <v>5</v>
      </c>
      <c r="K17" s="16"/>
      <c r="L17" s="16"/>
      <c r="M17" s="16"/>
      <c r="N17" s="16">
        <v>3</v>
      </c>
      <c r="O17" s="16"/>
      <c r="P17" s="43">
        <v>19</v>
      </c>
      <c r="Q17" s="43">
        <v>0</v>
      </c>
      <c r="R17" s="43">
        <v>64</v>
      </c>
      <c r="S17" s="16">
        <v>0</v>
      </c>
      <c r="T17" s="16">
        <v>1</v>
      </c>
      <c r="U17" s="16">
        <v>7</v>
      </c>
      <c r="V17" s="16"/>
      <c r="W17" s="16"/>
      <c r="X17" s="16">
        <v>3</v>
      </c>
      <c r="Y17" s="16">
        <v>1</v>
      </c>
      <c r="Z17" s="16"/>
      <c r="AA17" s="16"/>
      <c r="AB17" s="16">
        <v>60</v>
      </c>
      <c r="AC17" s="16">
        <v>1</v>
      </c>
      <c r="AD17" s="16">
        <v>23</v>
      </c>
      <c r="AE17" s="16">
        <v>83</v>
      </c>
      <c r="AF17" s="16">
        <v>103</v>
      </c>
      <c r="AG17" s="16">
        <v>40</v>
      </c>
      <c r="AH17" s="16">
        <v>72</v>
      </c>
      <c r="AI17" s="16">
        <v>6</v>
      </c>
      <c r="AJ17" s="16">
        <v>68</v>
      </c>
      <c r="AK17" s="16">
        <v>180</v>
      </c>
      <c r="AL17" s="16">
        <v>12</v>
      </c>
      <c r="AM17" s="16">
        <v>16</v>
      </c>
      <c r="AN17" s="16">
        <v>230</v>
      </c>
      <c r="AO17" s="16">
        <v>36</v>
      </c>
      <c r="AP17" s="16">
        <v>14</v>
      </c>
      <c r="AQ17" s="16">
        <v>119</v>
      </c>
      <c r="AR17" s="16">
        <v>0</v>
      </c>
      <c r="AS17" s="48">
        <v>5</v>
      </c>
      <c r="AT17" s="48">
        <v>42</v>
      </c>
      <c r="AU17" s="48">
        <v>9</v>
      </c>
      <c r="AV17" s="45">
        <v>13</v>
      </c>
      <c r="AW17" s="43">
        <v>25</v>
      </c>
      <c r="AX17" s="43">
        <v>5</v>
      </c>
      <c r="AY17" s="43">
        <v>9</v>
      </c>
      <c r="AZ17" s="43">
        <v>48</v>
      </c>
      <c r="BA17" s="43">
        <v>14</v>
      </c>
      <c r="BB17" s="43"/>
      <c r="BC17" s="43">
        <v>235</v>
      </c>
      <c r="BD17" s="43">
        <v>120</v>
      </c>
      <c r="BE17" s="43">
        <v>10</v>
      </c>
      <c r="BF17" s="43"/>
      <c r="BG17" s="43">
        <v>268</v>
      </c>
      <c r="BH17" s="43">
        <v>18</v>
      </c>
      <c r="BI17" s="43">
        <v>170</v>
      </c>
      <c r="BJ17" s="35"/>
      <c r="BK17" s="16">
        <v>1</v>
      </c>
      <c r="BL17" s="16">
        <v>4</v>
      </c>
      <c r="BM17" s="16"/>
      <c r="BN17" s="16"/>
      <c r="BO17" s="16">
        <v>6</v>
      </c>
      <c r="BP17" s="35">
        <v>112</v>
      </c>
      <c r="BQ17" s="16">
        <v>1</v>
      </c>
      <c r="BR17" s="16"/>
      <c r="BS17" s="16"/>
      <c r="BT17" s="16"/>
      <c r="BU17" s="16">
        <v>5</v>
      </c>
      <c r="BV17" s="16">
        <v>4</v>
      </c>
      <c r="BW17" s="16">
        <v>0</v>
      </c>
      <c r="BX17" s="16">
        <v>331</v>
      </c>
      <c r="BY17" s="17"/>
      <c r="BZ17" s="17"/>
      <c r="CA17" s="17"/>
    </row>
    <row r="18" spans="1:79">
      <c r="A18" s="15">
        <f t="shared" si="0"/>
        <v>43331</v>
      </c>
      <c r="B18" s="15">
        <f t="shared" si="0"/>
        <v>43331</v>
      </c>
      <c r="C18" s="17"/>
      <c r="D18" s="18">
        <v>0</v>
      </c>
      <c r="E18" s="18">
        <v>10</v>
      </c>
      <c r="F18" s="18">
        <v>38</v>
      </c>
      <c r="G18" s="18">
        <v>1</v>
      </c>
      <c r="H18" s="18"/>
      <c r="I18" s="18"/>
      <c r="J18" s="18"/>
      <c r="K18" s="18">
        <v>4</v>
      </c>
      <c r="L18" s="29">
        <v>4</v>
      </c>
      <c r="M18" s="18"/>
      <c r="N18" s="18">
        <v>1</v>
      </c>
      <c r="O18" s="29"/>
      <c r="P18" s="30">
        <v>15</v>
      </c>
      <c r="Q18" s="30"/>
      <c r="R18" s="30"/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/>
      <c r="AA18" s="18">
        <v>6</v>
      </c>
      <c r="AB18" s="18">
        <v>19</v>
      </c>
      <c r="AC18" s="18">
        <v>0</v>
      </c>
      <c r="AD18" s="18">
        <v>4</v>
      </c>
      <c r="AE18" s="18">
        <v>9</v>
      </c>
      <c r="AF18" s="18">
        <v>6</v>
      </c>
      <c r="AG18" s="18">
        <v>2</v>
      </c>
      <c r="AH18" s="18">
        <v>8</v>
      </c>
      <c r="AI18" s="18">
        <v>1</v>
      </c>
      <c r="AJ18" s="18">
        <v>6</v>
      </c>
      <c r="AK18" s="18">
        <v>9</v>
      </c>
      <c r="AL18" s="18">
        <v>3</v>
      </c>
      <c r="AM18" s="18">
        <v>2</v>
      </c>
      <c r="AN18" s="18">
        <v>9</v>
      </c>
      <c r="AO18" s="18">
        <v>9</v>
      </c>
      <c r="AP18" s="18">
        <v>1</v>
      </c>
      <c r="AQ18" s="18">
        <v>5</v>
      </c>
      <c r="AR18" s="18">
        <v>0</v>
      </c>
      <c r="AS18" s="29"/>
      <c r="AT18" s="29"/>
      <c r="AU18" s="29"/>
      <c r="AV18" s="30"/>
      <c r="AW18" s="172">
        <v>4</v>
      </c>
      <c r="AX18" s="172">
        <v>0</v>
      </c>
      <c r="AY18" s="172">
        <v>1</v>
      </c>
      <c r="AZ18" s="171">
        <v>0</v>
      </c>
      <c r="BA18" s="171">
        <v>1</v>
      </c>
      <c r="BB18" s="171">
        <v>2</v>
      </c>
      <c r="BC18" s="171">
        <v>20</v>
      </c>
      <c r="BD18" s="171">
        <v>14</v>
      </c>
      <c r="BE18" s="171">
        <v>4</v>
      </c>
      <c r="BF18" s="171">
        <v>3</v>
      </c>
      <c r="BG18" s="171">
        <v>42</v>
      </c>
      <c r="BH18" s="171">
        <v>3</v>
      </c>
      <c r="BI18" s="171">
        <v>18</v>
      </c>
      <c r="BJ18" s="18"/>
      <c r="BK18" s="18"/>
      <c r="BL18" s="18"/>
      <c r="BM18" s="18"/>
      <c r="BN18" s="18"/>
      <c r="BO18" s="18">
        <v>9</v>
      </c>
      <c r="BP18" s="29">
        <v>9</v>
      </c>
      <c r="BQ18" s="18">
        <v>0</v>
      </c>
      <c r="BR18" s="18"/>
      <c r="BS18" s="18">
        <v>0</v>
      </c>
      <c r="BT18" s="18">
        <v>2</v>
      </c>
      <c r="BU18" s="18">
        <v>0</v>
      </c>
      <c r="BV18" s="18">
        <v>0</v>
      </c>
      <c r="BW18" s="18">
        <v>0</v>
      </c>
      <c r="BX18" s="18">
        <v>25</v>
      </c>
      <c r="BY18" s="17"/>
      <c r="BZ18" s="17"/>
      <c r="CA18" s="17"/>
    </row>
    <row r="19" spans="1:79">
      <c r="A19" s="15">
        <f t="shared" si="0"/>
        <v>43338</v>
      </c>
      <c r="B19" s="15">
        <f t="shared" si="0"/>
        <v>43338</v>
      </c>
      <c r="C19" s="17"/>
      <c r="D19" s="16"/>
      <c r="E19" s="16"/>
      <c r="F19" s="16"/>
      <c r="G19" s="16"/>
      <c r="H19" s="16"/>
      <c r="I19" s="16"/>
      <c r="J19" s="16"/>
      <c r="K19" s="16">
        <v>1</v>
      </c>
      <c r="L19" s="16">
        <v>3</v>
      </c>
      <c r="M19" s="16"/>
      <c r="N19" s="16"/>
      <c r="O19" s="16"/>
      <c r="P19" s="43"/>
      <c r="Q19" s="43"/>
      <c r="R19" s="43"/>
      <c r="S19" s="16"/>
      <c r="T19" s="16"/>
      <c r="U19" s="16"/>
      <c r="V19" s="16"/>
      <c r="W19" s="16"/>
      <c r="X19" s="16"/>
      <c r="Y19" s="16"/>
      <c r="Z19" s="16"/>
      <c r="AA19" s="16"/>
      <c r="AB19" s="16">
        <v>3</v>
      </c>
      <c r="AC19" s="16">
        <v>0</v>
      </c>
      <c r="AD19" s="16">
        <v>0</v>
      </c>
      <c r="AE19" s="16">
        <v>2</v>
      </c>
      <c r="AF19" s="16">
        <v>0</v>
      </c>
      <c r="AG19" s="16">
        <v>2</v>
      </c>
      <c r="AH19" s="16">
        <v>4</v>
      </c>
      <c r="AI19" s="16">
        <v>0</v>
      </c>
      <c r="AJ19" s="16">
        <v>0</v>
      </c>
      <c r="AK19" s="16">
        <v>3</v>
      </c>
      <c r="AL19" s="16">
        <v>0</v>
      </c>
      <c r="AM19" s="16">
        <v>3</v>
      </c>
      <c r="AN19" s="16">
        <v>0</v>
      </c>
      <c r="AO19" s="16">
        <v>3</v>
      </c>
      <c r="AP19" s="16">
        <v>0</v>
      </c>
      <c r="AQ19" s="16">
        <v>4</v>
      </c>
      <c r="AR19" s="16">
        <v>0</v>
      </c>
      <c r="AS19" s="16"/>
      <c r="AT19" s="16"/>
      <c r="AU19" s="16"/>
      <c r="AV19" s="45">
        <v>1</v>
      </c>
      <c r="AW19" s="43">
        <v>0</v>
      </c>
      <c r="AX19" s="43"/>
      <c r="AY19" s="43"/>
      <c r="AZ19" s="44"/>
      <c r="BA19" s="44"/>
      <c r="BB19" s="44">
        <v>1</v>
      </c>
      <c r="BC19" s="44">
        <v>9</v>
      </c>
      <c r="BD19" s="44">
        <v>4</v>
      </c>
      <c r="BE19" s="44">
        <v>4</v>
      </c>
      <c r="BF19" s="44">
        <v>3</v>
      </c>
      <c r="BG19" s="44">
        <v>5</v>
      </c>
      <c r="BH19" s="44">
        <v>2</v>
      </c>
      <c r="BI19" s="44">
        <v>13</v>
      </c>
      <c r="BJ19" s="16"/>
      <c r="BK19" s="16"/>
      <c r="BL19" s="16"/>
      <c r="BM19" s="16"/>
      <c r="BN19" s="16"/>
      <c r="BO19" s="16"/>
      <c r="BP19" s="35"/>
      <c r="BQ19" s="16"/>
      <c r="BR19" s="16"/>
      <c r="BS19" s="16">
        <v>0</v>
      </c>
      <c r="BT19" s="16">
        <v>0</v>
      </c>
      <c r="BU19" s="16">
        <v>0</v>
      </c>
      <c r="BV19" s="16"/>
      <c r="BW19" s="16"/>
      <c r="BX19" s="16"/>
      <c r="BY19" s="17"/>
      <c r="BZ19" s="17"/>
      <c r="CA19" s="17"/>
    </row>
    <row r="20" spans="1:79">
      <c r="A20" s="15">
        <f t="shared" si="0"/>
        <v>43345</v>
      </c>
      <c r="B20" s="15">
        <f t="shared" si="0"/>
        <v>43345</v>
      </c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46"/>
      <c r="AW20" s="46"/>
      <c r="AX20" s="46"/>
      <c r="AY20" s="46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18"/>
      <c r="BL20" s="18"/>
      <c r="BM20" s="18"/>
      <c r="BN20" s="18"/>
      <c r="BO20" s="18"/>
      <c r="BP20" s="29"/>
      <c r="BQ20" s="18"/>
      <c r="BR20" s="18"/>
      <c r="BS20" s="18"/>
      <c r="BT20" s="18"/>
      <c r="BU20" s="18"/>
      <c r="BV20" s="18"/>
      <c r="BW20" s="18"/>
      <c r="BX20" s="18"/>
      <c r="BY20" s="17"/>
      <c r="BZ20" s="17"/>
      <c r="CA20" s="17"/>
    </row>
    <row r="21" spans="1:79">
      <c r="A21" s="15">
        <f t="shared" si="0"/>
        <v>43352</v>
      </c>
      <c r="B21" s="15">
        <f t="shared" si="0"/>
        <v>43352</v>
      </c>
      <c r="C21" s="17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73"/>
      <c r="BQ21" s="173"/>
      <c r="BR21" s="173"/>
      <c r="BS21" s="173"/>
      <c r="BT21" s="173"/>
      <c r="BU21" s="16"/>
      <c r="BV21" s="16"/>
      <c r="BW21" s="16"/>
      <c r="BX21" s="16"/>
      <c r="BY21" s="17"/>
      <c r="BZ21" s="17"/>
      <c r="CA21" s="17"/>
    </row>
    <row r="22" spans="1:79">
      <c r="A22" s="15">
        <f t="shared" si="0"/>
        <v>43359</v>
      </c>
      <c r="B22" s="15">
        <f t="shared" si="0"/>
        <v>43359</v>
      </c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31"/>
      <c r="BQ22" s="31"/>
      <c r="BR22" s="31"/>
      <c r="BS22" s="31"/>
      <c r="BT22" s="31"/>
      <c r="BU22" s="18"/>
      <c r="BV22" s="18"/>
      <c r="BW22" s="18"/>
      <c r="BX22" s="18"/>
      <c r="BY22" s="17"/>
      <c r="BZ22" s="17"/>
      <c r="CA22" s="17"/>
    </row>
    <row r="23" spans="1:79">
      <c r="A23" s="176"/>
      <c r="B23" s="20"/>
      <c r="C23" s="17"/>
      <c r="D23" s="20">
        <f>SUM(D7:D20)</f>
        <v>599</v>
      </c>
      <c r="E23" s="20">
        <f t="shared" ref="E23:BP23" si="1">SUM(E7:E20)</f>
        <v>670</v>
      </c>
      <c r="F23" s="20">
        <f t="shared" si="1"/>
        <v>1344</v>
      </c>
      <c r="G23" s="20">
        <f t="shared" si="1"/>
        <v>673</v>
      </c>
      <c r="H23" s="20">
        <f t="shared" si="1"/>
        <v>230</v>
      </c>
      <c r="I23" s="20">
        <f t="shared" si="1"/>
        <v>156</v>
      </c>
      <c r="J23" s="20">
        <f t="shared" si="1"/>
        <v>144</v>
      </c>
      <c r="K23" s="20">
        <f t="shared" si="1"/>
        <v>308</v>
      </c>
      <c r="L23" s="20">
        <f t="shared" si="1"/>
        <v>91</v>
      </c>
      <c r="M23" s="20">
        <f t="shared" si="1"/>
        <v>103</v>
      </c>
      <c r="N23" s="20">
        <f t="shared" si="1"/>
        <v>223</v>
      </c>
      <c r="O23" s="20">
        <f t="shared" si="1"/>
        <v>124</v>
      </c>
      <c r="P23" s="20">
        <f t="shared" si="1"/>
        <v>234</v>
      </c>
      <c r="Q23" s="20">
        <f t="shared" si="1"/>
        <v>88</v>
      </c>
      <c r="R23" s="20">
        <f t="shared" si="1"/>
        <v>405</v>
      </c>
      <c r="S23" s="20">
        <f t="shared" si="1"/>
        <v>59</v>
      </c>
      <c r="T23" s="20">
        <f t="shared" si="1"/>
        <v>139</v>
      </c>
      <c r="U23" s="20">
        <f t="shared" si="1"/>
        <v>544</v>
      </c>
      <c r="V23" s="20">
        <f t="shared" si="1"/>
        <v>12</v>
      </c>
      <c r="W23" s="20">
        <f t="shared" si="1"/>
        <v>10</v>
      </c>
      <c r="X23" s="20">
        <f t="shared" si="1"/>
        <v>86</v>
      </c>
      <c r="Y23" s="20">
        <f t="shared" si="1"/>
        <v>33</v>
      </c>
      <c r="Z23" s="20">
        <f t="shared" si="1"/>
        <v>1</v>
      </c>
      <c r="AA23" s="20">
        <f t="shared" si="1"/>
        <v>13</v>
      </c>
      <c r="AB23" s="20">
        <f t="shared" si="1"/>
        <v>582</v>
      </c>
      <c r="AC23" s="20">
        <f t="shared" si="1"/>
        <v>87</v>
      </c>
      <c r="AD23" s="20">
        <f t="shared" si="1"/>
        <v>623</v>
      </c>
      <c r="AE23" s="20">
        <f t="shared" si="1"/>
        <v>1107</v>
      </c>
      <c r="AF23" s="20">
        <f t="shared" si="1"/>
        <v>564</v>
      </c>
      <c r="AG23" s="20">
        <f t="shared" si="1"/>
        <v>953</v>
      </c>
      <c r="AH23" s="20">
        <f t="shared" si="1"/>
        <v>1036</v>
      </c>
      <c r="AI23" s="20">
        <f t="shared" si="1"/>
        <v>393</v>
      </c>
      <c r="AJ23" s="20">
        <f t="shared" si="1"/>
        <v>620</v>
      </c>
      <c r="AK23" s="20">
        <f t="shared" si="1"/>
        <v>376</v>
      </c>
      <c r="AL23" s="20">
        <f t="shared" si="1"/>
        <v>185</v>
      </c>
      <c r="AM23" s="20">
        <f t="shared" si="1"/>
        <v>215</v>
      </c>
      <c r="AN23" s="20">
        <f t="shared" si="1"/>
        <v>1203</v>
      </c>
      <c r="AO23" s="20">
        <f t="shared" si="1"/>
        <v>443</v>
      </c>
      <c r="AP23" s="20">
        <f t="shared" si="1"/>
        <v>133</v>
      </c>
      <c r="AQ23" s="20">
        <f t="shared" si="1"/>
        <v>1097</v>
      </c>
      <c r="AR23" s="20">
        <f t="shared" si="1"/>
        <v>1</v>
      </c>
      <c r="AS23" s="20">
        <f t="shared" si="1"/>
        <v>149</v>
      </c>
      <c r="AT23" s="20">
        <f t="shared" si="1"/>
        <v>448</v>
      </c>
      <c r="AU23" s="20">
        <f t="shared" si="1"/>
        <v>539</v>
      </c>
      <c r="AV23" s="20">
        <f t="shared" si="1"/>
        <v>206</v>
      </c>
      <c r="AW23" s="20">
        <f t="shared" si="1"/>
        <v>385</v>
      </c>
      <c r="AX23" s="20">
        <f t="shared" si="1"/>
        <v>227</v>
      </c>
      <c r="AY23" s="20">
        <f t="shared" si="1"/>
        <v>189</v>
      </c>
      <c r="AZ23" s="20">
        <f t="shared" si="1"/>
        <v>461</v>
      </c>
      <c r="BA23" s="20">
        <f t="shared" si="1"/>
        <v>89</v>
      </c>
      <c r="BB23" s="20">
        <f t="shared" si="1"/>
        <v>377</v>
      </c>
      <c r="BC23" s="20">
        <f t="shared" si="1"/>
        <v>2964</v>
      </c>
      <c r="BD23" s="20">
        <f t="shared" si="1"/>
        <v>1750</v>
      </c>
      <c r="BE23" s="20">
        <f t="shared" si="1"/>
        <v>856</v>
      </c>
      <c r="BF23" s="20">
        <f t="shared" si="1"/>
        <v>769</v>
      </c>
      <c r="BG23" s="20">
        <f t="shared" si="1"/>
        <v>1136</v>
      </c>
      <c r="BH23" s="20">
        <f t="shared" si="1"/>
        <v>840</v>
      </c>
      <c r="BI23" s="20">
        <f t="shared" si="1"/>
        <v>1600</v>
      </c>
      <c r="BJ23" s="20">
        <f t="shared" si="1"/>
        <v>120</v>
      </c>
      <c r="BK23" s="20">
        <f t="shared" si="1"/>
        <v>84</v>
      </c>
      <c r="BL23" s="20">
        <f t="shared" si="1"/>
        <v>103</v>
      </c>
      <c r="BM23" s="20">
        <f t="shared" si="1"/>
        <v>116</v>
      </c>
      <c r="BN23" s="20">
        <f t="shared" si="1"/>
        <v>220</v>
      </c>
      <c r="BO23" s="20">
        <f t="shared" si="1"/>
        <v>561</v>
      </c>
      <c r="BP23" s="20">
        <f t="shared" si="1"/>
        <v>855</v>
      </c>
      <c r="BQ23" s="20">
        <f t="shared" ref="BQ23:BX23" si="2">SUM(BQ7:BQ20)</f>
        <v>30</v>
      </c>
      <c r="BR23" s="20">
        <f t="shared" si="2"/>
        <v>109</v>
      </c>
      <c r="BS23" s="20">
        <f t="shared" si="2"/>
        <v>279</v>
      </c>
      <c r="BT23" s="20">
        <f t="shared" si="2"/>
        <v>178</v>
      </c>
      <c r="BU23" s="20">
        <f t="shared" si="2"/>
        <v>66</v>
      </c>
      <c r="BV23" s="20">
        <f t="shared" si="2"/>
        <v>186</v>
      </c>
      <c r="BW23" s="20">
        <f t="shared" si="2"/>
        <v>58</v>
      </c>
      <c r="BX23" s="20">
        <f t="shared" si="2"/>
        <v>1703</v>
      </c>
      <c r="BY23" s="174">
        <f>SUM(D23:BX23)</f>
        <v>33560</v>
      </c>
      <c r="BZ23" s="174">
        <f>SUM(BY23)/70</f>
        <v>479.42857142857144</v>
      </c>
      <c r="CA23" s="17"/>
    </row>
    <row r="24" spans="1:79">
      <c r="A24" s="12"/>
      <c r="B24" s="12"/>
      <c r="C24" s="12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2"/>
      <c r="W24" s="12"/>
      <c r="X24" s="12"/>
      <c r="Y24" s="12"/>
      <c r="Z24" s="12"/>
      <c r="AA24" s="12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12"/>
      <c r="AR24" s="6"/>
      <c r="AS24" s="6"/>
      <c r="AT24" s="6"/>
      <c r="AU24" s="6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12"/>
      <c r="BV24" s="6"/>
      <c r="BW24" s="6"/>
      <c r="BX24" s="6"/>
      <c r="BY24" s="6"/>
      <c r="BZ24" s="6"/>
    </row>
    <row r="25" spans="1:79">
      <c r="A25" s="12"/>
      <c r="B25" s="12"/>
      <c r="C25" s="12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12"/>
      <c r="AR25" s="6"/>
      <c r="AS25" s="6"/>
      <c r="AT25" s="6"/>
      <c r="AU25" s="6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12"/>
      <c r="BV25" s="6"/>
      <c r="BW25" s="6"/>
      <c r="BX25" s="6"/>
      <c r="BY25" s="6"/>
      <c r="BZ25" s="6"/>
    </row>
    <row r="26" spans="1:79">
      <c r="A26" s="12"/>
      <c r="B26" s="12"/>
      <c r="C26" s="12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12"/>
      <c r="AR26" s="6"/>
      <c r="AS26" s="6"/>
      <c r="AT26" s="6"/>
      <c r="AU26" s="6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12"/>
      <c r="BV26" s="6"/>
      <c r="BW26" s="6"/>
      <c r="BX26" s="6"/>
      <c r="BY26" s="6"/>
      <c r="BZ26" s="6"/>
    </row>
    <row r="27" spans="1:79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12"/>
      <c r="AR27" s="6"/>
      <c r="AS27" s="6"/>
      <c r="AT27" s="6"/>
      <c r="AU27" s="6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12"/>
      <c r="BV27" s="6"/>
      <c r="BW27" s="6"/>
      <c r="BX27" s="6"/>
      <c r="BY27" s="6"/>
      <c r="BZ27" s="6"/>
    </row>
    <row r="28" spans="1:79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12"/>
      <c r="AR28" s="6"/>
      <c r="AS28" s="6"/>
      <c r="AT28" s="6"/>
      <c r="AU28" s="6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12"/>
      <c r="BV28" s="6"/>
      <c r="BW28" s="6"/>
      <c r="BX28" s="6"/>
      <c r="BY28" s="6"/>
      <c r="BZ28" s="6"/>
    </row>
    <row r="29" spans="1:7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12"/>
      <c r="AR29" s="6"/>
      <c r="AS29" s="6"/>
      <c r="AT29" s="6"/>
      <c r="AU29" s="6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6"/>
      <c r="BK29" s="6"/>
      <c r="BL29" s="6"/>
      <c r="BM29" s="6"/>
      <c r="BN29" s="6"/>
      <c r="BO29" s="6"/>
      <c r="BU29" s="17"/>
    </row>
    <row r="30" spans="1:79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12"/>
      <c r="AR30" s="6"/>
      <c r="AS30" s="6"/>
      <c r="AT30" s="6"/>
      <c r="AU30" s="6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6"/>
      <c r="BK30" s="6"/>
      <c r="BL30" s="6"/>
      <c r="BM30" s="6"/>
      <c r="BN30" s="6"/>
      <c r="BO30" s="6"/>
      <c r="BU30" s="17"/>
    </row>
    <row r="31" spans="1:79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12"/>
      <c r="AR31" s="6"/>
      <c r="AS31" s="6"/>
      <c r="AT31" s="6"/>
      <c r="AU31" s="6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6"/>
      <c r="BK31" s="6"/>
      <c r="BL31" s="6"/>
      <c r="BM31" s="6"/>
      <c r="BN31" s="6"/>
      <c r="BO31" s="6"/>
      <c r="BU31" s="17"/>
    </row>
    <row r="32" spans="1:79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12"/>
      <c r="AR32" s="6"/>
      <c r="AS32" s="6"/>
      <c r="AT32" s="6"/>
      <c r="AU32" s="6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6"/>
      <c r="BK32" s="6"/>
      <c r="BL32" s="6"/>
      <c r="BM32" s="6"/>
      <c r="BN32" s="6"/>
      <c r="BO32" s="6"/>
      <c r="BU32" s="17"/>
    </row>
    <row r="33" spans="1:73">
      <c r="AQ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U33" s="17"/>
    </row>
    <row r="34" spans="1:7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12"/>
      <c r="AR34" s="6"/>
      <c r="AS34" s="6"/>
      <c r="AT34" s="6"/>
      <c r="AU34" s="6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6"/>
      <c r="BK34" s="6"/>
      <c r="BL34" s="6"/>
      <c r="BM34" s="6"/>
      <c r="BN34" s="6"/>
      <c r="BO34" s="6"/>
      <c r="BU34" s="17"/>
    </row>
    <row r="35" spans="1:7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12"/>
      <c r="AR35" s="6"/>
      <c r="AS35" s="6"/>
      <c r="AT35" s="6"/>
      <c r="AU35" s="6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6"/>
      <c r="BK35" s="6"/>
      <c r="BL35" s="6"/>
      <c r="BM35" s="6"/>
      <c r="BN35" s="6"/>
      <c r="BO35" s="6"/>
      <c r="BU3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38"/>
  <sheetViews>
    <sheetView zoomScale="50" zoomScaleNormal="50" workbookViewId="0">
      <selection activeCell="M32" sqref="M32"/>
    </sheetView>
  </sheetViews>
  <sheetFormatPr baseColWidth="10" defaultColWidth="8.83203125" defaultRowHeight="16"/>
  <cols>
    <col min="1" max="1" width="12.5" customWidth="1"/>
    <col min="2" max="2" width="11.33203125" customWidth="1"/>
  </cols>
  <sheetData>
    <row r="1" spans="1:56">
      <c r="A1" s="6" t="s">
        <v>32</v>
      </c>
      <c r="B1" s="12"/>
      <c r="C1" s="145" t="s">
        <v>232</v>
      </c>
      <c r="D1" s="145" t="s">
        <v>50</v>
      </c>
      <c r="E1" s="145" t="s">
        <v>39</v>
      </c>
      <c r="F1" s="145" t="s">
        <v>40</v>
      </c>
      <c r="G1" s="145" t="s">
        <v>233</v>
      </c>
      <c r="H1" s="45" t="s">
        <v>234</v>
      </c>
      <c r="I1" s="190" t="s">
        <v>235</v>
      </c>
      <c r="J1" s="45" t="s">
        <v>34</v>
      </c>
      <c r="K1" s="45" t="s">
        <v>236</v>
      </c>
      <c r="L1" s="145" t="s">
        <v>36</v>
      </c>
      <c r="M1" s="145" t="s">
        <v>237</v>
      </c>
      <c r="N1" s="151" t="s">
        <v>238</v>
      </c>
      <c r="O1" s="151" t="s">
        <v>239</v>
      </c>
      <c r="P1" s="145" t="s">
        <v>42</v>
      </c>
      <c r="Q1" s="145" t="s">
        <v>199</v>
      </c>
      <c r="R1" s="145" t="s">
        <v>200</v>
      </c>
      <c r="S1" s="145" t="s">
        <v>47</v>
      </c>
      <c r="T1" s="145" t="s">
        <v>44</v>
      </c>
      <c r="U1" s="145" t="s">
        <v>49</v>
      </c>
      <c r="V1" s="145" t="s">
        <v>41</v>
      </c>
      <c r="W1" s="50" t="s">
        <v>201</v>
      </c>
      <c r="X1" s="145" t="s">
        <v>48</v>
      </c>
      <c r="Y1" s="145" t="s">
        <v>202</v>
      </c>
      <c r="Z1" s="145" t="s">
        <v>203</v>
      </c>
      <c r="AA1" s="145" t="s">
        <v>45</v>
      </c>
      <c r="AB1" s="145" t="s">
        <v>46</v>
      </c>
      <c r="AC1" s="145" t="s">
        <v>43</v>
      </c>
      <c r="AD1" s="145" t="s">
        <v>37</v>
      </c>
      <c r="AE1" s="145" t="s">
        <v>240</v>
      </c>
      <c r="AF1" s="145" t="s">
        <v>241</v>
      </c>
      <c r="AG1" s="145" t="s">
        <v>52</v>
      </c>
      <c r="AH1" s="151"/>
      <c r="AI1" s="151" t="s">
        <v>206</v>
      </c>
      <c r="AJ1" s="151" t="s">
        <v>206</v>
      </c>
      <c r="AK1" s="45" t="s">
        <v>100</v>
      </c>
      <c r="AL1" s="45" t="s">
        <v>242</v>
      </c>
      <c r="AM1" s="43" t="s">
        <v>172</v>
      </c>
      <c r="AN1" s="43" t="s">
        <v>207</v>
      </c>
      <c r="AO1" s="43" t="s">
        <v>208</v>
      </c>
      <c r="AP1" s="43" t="s">
        <v>209</v>
      </c>
      <c r="AQ1" s="43" t="s">
        <v>243</v>
      </c>
      <c r="AR1" s="43" t="s">
        <v>244</v>
      </c>
      <c r="AS1" s="43" t="s">
        <v>245</v>
      </c>
      <c r="AT1" s="43" t="s">
        <v>246</v>
      </c>
      <c r="AU1" s="145" t="s">
        <v>214</v>
      </c>
      <c r="AV1" s="145"/>
      <c r="AW1" s="145" t="s">
        <v>51</v>
      </c>
      <c r="AX1" s="145" t="s">
        <v>53</v>
      </c>
      <c r="AY1" s="43"/>
      <c r="AZ1" s="43"/>
      <c r="BA1" s="43" t="s">
        <v>55</v>
      </c>
      <c r="BB1" s="145" t="s">
        <v>247</v>
      </c>
      <c r="BC1" s="17"/>
      <c r="BD1" s="17"/>
    </row>
    <row r="2" spans="1:56">
      <c r="A2" s="6" t="s">
        <v>54</v>
      </c>
      <c r="B2" s="12" t="s">
        <v>2</v>
      </c>
      <c r="C2" s="145" t="s">
        <v>55</v>
      </c>
      <c r="D2" s="145" t="s">
        <v>55</v>
      </c>
      <c r="E2" s="145" t="s">
        <v>55</v>
      </c>
      <c r="F2" s="145" t="s">
        <v>55</v>
      </c>
      <c r="G2" s="145" t="s">
        <v>55</v>
      </c>
      <c r="H2" s="145" t="s">
        <v>55</v>
      </c>
      <c r="I2" s="145" t="s">
        <v>55</v>
      </c>
      <c r="J2" s="145" t="s">
        <v>55</v>
      </c>
      <c r="K2" s="145" t="s">
        <v>55</v>
      </c>
      <c r="L2" s="145" t="s">
        <v>55</v>
      </c>
      <c r="M2" s="145" t="s">
        <v>55</v>
      </c>
      <c r="N2" s="151" t="s">
        <v>55</v>
      </c>
      <c r="O2" s="151" t="s">
        <v>55</v>
      </c>
      <c r="P2" s="145" t="s">
        <v>55</v>
      </c>
      <c r="Q2" s="145"/>
      <c r="R2" s="145" t="s">
        <v>55</v>
      </c>
      <c r="S2" s="145" t="s">
        <v>55</v>
      </c>
      <c r="T2" s="145" t="s">
        <v>55</v>
      </c>
      <c r="U2" s="145" t="s">
        <v>55</v>
      </c>
      <c r="V2" s="145" t="s">
        <v>55</v>
      </c>
      <c r="W2" s="145" t="s">
        <v>55</v>
      </c>
      <c r="X2" s="145" t="s">
        <v>55</v>
      </c>
      <c r="Y2" s="145" t="s">
        <v>55</v>
      </c>
      <c r="Z2" s="145" t="s">
        <v>55</v>
      </c>
      <c r="AA2" s="145" t="s">
        <v>55</v>
      </c>
      <c r="AB2" s="145" t="s">
        <v>55</v>
      </c>
      <c r="AC2" s="145" t="s">
        <v>55</v>
      </c>
      <c r="AD2" s="145" t="s">
        <v>55</v>
      </c>
      <c r="AE2" s="145" t="s">
        <v>55</v>
      </c>
      <c r="AF2" s="145" t="s">
        <v>55</v>
      </c>
      <c r="AG2" s="145" t="s">
        <v>55</v>
      </c>
      <c r="AH2" s="151" t="s">
        <v>216</v>
      </c>
      <c r="AI2" s="151" t="s">
        <v>55</v>
      </c>
      <c r="AJ2" s="151" t="s">
        <v>55</v>
      </c>
      <c r="AK2" s="145" t="s">
        <v>55</v>
      </c>
      <c r="AL2" s="145" t="s">
        <v>55</v>
      </c>
      <c r="AM2" s="145" t="s">
        <v>55</v>
      </c>
      <c r="AN2" s="145" t="s">
        <v>55</v>
      </c>
      <c r="AO2" s="145" t="s">
        <v>55</v>
      </c>
      <c r="AP2" s="145" t="s">
        <v>55</v>
      </c>
      <c r="AQ2" s="145" t="s">
        <v>55</v>
      </c>
      <c r="AR2" s="145" t="s">
        <v>55</v>
      </c>
      <c r="AS2" s="145" t="s">
        <v>55</v>
      </c>
      <c r="AT2" s="145" t="s">
        <v>55</v>
      </c>
      <c r="AU2" s="145" t="s">
        <v>55</v>
      </c>
      <c r="AV2" s="145" t="s">
        <v>55</v>
      </c>
      <c r="AW2" s="145" t="s">
        <v>55</v>
      </c>
      <c r="AX2" s="145"/>
      <c r="AY2" s="43"/>
      <c r="AZ2" s="43"/>
      <c r="BA2" s="43" t="s">
        <v>248</v>
      </c>
      <c r="BB2" s="145" t="s">
        <v>55</v>
      </c>
      <c r="BC2" s="17"/>
      <c r="BD2" s="17"/>
    </row>
    <row r="3" spans="1:56">
      <c r="A3" s="6" t="s">
        <v>56</v>
      </c>
      <c r="B3" s="12" t="s">
        <v>2</v>
      </c>
      <c r="C3" s="145" t="s">
        <v>66</v>
      </c>
      <c r="D3" s="145" t="s">
        <v>66</v>
      </c>
      <c r="E3" s="145" t="s">
        <v>35</v>
      </c>
      <c r="F3" s="145" t="s">
        <v>64</v>
      </c>
      <c r="G3" s="145" t="s">
        <v>101</v>
      </c>
      <c r="H3" s="145" t="s">
        <v>63</v>
      </c>
      <c r="I3" s="145" t="s">
        <v>58</v>
      </c>
      <c r="J3" s="145" t="s">
        <v>58</v>
      </c>
      <c r="K3" s="145" t="s">
        <v>58</v>
      </c>
      <c r="L3" s="145" t="s">
        <v>60</v>
      </c>
      <c r="M3" s="145" t="s">
        <v>57</v>
      </c>
      <c r="N3" s="151" t="s">
        <v>146</v>
      </c>
      <c r="O3" s="151" t="s">
        <v>249</v>
      </c>
      <c r="P3" s="145" t="s">
        <v>65</v>
      </c>
      <c r="Q3" s="145" t="s">
        <v>65</v>
      </c>
      <c r="R3" s="145" t="s">
        <v>61</v>
      </c>
      <c r="S3" s="145" t="s">
        <v>61</v>
      </c>
      <c r="T3" s="145" t="s">
        <v>65</v>
      </c>
      <c r="U3" s="145" t="s">
        <v>61</v>
      </c>
      <c r="V3" s="145" t="s">
        <v>65</v>
      </c>
      <c r="W3" s="145" t="s">
        <v>61</v>
      </c>
      <c r="X3" s="145" t="s">
        <v>61</v>
      </c>
      <c r="Y3" s="145" t="s">
        <v>65</v>
      </c>
      <c r="Z3" s="145" t="s">
        <v>65</v>
      </c>
      <c r="AA3" s="145" t="s">
        <v>65</v>
      </c>
      <c r="AB3" s="145" t="s">
        <v>61</v>
      </c>
      <c r="AC3" s="145" t="s">
        <v>65</v>
      </c>
      <c r="AD3" s="145" t="s">
        <v>61</v>
      </c>
      <c r="AE3" s="145" t="s">
        <v>186</v>
      </c>
      <c r="AF3" s="145" t="s">
        <v>250</v>
      </c>
      <c r="AG3" s="145" t="s">
        <v>68</v>
      </c>
      <c r="AH3" s="151" t="s">
        <v>59</v>
      </c>
      <c r="AI3" s="151" t="s">
        <v>59</v>
      </c>
      <c r="AJ3" s="151" t="s">
        <v>218</v>
      </c>
      <c r="AK3" s="145" t="s">
        <v>63</v>
      </c>
      <c r="AL3" s="145" t="s">
        <v>63</v>
      </c>
      <c r="AM3" s="145" t="s">
        <v>63</v>
      </c>
      <c r="AN3" s="145" t="s">
        <v>63</v>
      </c>
      <c r="AO3" s="145" t="s">
        <v>63</v>
      </c>
      <c r="AP3" s="145" t="s">
        <v>63</v>
      </c>
      <c r="AQ3" s="145" t="s">
        <v>97</v>
      </c>
      <c r="AR3" s="145" t="s">
        <v>97</v>
      </c>
      <c r="AS3" s="145" t="s">
        <v>98</v>
      </c>
      <c r="AT3" s="145" t="s">
        <v>251</v>
      </c>
      <c r="AU3" s="145" t="s">
        <v>220</v>
      </c>
      <c r="AV3" s="145" t="s">
        <v>62</v>
      </c>
      <c r="AW3" s="145" t="s">
        <v>67</v>
      </c>
      <c r="AX3" s="145" t="s">
        <v>104</v>
      </c>
      <c r="AY3" s="35" t="s">
        <v>69</v>
      </c>
      <c r="AZ3" s="45" t="s">
        <v>102</v>
      </c>
      <c r="BA3" s="45">
        <v>42.164400000000001</v>
      </c>
      <c r="BB3" s="145" t="s">
        <v>252</v>
      </c>
      <c r="BC3" s="17"/>
      <c r="BD3" s="17"/>
    </row>
    <row r="4" spans="1:56">
      <c r="A4" s="6" t="s">
        <v>70</v>
      </c>
      <c r="B4" s="12" t="s">
        <v>2</v>
      </c>
      <c r="C4" s="145">
        <v>42.440016999999997</v>
      </c>
      <c r="D4" s="145">
        <v>42.159610999999998</v>
      </c>
      <c r="E4" s="35">
        <v>44.885945999999997</v>
      </c>
      <c r="F4" s="154">
        <v>44.379595999999999</v>
      </c>
      <c r="G4" s="154">
        <v>42.705640000000002</v>
      </c>
      <c r="H4" s="162">
        <v>44.771087999999999</v>
      </c>
      <c r="I4" s="162">
        <v>44.776868</v>
      </c>
      <c r="J4" s="162">
        <v>44.836835000000001</v>
      </c>
      <c r="K4" s="162">
        <v>44.789473000000001</v>
      </c>
      <c r="L4" s="145" t="s">
        <v>253</v>
      </c>
      <c r="M4" s="21" t="s">
        <v>95</v>
      </c>
      <c r="N4" s="191">
        <v>42.466419000000002</v>
      </c>
      <c r="O4" s="158">
        <v>42.532437000000002</v>
      </c>
      <c r="P4" s="50" t="s">
        <v>254</v>
      </c>
      <c r="Q4" s="160">
        <v>44.159941000000003</v>
      </c>
      <c r="R4" s="43">
        <v>43.898809</v>
      </c>
      <c r="S4" s="50">
        <v>43.877009999999999</v>
      </c>
      <c r="T4" s="43">
        <v>43.758164999999998</v>
      </c>
      <c r="U4" s="17">
        <v>43.854610000000001</v>
      </c>
      <c r="V4" s="43">
        <v>43.907172000000003</v>
      </c>
      <c r="W4" s="50">
        <v>43.856265</v>
      </c>
      <c r="X4" s="37">
        <v>43.785516000000001</v>
      </c>
      <c r="Y4" s="192">
        <v>44.132027000000001</v>
      </c>
      <c r="Z4" s="43">
        <v>44.147443000000003</v>
      </c>
      <c r="AA4" s="160">
        <v>44.287208</v>
      </c>
      <c r="AB4" s="43">
        <v>43.627955999999998</v>
      </c>
      <c r="AC4" s="43">
        <v>43.964184000000003</v>
      </c>
      <c r="AD4" s="145">
        <v>43.766660000000002</v>
      </c>
      <c r="AE4" s="145">
        <v>42.900067999999997</v>
      </c>
      <c r="AF4" s="145">
        <v>42.919091999999999</v>
      </c>
      <c r="AG4" s="145">
        <v>40.936041000000003</v>
      </c>
      <c r="AH4" s="151">
        <v>43.16</v>
      </c>
      <c r="AI4" s="151">
        <v>42.984999999999999</v>
      </c>
      <c r="AJ4" s="151">
        <v>42.989905999999998</v>
      </c>
      <c r="AK4" s="162">
        <v>44.509327079999998</v>
      </c>
      <c r="AL4" s="162">
        <v>44.542057319999998</v>
      </c>
      <c r="AM4" s="162">
        <v>44.583808670000003</v>
      </c>
      <c r="AN4" s="162">
        <v>44.697187569999997</v>
      </c>
      <c r="AO4" s="162">
        <v>44.57714086</v>
      </c>
      <c r="AP4" s="162">
        <v>44.833359590000001</v>
      </c>
      <c r="AQ4" s="162">
        <v>43.116977362705299</v>
      </c>
      <c r="AR4" s="162">
        <v>42.981730793960899</v>
      </c>
      <c r="AS4" s="162">
        <v>42.959656195735398</v>
      </c>
      <c r="AT4" s="162">
        <v>42.841721901676202</v>
      </c>
      <c r="AU4" s="163">
        <v>43.002915999999999</v>
      </c>
      <c r="AV4" s="43">
        <v>42.732756999999999</v>
      </c>
      <c r="AW4" s="43">
        <v>42.791013</v>
      </c>
      <c r="AX4" s="147" t="s">
        <v>107</v>
      </c>
      <c r="AY4" s="147">
        <v>43.366587000000003</v>
      </c>
      <c r="AZ4" s="193" t="s">
        <v>105</v>
      </c>
      <c r="BA4" s="45">
        <v>78.959000000000003</v>
      </c>
      <c r="BB4" s="145">
        <v>42.433639999999997</v>
      </c>
      <c r="BC4" s="17"/>
      <c r="BD4" s="17"/>
    </row>
    <row r="5" spans="1:56">
      <c r="A5" s="6" t="s">
        <v>71</v>
      </c>
      <c r="B5" s="12" t="s">
        <v>2</v>
      </c>
      <c r="C5" s="145">
        <v>74.939142000000004</v>
      </c>
      <c r="D5" s="145">
        <v>75.116788999999997</v>
      </c>
      <c r="E5" s="145">
        <v>-73.471526999999995</v>
      </c>
      <c r="F5" s="145">
        <v>-73.393725000000003</v>
      </c>
      <c r="G5" s="145">
        <v>-76.234780000000001</v>
      </c>
      <c r="H5" s="162">
        <v>74.661794999999998</v>
      </c>
      <c r="I5" s="162">
        <v>74.498564000000002</v>
      </c>
      <c r="J5" s="162">
        <v>74.314929000000006</v>
      </c>
      <c r="K5" s="162">
        <v>74.563074</v>
      </c>
      <c r="L5" s="145" t="s">
        <v>255</v>
      </c>
      <c r="M5" s="145" t="s">
        <v>94</v>
      </c>
      <c r="N5" s="165">
        <v>-76.457792999999995</v>
      </c>
      <c r="O5" s="158">
        <v>-76.705663000000001</v>
      </c>
      <c r="P5" s="167">
        <v>-75.830067</v>
      </c>
      <c r="Q5" s="148">
        <v>-76.220088000000004</v>
      </c>
      <c r="R5" s="145">
        <v>-75.460893999999996</v>
      </c>
      <c r="S5" s="145">
        <v>-75.538753</v>
      </c>
      <c r="T5" s="145">
        <v>-76.143119999999996</v>
      </c>
      <c r="U5" s="145">
        <v>-75.637596000000002</v>
      </c>
      <c r="V5" s="145">
        <v>-76.089674000000002</v>
      </c>
      <c r="W5" s="145">
        <v>-75.423108999999997</v>
      </c>
      <c r="X5" s="145">
        <v>-75.518137999999993</v>
      </c>
      <c r="Y5" s="145">
        <v>-75.847515000000001</v>
      </c>
      <c r="Z5" s="145">
        <v>-75.683304000000007</v>
      </c>
      <c r="AA5" s="145">
        <v>-75.860135</v>
      </c>
      <c r="AB5" s="145">
        <v>-75.393754999999999</v>
      </c>
      <c r="AC5" s="145">
        <v>-75.760801999999998</v>
      </c>
      <c r="AD5" s="145">
        <v>-75.483329999999995</v>
      </c>
      <c r="AE5" s="145">
        <v>-77.152547999999996</v>
      </c>
      <c r="AF5" s="145">
        <v>-77.683615000000003</v>
      </c>
      <c r="AG5" s="145">
        <v>-72.682607000000004</v>
      </c>
      <c r="AH5" s="151">
        <v>-75.260000000000005</v>
      </c>
      <c r="AI5" s="151">
        <v>75.531000000000006</v>
      </c>
      <c r="AJ5" s="151">
        <v>-75.58305</v>
      </c>
      <c r="AK5" s="162">
        <v>-74.893804860000003</v>
      </c>
      <c r="AL5" s="162">
        <v>-75.088897930000002</v>
      </c>
      <c r="AM5" s="162">
        <v>-75.621428910000006</v>
      </c>
      <c r="AN5" s="162">
        <v>-75.200719820000003</v>
      </c>
      <c r="AO5" s="162">
        <v>-75.440753880000003</v>
      </c>
      <c r="AP5" s="162">
        <v>-75.1081954</v>
      </c>
      <c r="AQ5" s="162">
        <v>-74.839220375411799</v>
      </c>
      <c r="AR5" s="162">
        <v>-74.914067667960197</v>
      </c>
      <c r="AS5" s="162">
        <v>-74.567970721746704</v>
      </c>
      <c r="AT5" s="162">
        <v>-74.677200367861303</v>
      </c>
      <c r="AU5" s="168">
        <v>-76.536062000000001</v>
      </c>
      <c r="AV5" s="43">
        <v>76.654990999999995</v>
      </c>
      <c r="AW5" s="43">
        <v>76.118262000000001</v>
      </c>
      <c r="AX5" s="147" t="s">
        <v>108</v>
      </c>
      <c r="AY5" s="147">
        <v>-78.520185999999995</v>
      </c>
      <c r="AZ5" s="193" t="s">
        <v>106</v>
      </c>
      <c r="BA5" s="45" t="s">
        <v>256</v>
      </c>
      <c r="BB5" s="145">
        <v>-73.605599999999995</v>
      </c>
      <c r="BC5" s="17"/>
      <c r="BD5" s="17"/>
    </row>
    <row r="6" spans="1:56">
      <c r="A6" s="38"/>
      <c r="B6" s="23" t="s">
        <v>90</v>
      </c>
      <c r="C6" s="19"/>
      <c r="D6" s="19"/>
      <c r="E6" s="24"/>
      <c r="F6" s="19"/>
      <c r="G6" s="19"/>
      <c r="H6" s="19"/>
      <c r="I6" s="19"/>
      <c r="J6" s="19"/>
      <c r="K6" s="19"/>
      <c r="L6" s="19"/>
      <c r="M6" s="12"/>
      <c r="N6" s="19"/>
      <c r="O6" s="19"/>
      <c r="P6" s="12"/>
      <c r="Q6" s="25"/>
      <c r="R6" s="25"/>
      <c r="S6" s="25"/>
      <c r="T6" s="26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2"/>
      <c r="BC6" s="17"/>
      <c r="BD6" s="17"/>
    </row>
    <row r="7" spans="1:56">
      <c r="A7" s="39" t="s">
        <v>87</v>
      </c>
      <c r="B7" s="23" t="s">
        <v>88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2"/>
      <c r="N7" s="28"/>
      <c r="O7" s="28"/>
      <c r="P7" s="12"/>
      <c r="Q7" s="25"/>
      <c r="R7" s="25"/>
      <c r="S7" s="25"/>
      <c r="T7" s="28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7"/>
      <c r="BD7" s="17"/>
    </row>
    <row r="8" spans="1:56">
      <c r="A8" s="40">
        <v>42890</v>
      </c>
      <c r="B8" s="175">
        <v>42890</v>
      </c>
      <c r="C8" s="41"/>
      <c r="D8" s="41"/>
      <c r="E8" s="169">
        <v>0</v>
      </c>
      <c r="F8" s="169">
        <v>0</v>
      </c>
      <c r="G8" s="169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169"/>
      <c r="AH8" s="169"/>
      <c r="AI8" s="169"/>
      <c r="AJ8" s="169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36"/>
      <c r="AZ8" s="41"/>
      <c r="BA8" s="41"/>
      <c r="BB8" s="41"/>
      <c r="BC8" s="17"/>
      <c r="BD8" s="17"/>
    </row>
    <row r="9" spans="1:56">
      <c r="A9" s="42">
        <f>(A8+7)</f>
        <v>42897</v>
      </c>
      <c r="B9" s="15">
        <f>(B8+7)</f>
        <v>42897</v>
      </c>
      <c r="C9" s="41"/>
      <c r="D9" s="41"/>
      <c r="E9" s="18">
        <v>0</v>
      </c>
      <c r="F9" s="18">
        <v>0</v>
      </c>
      <c r="G9" s="18"/>
      <c r="H9" s="18"/>
      <c r="I9" s="18"/>
      <c r="J9" s="18"/>
      <c r="K9" s="18"/>
      <c r="L9" s="18"/>
      <c r="M9" s="18"/>
      <c r="N9" s="18">
        <v>0</v>
      </c>
      <c r="O9" s="18">
        <v>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>
        <v>0</v>
      </c>
      <c r="AE9" s="18">
        <v>0</v>
      </c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>
        <v>0</v>
      </c>
      <c r="AR9" s="18">
        <v>0</v>
      </c>
      <c r="AS9" s="18">
        <v>0</v>
      </c>
      <c r="AT9" s="18">
        <v>0</v>
      </c>
      <c r="AU9" s="18"/>
      <c r="AV9" s="18">
        <v>0</v>
      </c>
      <c r="AW9" s="18">
        <v>0</v>
      </c>
      <c r="AX9" s="18"/>
      <c r="AY9" s="29"/>
      <c r="AZ9" s="18"/>
      <c r="BA9" s="18"/>
      <c r="BB9" s="18">
        <v>0</v>
      </c>
      <c r="BC9" s="17"/>
      <c r="BD9" s="17"/>
    </row>
    <row r="10" spans="1:56">
      <c r="A10" s="42">
        <f t="shared" ref="A10:B23" si="0">(A9+7)</f>
        <v>42904</v>
      </c>
      <c r="B10" s="15">
        <f t="shared" si="0"/>
        <v>42904</v>
      </c>
      <c r="C10" s="41"/>
      <c r="D10" s="41"/>
      <c r="E10" s="16">
        <v>0</v>
      </c>
      <c r="F10" s="16">
        <v>0</v>
      </c>
      <c r="G10" s="16"/>
      <c r="H10" s="16"/>
      <c r="I10" s="16"/>
      <c r="J10" s="16"/>
      <c r="K10" s="16"/>
      <c r="L10" s="16"/>
      <c r="M10" s="16">
        <v>0</v>
      </c>
      <c r="N10" s="16">
        <v>0</v>
      </c>
      <c r="O10" s="16">
        <v>0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>
        <v>0</v>
      </c>
      <c r="AE10" s="16">
        <v>0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>
        <v>0</v>
      </c>
      <c r="AR10" s="16">
        <v>0</v>
      </c>
      <c r="AS10" s="16">
        <v>0</v>
      </c>
      <c r="AT10" s="16">
        <v>0</v>
      </c>
      <c r="AU10" s="16"/>
      <c r="AV10" s="16">
        <v>0</v>
      </c>
      <c r="AW10" s="16">
        <v>0</v>
      </c>
      <c r="AX10" s="16"/>
      <c r="AY10" s="35"/>
      <c r="AZ10" s="16"/>
      <c r="BA10" s="16"/>
      <c r="BB10" s="16">
        <v>0</v>
      </c>
      <c r="BC10" s="17"/>
      <c r="BD10" s="17"/>
    </row>
    <row r="11" spans="1:56">
      <c r="A11" s="42">
        <f t="shared" si="0"/>
        <v>42911</v>
      </c>
      <c r="B11" s="15">
        <f t="shared" si="0"/>
        <v>42911</v>
      </c>
      <c r="C11" s="41"/>
      <c r="D11" s="41"/>
      <c r="E11" s="18">
        <v>0</v>
      </c>
      <c r="F11" s="18">
        <v>0</v>
      </c>
      <c r="G11" s="18"/>
      <c r="H11" s="18"/>
      <c r="I11" s="18"/>
      <c r="J11" s="18"/>
      <c r="K11" s="18"/>
      <c r="L11" s="18">
        <v>0</v>
      </c>
      <c r="M11" s="18">
        <v>0</v>
      </c>
      <c r="N11" s="18">
        <v>0</v>
      </c>
      <c r="O11" s="18">
        <v>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>
        <v>0</v>
      </c>
      <c r="AE11" s="18">
        <v>0</v>
      </c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>
        <v>0</v>
      </c>
      <c r="AR11" s="18">
        <v>0</v>
      </c>
      <c r="AS11" s="18">
        <v>3</v>
      </c>
      <c r="AT11" s="18">
        <v>2</v>
      </c>
      <c r="AU11" s="18">
        <v>1</v>
      </c>
      <c r="AV11" s="18">
        <v>1</v>
      </c>
      <c r="AW11" s="18">
        <v>1</v>
      </c>
      <c r="AX11" s="18"/>
      <c r="AY11" s="29"/>
      <c r="AZ11" s="18"/>
      <c r="BA11" s="18">
        <v>0</v>
      </c>
      <c r="BB11" s="18">
        <v>0</v>
      </c>
      <c r="BC11" s="17"/>
      <c r="BD11" s="17"/>
    </row>
    <row r="12" spans="1:56">
      <c r="A12" s="42">
        <f t="shared" si="0"/>
        <v>42918</v>
      </c>
      <c r="B12" s="15">
        <f t="shared" si="0"/>
        <v>42918</v>
      </c>
      <c r="C12" s="16"/>
      <c r="D12" s="16"/>
      <c r="E12" s="16">
        <v>0</v>
      </c>
      <c r="F12" s="16">
        <v>0</v>
      </c>
      <c r="G12" s="16"/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0</v>
      </c>
      <c r="O12" s="16">
        <v>0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>
        <v>0</v>
      </c>
      <c r="AE12" s="16">
        <v>4</v>
      </c>
      <c r="AF12" s="16">
        <v>3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1</v>
      </c>
      <c r="AR12" s="16">
        <v>0</v>
      </c>
      <c r="AS12" s="16">
        <v>2</v>
      </c>
      <c r="AT12" s="16">
        <v>0</v>
      </c>
      <c r="AU12" s="16">
        <v>0</v>
      </c>
      <c r="AV12" s="16">
        <v>2</v>
      </c>
      <c r="AW12" s="16">
        <v>0</v>
      </c>
      <c r="AX12" s="16">
        <v>0</v>
      </c>
      <c r="AY12" s="35">
        <v>0</v>
      </c>
      <c r="AZ12" s="16"/>
      <c r="BA12" s="16">
        <v>1</v>
      </c>
      <c r="BB12" s="16">
        <v>0</v>
      </c>
      <c r="BC12" s="17"/>
      <c r="BD12" s="17"/>
    </row>
    <row r="13" spans="1:56">
      <c r="A13" s="14">
        <f t="shared" si="0"/>
        <v>42925</v>
      </c>
      <c r="B13" s="15">
        <f t="shared" si="0"/>
        <v>42925</v>
      </c>
      <c r="C13" s="18"/>
      <c r="D13" s="18"/>
      <c r="E13" s="18">
        <v>0</v>
      </c>
      <c r="F13" s="18">
        <v>3</v>
      </c>
      <c r="G13" s="18">
        <v>0</v>
      </c>
      <c r="H13" s="18">
        <v>2</v>
      </c>
      <c r="I13" s="18">
        <v>0</v>
      </c>
      <c r="J13" s="18">
        <v>0</v>
      </c>
      <c r="K13" s="18">
        <v>2</v>
      </c>
      <c r="L13" s="18">
        <v>5</v>
      </c>
      <c r="M13" s="18">
        <v>0</v>
      </c>
      <c r="N13" s="18">
        <v>2</v>
      </c>
      <c r="O13" s="18">
        <v>1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6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3</v>
      </c>
      <c r="AB13" s="18">
        <v>0</v>
      </c>
      <c r="AC13" s="18">
        <v>0</v>
      </c>
      <c r="AD13" s="18">
        <v>0</v>
      </c>
      <c r="AE13" s="18">
        <v>4</v>
      </c>
      <c r="AF13" s="18">
        <v>4</v>
      </c>
      <c r="AG13" s="18">
        <v>1</v>
      </c>
      <c r="AH13" s="18">
        <v>0</v>
      </c>
      <c r="AI13" s="18">
        <v>1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8">
        <v>0</v>
      </c>
      <c r="AR13" s="18">
        <v>1</v>
      </c>
      <c r="AS13" s="18">
        <v>0</v>
      </c>
      <c r="AT13" s="18">
        <v>0</v>
      </c>
      <c r="AU13" s="18">
        <v>0</v>
      </c>
      <c r="AV13" s="18">
        <v>3</v>
      </c>
      <c r="AW13" s="18">
        <v>2</v>
      </c>
      <c r="AX13" s="18">
        <v>6</v>
      </c>
      <c r="AY13" s="29">
        <v>0</v>
      </c>
      <c r="AZ13" s="18">
        <v>0</v>
      </c>
      <c r="BA13" s="18">
        <v>4</v>
      </c>
      <c r="BB13" s="18">
        <v>10</v>
      </c>
      <c r="BC13" s="17"/>
      <c r="BD13" s="17"/>
    </row>
    <row r="14" spans="1:56">
      <c r="A14" s="15">
        <f t="shared" si="0"/>
        <v>42932</v>
      </c>
      <c r="B14" s="15">
        <f t="shared" si="0"/>
        <v>42932</v>
      </c>
      <c r="C14" s="16">
        <v>7</v>
      </c>
      <c r="D14" s="16">
        <v>9</v>
      </c>
      <c r="E14" s="18">
        <v>1</v>
      </c>
      <c r="F14" s="18">
        <v>6</v>
      </c>
      <c r="G14" s="18">
        <v>2</v>
      </c>
      <c r="H14" s="16">
        <v>0</v>
      </c>
      <c r="I14" s="16">
        <v>0</v>
      </c>
      <c r="J14" s="16">
        <v>0</v>
      </c>
      <c r="K14" s="16">
        <v>1</v>
      </c>
      <c r="L14" s="16">
        <v>2</v>
      </c>
      <c r="M14" s="16">
        <v>0</v>
      </c>
      <c r="N14" s="16">
        <v>1</v>
      </c>
      <c r="O14" s="16">
        <v>3</v>
      </c>
      <c r="P14" s="16">
        <v>1</v>
      </c>
      <c r="Q14" s="16">
        <v>0</v>
      </c>
      <c r="R14" s="16">
        <v>4</v>
      </c>
      <c r="S14" s="16">
        <v>1</v>
      </c>
      <c r="T14" s="16">
        <v>3</v>
      </c>
      <c r="U14" s="16">
        <v>10</v>
      </c>
      <c r="V14" s="16">
        <v>2</v>
      </c>
      <c r="W14" s="16">
        <v>1</v>
      </c>
      <c r="X14" s="16">
        <v>5</v>
      </c>
      <c r="Y14" s="16">
        <v>1</v>
      </c>
      <c r="Z14" s="16">
        <v>1</v>
      </c>
      <c r="AA14" s="16">
        <v>17</v>
      </c>
      <c r="AB14" s="16">
        <v>0</v>
      </c>
      <c r="AC14" s="16">
        <v>0</v>
      </c>
      <c r="AD14" s="16">
        <v>0</v>
      </c>
      <c r="AE14" s="16">
        <v>48</v>
      </c>
      <c r="AF14" s="16">
        <v>40</v>
      </c>
      <c r="AG14" s="16">
        <v>0</v>
      </c>
      <c r="AH14" s="16">
        <v>2</v>
      </c>
      <c r="AI14" s="16">
        <v>2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1</v>
      </c>
      <c r="AU14" s="16">
        <v>10</v>
      </c>
      <c r="AV14" s="16">
        <v>9</v>
      </c>
      <c r="AW14" s="16">
        <v>1</v>
      </c>
      <c r="AX14" s="16">
        <v>6</v>
      </c>
      <c r="AY14" s="35">
        <v>0</v>
      </c>
      <c r="AZ14" s="16">
        <v>0</v>
      </c>
      <c r="BA14" s="16">
        <v>32</v>
      </c>
      <c r="BB14" s="16">
        <v>20</v>
      </c>
      <c r="BC14" s="17"/>
      <c r="BD14" s="17"/>
    </row>
    <row r="15" spans="1:56">
      <c r="A15" s="47">
        <f t="shared" si="0"/>
        <v>42939</v>
      </c>
      <c r="B15" s="15">
        <f t="shared" si="0"/>
        <v>42939</v>
      </c>
      <c r="C15" s="18">
        <v>67</v>
      </c>
      <c r="D15" s="18">
        <v>22</v>
      </c>
      <c r="E15" s="18">
        <v>7</v>
      </c>
      <c r="F15" s="18">
        <v>9</v>
      </c>
      <c r="G15" s="18">
        <v>132</v>
      </c>
      <c r="H15" s="18">
        <v>35</v>
      </c>
      <c r="I15" s="18">
        <v>53</v>
      </c>
      <c r="J15" s="18">
        <v>6</v>
      </c>
      <c r="K15" s="18">
        <v>6</v>
      </c>
      <c r="L15" s="18">
        <v>23</v>
      </c>
      <c r="M15" s="18">
        <v>3</v>
      </c>
      <c r="N15" s="18"/>
      <c r="O15" s="18">
        <v>16</v>
      </c>
      <c r="P15" s="18">
        <v>4</v>
      </c>
      <c r="Q15" s="18">
        <v>31</v>
      </c>
      <c r="R15" s="18">
        <v>68</v>
      </c>
      <c r="S15" s="18">
        <v>1</v>
      </c>
      <c r="T15" s="18">
        <v>119</v>
      </c>
      <c r="U15" s="18">
        <v>39</v>
      </c>
      <c r="V15" s="18">
        <v>96</v>
      </c>
      <c r="W15" s="18">
        <v>47</v>
      </c>
      <c r="X15" s="18">
        <v>10</v>
      </c>
      <c r="Y15" s="18">
        <v>23</v>
      </c>
      <c r="Z15" s="18">
        <v>9</v>
      </c>
      <c r="AA15" s="18">
        <v>47</v>
      </c>
      <c r="AB15" s="18">
        <v>22</v>
      </c>
      <c r="AC15" s="18">
        <v>0</v>
      </c>
      <c r="AD15" s="18">
        <v>30</v>
      </c>
      <c r="AE15" s="18">
        <v>233</v>
      </c>
      <c r="AF15" s="18">
        <v>163</v>
      </c>
      <c r="AG15" s="18">
        <v>0</v>
      </c>
      <c r="AH15" s="18">
        <v>4</v>
      </c>
      <c r="AI15" s="18">
        <v>34</v>
      </c>
      <c r="AJ15" s="18">
        <v>9</v>
      </c>
      <c r="AK15" s="18">
        <v>1</v>
      </c>
      <c r="AL15" s="18">
        <v>0</v>
      </c>
      <c r="AM15" s="18">
        <v>0</v>
      </c>
      <c r="AN15" s="18">
        <v>1</v>
      </c>
      <c r="AO15" s="18">
        <v>1</v>
      </c>
      <c r="AP15" s="18">
        <v>0</v>
      </c>
      <c r="AQ15" s="18">
        <v>3</v>
      </c>
      <c r="AR15" s="18">
        <v>4</v>
      </c>
      <c r="AS15" s="18">
        <v>3</v>
      </c>
      <c r="AT15" s="18">
        <v>2</v>
      </c>
      <c r="AU15" s="18">
        <v>7</v>
      </c>
      <c r="AV15" s="18">
        <v>23</v>
      </c>
      <c r="AW15" s="18">
        <v>20</v>
      </c>
      <c r="AX15" s="18">
        <v>192</v>
      </c>
      <c r="AY15" s="29">
        <v>68</v>
      </c>
      <c r="AZ15" s="18">
        <v>146</v>
      </c>
      <c r="BA15" s="18">
        <v>114</v>
      </c>
      <c r="BB15" s="18">
        <v>31</v>
      </c>
      <c r="BC15" s="17"/>
      <c r="BD15" s="17"/>
    </row>
    <row r="16" spans="1:56">
      <c r="A16" s="15">
        <f t="shared" si="0"/>
        <v>42946</v>
      </c>
      <c r="B16" s="15">
        <f t="shared" si="0"/>
        <v>42946</v>
      </c>
      <c r="C16" s="16">
        <v>65</v>
      </c>
      <c r="D16" s="16">
        <v>42</v>
      </c>
      <c r="E16" s="16">
        <v>24</v>
      </c>
      <c r="F16" s="16">
        <v>30</v>
      </c>
      <c r="G16" s="16">
        <v>132</v>
      </c>
      <c r="H16" s="16">
        <v>113</v>
      </c>
      <c r="I16" s="16">
        <v>4</v>
      </c>
      <c r="J16" s="16">
        <v>19</v>
      </c>
      <c r="K16" s="16">
        <v>53</v>
      </c>
      <c r="L16" s="16">
        <v>11</v>
      </c>
      <c r="M16" s="16">
        <v>3</v>
      </c>
      <c r="N16" s="16">
        <v>8</v>
      </c>
      <c r="O16" s="16">
        <v>16</v>
      </c>
      <c r="P16" s="16">
        <v>62</v>
      </c>
      <c r="Q16" s="16">
        <v>204</v>
      </c>
      <c r="R16" s="16">
        <v>767</v>
      </c>
      <c r="S16" s="16">
        <v>483</v>
      </c>
      <c r="T16" s="16">
        <v>282</v>
      </c>
      <c r="U16" s="16">
        <v>319</v>
      </c>
      <c r="V16" s="16">
        <v>233</v>
      </c>
      <c r="W16" s="16">
        <v>192</v>
      </c>
      <c r="X16" s="16">
        <v>191</v>
      </c>
      <c r="Y16" s="16">
        <v>173</v>
      </c>
      <c r="Z16" s="16">
        <v>104</v>
      </c>
      <c r="AA16" s="16">
        <v>149</v>
      </c>
      <c r="AB16" s="16">
        <v>308</v>
      </c>
      <c r="AC16" s="16">
        <v>80</v>
      </c>
      <c r="AD16" s="16">
        <v>282</v>
      </c>
      <c r="AE16" s="16">
        <v>145</v>
      </c>
      <c r="AF16" s="16">
        <v>114</v>
      </c>
      <c r="AG16" s="16">
        <v>1</v>
      </c>
      <c r="AH16" s="16">
        <v>7</v>
      </c>
      <c r="AI16" s="16">
        <v>36</v>
      </c>
      <c r="AJ16" s="16">
        <v>71</v>
      </c>
      <c r="AK16" s="16">
        <v>45</v>
      </c>
      <c r="AL16" s="16">
        <v>79</v>
      </c>
      <c r="AM16" s="16">
        <v>11</v>
      </c>
      <c r="AN16" s="16">
        <v>42</v>
      </c>
      <c r="AO16" s="43">
        <v>15</v>
      </c>
      <c r="AP16" s="43">
        <v>3</v>
      </c>
      <c r="AQ16" s="44">
        <v>23</v>
      </c>
      <c r="AR16" s="44">
        <v>7</v>
      </c>
      <c r="AS16" s="44">
        <v>7</v>
      </c>
      <c r="AT16" s="44">
        <v>12</v>
      </c>
      <c r="AU16" s="16">
        <v>6</v>
      </c>
      <c r="AV16" s="16">
        <v>55</v>
      </c>
      <c r="AW16" s="16">
        <v>53</v>
      </c>
      <c r="AX16" s="16">
        <v>188</v>
      </c>
      <c r="AY16" s="35">
        <v>180</v>
      </c>
      <c r="AZ16" s="16">
        <v>126</v>
      </c>
      <c r="BA16" s="16">
        <v>36</v>
      </c>
      <c r="BB16" s="16">
        <v>70</v>
      </c>
      <c r="BC16" s="17"/>
      <c r="BD16" s="17"/>
    </row>
    <row r="17" spans="1:56">
      <c r="A17" s="14">
        <f t="shared" si="0"/>
        <v>42953</v>
      </c>
      <c r="B17" s="15">
        <f t="shared" si="0"/>
        <v>42953</v>
      </c>
      <c r="C17" s="18">
        <v>49</v>
      </c>
      <c r="D17" s="18">
        <v>28</v>
      </c>
      <c r="E17" s="18">
        <v>66</v>
      </c>
      <c r="F17" s="18">
        <v>44</v>
      </c>
      <c r="G17" s="18">
        <v>104</v>
      </c>
      <c r="H17" s="30">
        <v>352</v>
      </c>
      <c r="I17" s="30">
        <v>437</v>
      </c>
      <c r="J17" s="30">
        <v>255</v>
      </c>
      <c r="K17" s="30">
        <v>245</v>
      </c>
      <c r="L17" s="18">
        <v>3</v>
      </c>
      <c r="M17" s="18">
        <v>4</v>
      </c>
      <c r="N17" s="18">
        <v>0</v>
      </c>
      <c r="O17" s="18">
        <v>1</v>
      </c>
      <c r="P17" s="18">
        <v>177</v>
      </c>
      <c r="Q17" s="18">
        <v>183</v>
      </c>
      <c r="R17" s="18">
        <v>695</v>
      </c>
      <c r="S17" s="18">
        <v>1188</v>
      </c>
      <c r="T17" s="18">
        <v>170</v>
      </c>
      <c r="U17" s="18">
        <v>528</v>
      </c>
      <c r="V17" s="18">
        <v>305</v>
      </c>
      <c r="W17" s="18">
        <v>284</v>
      </c>
      <c r="X17" s="18">
        <v>242</v>
      </c>
      <c r="Y17" s="18">
        <v>711</v>
      </c>
      <c r="Z17" s="18">
        <v>193</v>
      </c>
      <c r="AA17" s="18">
        <v>153</v>
      </c>
      <c r="AB17" s="18">
        <v>573</v>
      </c>
      <c r="AC17" s="18">
        <v>1449</v>
      </c>
      <c r="AD17" s="18">
        <v>533</v>
      </c>
      <c r="AE17" s="18">
        <v>239</v>
      </c>
      <c r="AF17" s="18">
        <v>157</v>
      </c>
      <c r="AG17" s="18">
        <v>0</v>
      </c>
      <c r="AH17" s="18">
        <v>11</v>
      </c>
      <c r="AI17" s="18">
        <v>194</v>
      </c>
      <c r="AJ17" s="18">
        <v>54</v>
      </c>
      <c r="AK17" s="30">
        <v>40</v>
      </c>
      <c r="AL17" s="30">
        <v>316</v>
      </c>
      <c r="AM17" s="30">
        <v>101</v>
      </c>
      <c r="AN17" s="30">
        <v>258</v>
      </c>
      <c r="AO17" s="30">
        <v>68</v>
      </c>
      <c r="AP17" s="30">
        <v>29</v>
      </c>
      <c r="AQ17" s="171">
        <v>121</v>
      </c>
      <c r="AR17" s="171">
        <v>1</v>
      </c>
      <c r="AS17" s="171">
        <v>14</v>
      </c>
      <c r="AT17" s="171">
        <v>8</v>
      </c>
      <c r="AU17" s="18">
        <v>3</v>
      </c>
      <c r="AV17" s="18">
        <v>51</v>
      </c>
      <c r="AW17" s="18">
        <v>70</v>
      </c>
      <c r="AX17" s="18">
        <v>386</v>
      </c>
      <c r="AY17" s="29">
        <v>347</v>
      </c>
      <c r="AZ17" s="18">
        <v>68</v>
      </c>
      <c r="BA17" s="18">
        <v>8</v>
      </c>
      <c r="BB17" s="18">
        <v>18</v>
      </c>
      <c r="BC17" s="17"/>
      <c r="BD17" s="17"/>
    </row>
    <row r="18" spans="1:56">
      <c r="A18" s="15">
        <f t="shared" si="0"/>
        <v>42960</v>
      </c>
      <c r="B18" s="15">
        <f t="shared" si="0"/>
        <v>42960</v>
      </c>
      <c r="C18" s="16">
        <v>12</v>
      </c>
      <c r="D18" s="16">
        <v>19</v>
      </c>
      <c r="E18" s="16">
        <v>32</v>
      </c>
      <c r="F18" s="16">
        <v>38</v>
      </c>
      <c r="G18" s="16">
        <v>34</v>
      </c>
      <c r="H18" s="43">
        <v>342</v>
      </c>
      <c r="I18" s="43">
        <v>305</v>
      </c>
      <c r="J18" s="43">
        <v>921</v>
      </c>
      <c r="K18" s="43">
        <v>252</v>
      </c>
      <c r="L18" s="16">
        <v>0</v>
      </c>
      <c r="M18" s="16">
        <v>2</v>
      </c>
      <c r="N18" s="16">
        <v>0</v>
      </c>
      <c r="O18" s="16">
        <v>0</v>
      </c>
      <c r="P18" s="16">
        <v>178</v>
      </c>
      <c r="Q18" s="16">
        <v>130</v>
      </c>
      <c r="R18" s="16">
        <v>238</v>
      </c>
      <c r="S18" s="16">
        <v>572</v>
      </c>
      <c r="T18" s="16">
        <v>28</v>
      </c>
      <c r="U18" s="16">
        <v>462</v>
      </c>
      <c r="V18" s="16">
        <v>127</v>
      </c>
      <c r="W18" s="16">
        <v>32</v>
      </c>
      <c r="X18" s="16">
        <v>332</v>
      </c>
      <c r="Y18" s="16">
        <v>556</v>
      </c>
      <c r="Z18" s="16">
        <v>97</v>
      </c>
      <c r="AA18" s="16">
        <v>113</v>
      </c>
      <c r="AB18" s="16">
        <v>187</v>
      </c>
      <c r="AC18" s="16">
        <v>742</v>
      </c>
      <c r="AD18" s="16">
        <v>279</v>
      </c>
      <c r="AE18" s="16">
        <v>17</v>
      </c>
      <c r="AF18" s="16">
        <v>50</v>
      </c>
      <c r="AG18" s="16">
        <v>0</v>
      </c>
      <c r="AH18" s="48">
        <v>4</v>
      </c>
      <c r="AI18" s="48">
        <v>24</v>
      </c>
      <c r="AJ18" s="48">
        <v>4</v>
      </c>
      <c r="AK18" s="45">
        <v>12</v>
      </c>
      <c r="AL18" s="45">
        <v>159</v>
      </c>
      <c r="AM18" s="43">
        <v>41</v>
      </c>
      <c r="AN18" s="43">
        <v>48</v>
      </c>
      <c r="AO18" s="43">
        <v>26</v>
      </c>
      <c r="AP18" s="43">
        <v>95</v>
      </c>
      <c r="AQ18" s="43">
        <v>34</v>
      </c>
      <c r="AR18" s="43">
        <v>0</v>
      </c>
      <c r="AS18" s="43">
        <v>2</v>
      </c>
      <c r="AT18" s="43">
        <v>2</v>
      </c>
      <c r="AU18" s="35">
        <v>0</v>
      </c>
      <c r="AV18" s="16">
        <v>41</v>
      </c>
      <c r="AW18" s="16">
        <v>11</v>
      </c>
      <c r="AX18" s="16">
        <v>77</v>
      </c>
      <c r="AY18" s="35">
        <v>375</v>
      </c>
      <c r="AZ18" s="16">
        <v>12</v>
      </c>
      <c r="BA18" s="16">
        <v>8</v>
      </c>
      <c r="BB18" s="16">
        <v>9</v>
      </c>
      <c r="BC18" s="17"/>
      <c r="BD18" s="17"/>
    </row>
    <row r="19" spans="1:56">
      <c r="A19" s="14">
        <f t="shared" si="0"/>
        <v>42967</v>
      </c>
      <c r="B19" s="15">
        <f t="shared" si="0"/>
        <v>42967</v>
      </c>
      <c r="C19" s="18">
        <v>0</v>
      </c>
      <c r="D19" s="18">
        <v>0</v>
      </c>
      <c r="E19" s="18">
        <v>33</v>
      </c>
      <c r="F19" s="29">
        <v>15</v>
      </c>
      <c r="G19" s="29">
        <v>0</v>
      </c>
      <c r="H19" s="30">
        <v>77</v>
      </c>
      <c r="I19" s="30">
        <v>118</v>
      </c>
      <c r="J19" s="30">
        <v>659</v>
      </c>
      <c r="K19" s="30">
        <v>65</v>
      </c>
      <c r="L19" s="18">
        <v>0</v>
      </c>
      <c r="M19" s="18">
        <v>0</v>
      </c>
      <c r="N19" s="18">
        <v>0</v>
      </c>
      <c r="O19" s="18">
        <v>0</v>
      </c>
      <c r="P19" s="18">
        <v>36</v>
      </c>
      <c r="Q19" s="18">
        <v>14</v>
      </c>
      <c r="R19" s="18">
        <v>132</v>
      </c>
      <c r="S19" s="18">
        <v>92</v>
      </c>
      <c r="T19" s="18">
        <v>16</v>
      </c>
      <c r="U19" s="18">
        <v>394</v>
      </c>
      <c r="V19" s="18">
        <v>59</v>
      </c>
      <c r="W19" s="18">
        <v>13</v>
      </c>
      <c r="X19" s="18">
        <v>60</v>
      </c>
      <c r="Y19" s="18">
        <v>73</v>
      </c>
      <c r="Z19" s="18">
        <v>24</v>
      </c>
      <c r="AA19" s="18">
        <v>29</v>
      </c>
      <c r="AB19" s="18">
        <v>38</v>
      </c>
      <c r="AC19" s="18">
        <v>179</v>
      </c>
      <c r="AD19" s="18">
        <v>31</v>
      </c>
      <c r="AE19" s="18">
        <v>0</v>
      </c>
      <c r="AF19" s="18">
        <v>0</v>
      </c>
      <c r="AG19" s="18">
        <v>0</v>
      </c>
      <c r="AH19" s="29">
        <v>3</v>
      </c>
      <c r="AI19" s="29">
        <v>23</v>
      </c>
      <c r="AJ19" s="29">
        <v>0</v>
      </c>
      <c r="AK19" s="30">
        <v>26</v>
      </c>
      <c r="AL19" s="172">
        <v>257</v>
      </c>
      <c r="AM19" s="172">
        <v>8</v>
      </c>
      <c r="AN19" s="172">
        <v>5</v>
      </c>
      <c r="AO19" s="172">
        <v>5</v>
      </c>
      <c r="AP19" s="172">
        <v>11</v>
      </c>
      <c r="AQ19" s="171"/>
      <c r="AR19" s="171"/>
      <c r="AS19" s="171"/>
      <c r="AT19" s="171"/>
      <c r="AU19" s="18">
        <v>0</v>
      </c>
      <c r="AV19" s="18">
        <v>20</v>
      </c>
      <c r="AW19" s="18">
        <v>1</v>
      </c>
      <c r="AX19" s="18">
        <v>53</v>
      </c>
      <c r="AY19" s="29">
        <v>79</v>
      </c>
      <c r="AZ19" s="18">
        <v>2</v>
      </c>
      <c r="BA19" s="18">
        <v>0</v>
      </c>
      <c r="BB19" s="18">
        <v>0</v>
      </c>
      <c r="BC19" s="17"/>
      <c r="BD19" s="17"/>
    </row>
    <row r="20" spans="1:56">
      <c r="A20" s="15">
        <f t="shared" si="0"/>
        <v>42974</v>
      </c>
      <c r="B20" s="15">
        <f t="shared" si="0"/>
        <v>42974</v>
      </c>
      <c r="C20" s="16">
        <v>0</v>
      </c>
      <c r="D20" s="16">
        <v>0</v>
      </c>
      <c r="E20" s="16">
        <v>5</v>
      </c>
      <c r="F20" s="16">
        <v>6</v>
      </c>
      <c r="G20" s="16">
        <v>0</v>
      </c>
      <c r="H20" s="43">
        <v>5</v>
      </c>
      <c r="I20" s="43">
        <v>9</v>
      </c>
      <c r="J20" s="43">
        <v>4</v>
      </c>
      <c r="K20" s="43">
        <v>4</v>
      </c>
      <c r="L20" s="16">
        <v>0</v>
      </c>
      <c r="M20" s="16">
        <v>0</v>
      </c>
      <c r="N20" s="16">
        <v>0</v>
      </c>
      <c r="O20" s="16">
        <v>0</v>
      </c>
      <c r="P20" s="16">
        <v>8</v>
      </c>
      <c r="Q20" s="16">
        <v>2</v>
      </c>
      <c r="R20" s="16">
        <v>9</v>
      </c>
      <c r="S20" s="16">
        <v>26</v>
      </c>
      <c r="T20" s="16">
        <v>9</v>
      </c>
      <c r="U20" s="16">
        <v>63</v>
      </c>
      <c r="V20" s="16">
        <v>1</v>
      </c>
      <c r="W20" s="16">
        <v>6</v>
      </c>
      <c r="X20" s="16">
        <v>19</v>
      </c>
      <c r="Y20" s="16">
        <v>4</v>
      </c>
      <c r="Z20" s="16">
        <v>4</v>
      </c>
      <c r="AA20" s="16">
        <v>9</v>
      </c>
      <c r="AB20" s="16">
        <v>6</v>
      </c>
      <c r="AC20" s="16">
        <v>14</v>
      </c>
      <c r="AD20" s="16">
        <v>4</v>
      </c>
      <c r="AE20" s="16">
        <v>0</v>
      </c>
      <c r="AF20" s="16">
        <v>2</v>
      </c>
      <c r="AG20" s="16">
        <v>0</v>
      </c>
      <c r="AH20" s="16">
        <v>0</v>
      </c>
      <c r="AI20" s="16">
        <v>2</v>
      </c>
      <c r="AJ20" s="16">
        <v>0</v>
      </c>
      <c r="AK20" s="45">
        <v>0</v>
      </c>
      <c r="AL20" s="45">
        <v>8</v>
      </c>
      <c r="AM20" s="43">
        <v>2</v>
      </c>
      <c r="AN20" s="43">
        <v>2</v>
      </c>
      <c r="AO20" s="43">
        <v>2</v>
      </c>
      <c r="AP20" s="43">
        <v>6</v>
      </c>
      <c r="AQ20" s="44"/>
      <c r="AR20" s="44"/>
      <c r="AS20" s="44"/>
      <c r="AT20" s="44"/>
      <c r="AU20" s="16">
        <v>0</v>
      </c>
      <c r="AV20" s="16">
        <v>6</v>
      </c>
      <c r="AW20" s="16">
        <v>0</v>
      </c>
      <c r="AX20" s="16">
        <v>4</v>
      </c>
      <c r="AY20" s="35">
        <v>31</v>
      </c>
      <c r="AZ20" s="16">
        <v>0</v>
      </c>
      <c r="BA20" s="16">
        <v>0</v>
      </c>
      <c r="BB20" s="16">
        <v>0</v>
      </c>
      <c r="BC20" s="17"/>
      <c r="BD20" s="17"/>
    </row>
    <row r="21" spans="1:56">
      <c r="A21" s="42">
        <f t="shared" si="0"/>
        <v>42981</v>
      </c>
      <c r="B21" s="15">
        <f t="shared" si="0"/>
        <v>42981</v>
      </c>
      <c r="C21" s="18">
        <v>0</v>
      </c>
      <c r="D21" s="18">
        <v>0</v>
      </c>
      <c r="E21" s="18">
        <v>1</v>
      </c>
      <c r="F21" s="18">
        <v>0</v>
      </c>
      <c r="G21" s="18"/>
      <c r="H21" s="18"/>
      <c r="I21" s="18"/>
      <c r="J21" s="18"/>
      <c r="K21" s="18"/>
      <c r="L21" s="18"/>
      <c r="M21" s="18">
        <v>0</v>
      </c>
      <c r="N21" s="18"/>
      <c r="O21" s="18"/>
      <c r="P21" s="18">
        <v>4</v>
      </c>
      <c r="Q21" s="18">
        <v>0</v>
      </c>
      <c r="R21" s="18">
        <v>1</v>
      </c>
      <c r="S21" s="18">
        <v>1</v>
      </c>
      <c r="T21" s="18">
        <v>2</v>
      </c>
      <c r="U21" s="18">
        <v>2</v>
      </c>
      <c r="V21" s="18">
        <v>1</v>
      </c>
      <c r="W21" s="18">
        <v>0</v>
      </c>
      <c r="X21" s="18">
        <v>2</v>
      </c>
      <c r="Y21" s="18">
        <v>0</v>
      </c>
      <c r="Z21" s="18">
        <v>0</v>
      </c>
      <c r="AA21" s="18">
        <v>1</v>
      </c>
      <c r="AB21" s="18">
        <v>1</v>
      </c>
      <c r="AC21" s="18">
        <v>0</v>
      </c>
      <c r="AD21" s="18">
        <v>1</v>
      </c>
      <c r="AE21" s="18"/>
      <c r="AF21" s="18"/>
      <c r="AG21" s="18"/>
      <c r="AH21" s="18">
        <v>0</v>
      </c>
      <c r="AI21" s="18">
        <v>0</v>
      </c>
      <c r="AJ21" s="18">
        <v>0</v>
      </c>
      <c r="AK21" s="46"/>
      <c r="AL21" s="46"/>
      <c r="AM21" s="46"/>
      <c r="AN21" s="46"/>
      <c r="AO21" s="46"/>
      <c r="AP21" s="46"/>
      <c r="AQ21" s="20"/>
      <c r="AR21" s="20"/>
      <c r="AS21" s="20"/>
      <c r="AT21" s="20"/>
      <c r="AU21" s="20"/>
      <c r="AV21" s="18"/>
      <c r="AW21" s="18"/>
      <c r="AX21" s="18"/>
      <c r="AY21" s="29">
        <v>13</v>
      </c>
      <c r="AZ21" s="18"/>
      <c r="BA21" s="18"/>
      <c r="BB21" s="18">
        <v>0</v>
      </c>
      <c r="BC21" s="17"/>
      <c r="BD21" s="17"/>
    </row>
    <row r="22" spans="1:56">
      <c r="A22" s="42">
        <f t="shared" si="0"/>
        <v>42988</v>
      </c>
      <c r="B22" s="15">
        <f t="shared" si="0"/>
        <v>42988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73"/>
      <c r="AZ22" s="173"/>
      <c r="BA22" s="173"/>
      <c r="BB22" s="16"/>
      <c r="BC22" s="17"/>
      <c r="BD22" s="17"/>
    </row>
    <row r="23" spans="1:56">
      <c r="A23" s="42">
        <f t="shared" si="0"/>
        <v>42995</v>
      </c>
      <c r="B23" s="15">
        <f t="shared" si="0"/>
        <v>42995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31"/>
      <c r="AZ23" s="31"/>
      <c r="BA23" s="31"/>
      <c r="BB23" s="18"/>
      <c r="BC23" s="17"/>
      <c r="BD23" s="17"/>
    </row>
    <row r="24" spans="1:56">
      <c r="A24" s="8"/>
      <c r="B24" s="20"/>
      <c r="C24" s="20">
        <f>SUM(C8:C23)</f>
        <v>200</v>
      </c>
      <c r="D24" s="20">
        <f t="shared" ref="D24:AY24" si="1">SUM(D8:D23)</f>
        <v>120</v>
      </c>
      <c r="E24" s="20">
        <f t="shared" si="1"/>
        <v>169</v>
      </c>
      <c r="F24" s="20">
        <f t="shared" si="1"/>
        <v>151</v>
      </c>
      <c r="G24" s="20">
        <f>SUM(G8:G23)</f>
        <v>404</v>
      </c>
      <c r="H24" s="20">
        <f t="shared" si="1"/>
        <v>926</v>
      </c>
      <c r="I24" s="20">
        <f t="shared" si="1"/>
        <v>926</v>
      </c>
      <c r="J24" s="20">
        <f t="shared" si="1"/>
        <v>1864</v>
      </c>
      <c r="K24" s="20">
        <f t="shared" si="1"/>
        <v>628</v>
      </c>
      <c r="L24" s="20">
        <f t="shared" si="1"/>
        <v>45</v>
      </c>
      <c r="M24" s="20">
        <f t="shared" si="1"/>
        <v>12</v>
      </c>
      <c r="N24" s="20">
        <f t="shared" si="1"/>
        <v>11</v>
      </c>
      <c r="O24" s="20">
        <f t="shared" si="1"/>
        <v>37</v>
      </c>
      <c r="P24" s="20">
        <f t="shared" si="1"/>
        <v>470</v>
      </c>
      <c r="Q24" s="20">
        <f t="shared" si="1"/>
        <v>564</v>
      </c>
      <c r="R24" s="20">
        <f t="shared" si="1"/>
        <v>1914</v>
      </c>
      <c r="S24" s="20">
        <f t="shared" si="1"/>
        <v>2364</v>
      </c>
      <c r="T24" s="20">
        <f t="shared" si="1"/>
        <v>629</v>
      </c>
      <c r="U24" s="20">
        <f t="shared" si="1"/>
        <v>1823</v>
      </c>
      <c r="V24" s="20">
        <f t="shared" si="1"/>
        <v>824</v>
      </c>
      <c r="W24" s="20">
        <f t="shared" si="1"/>
        <v>575</v>
      </c>
      <c r="X24" s="20">
        <f t="shared" si="1"/>
        <v>861</v>
      </c>
      <c r="Y24" s="20">
        <f t="shared" si="1"/>
        <v>1541</v>
      </c>
      <c r="Z24" s="20">
        <f t="shared" si="1"/>
        <v>432</v>
      </c>
      <c r="AA24" s="20">
        <f t="shared" si="1"/>
        <v>521</v>
      </c>
      <c r="AB24" s="20">
        <f t="shared" si="1"/>
        <v>1135</v>
      </c>
      <c r="AC24" s="20">
        <f>SUM(AC8:AC23)</f>
        <v>2464</v>
      </c>
      <c r="AD24" s="20">
        <f t="shared" si="1"/>
        <v>1160</v>
      </c>
      <c r="AE24" s="20">
        <f t="shared" si="1"/>
        <v>690</v>
      </c>
      <c r="AF24" s="20">
        <f t="shared" si="1"/>
        <v>533</v>
      </c>
      <c r="AG24" s="20">
        <f t="shared" si="1"/>
        <v>2</v>
      </c>
      <c r="AH24" s="20">
        <f t="shared" si="1"/>
        <v>31</v>
      </c>
      <c r="AI24" s="20">
        <f>SUM(AI8:AI23)</f>
        <v>316</v>
      </c>
      <c r="AJ24" s="20">
        <f t="shared" si="1"/>
        <v>138</v>
      </c>
      <c r="AK24" s="20">
        <f t="shared" si="1"/>
        <v>124</v>
      </c>
      <c r="AL24" s="20">
        <f t="shared" si="1"/>
        <v>819</v>
      </c>
      <c r="AM24" s="20">
        <f t="shared" si="1"/>
        <v>163</v>
      </c>
      <c r="AN24" s="20">
        <f t="shared" si="1"/>
        <v>356</v>
      </c>
      <c r="AO24" s="20">
        <f t="shared" si="1"/>
        <v>117</v>
      </c>
      <c r="AP24" s="20">
        <f t="shared" si="1"/>
        <v>144</v>
      </c>
      <c r="AQ24" s="20">
        <f t="shared" si="1"/>
        <v>182</v>
      </c>
      <c r="AR24" s="20">
        <f t="shared" si="1"/>
        <v>13</v>
      </c>
      <c r="AS24" s="20">
        <f t="shared" si="1"/>
        <v>31</v>
      </c>
      <c r="AT24" s="20">
        <f t="shared" si="1"/>
        <v>27</v>
      </c>
      <c r="AU24" s="20">
        <f t="shared" si="1"/>
        <v>27</v>
      </c>
      <c r="AV24" s="20">
        <f t="shared" si="1"/>
        <v>211</v>
      </c>
      <c r="AW24" s="20">
        <f t="shared" si="1"/>
        <v>159</v>
      </c>
      <c r="AX24" s="20">
        <f t="shared" si="1"/>
        <v>912</v>
      </c>
      <c r="AY24" s="20">
        <f t="shared" si="1"/>
        <v>1093</v>
      </c>
      <c r="AZ24" s="20">
        <f>SUM(AZ8:AZ23)</f>
        <v>354</v>
      </c>
      <c r="BA24" s="20">
        <f>SUM(BA11:BA23)</f>
        <v>203</v>
      </c>
      <c r="BB24" s="20">
        <f>SUM(BB8:BB23)</f>
        <v>158</v>
      </c>
      <c r="BC24" s="174">
        <f>SUM(C24:BB24)</f>
        <v>29573</v>
      </c>
      <c r="BD24" s="17">
        <f>SUM(BC24)/52</f>
        <v>568.71153846153845</v>
      </c>
    </row>
    <row r="25" spans="1:56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2:56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2:56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2:56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2:56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2:56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2:56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H32"/>
  <sheetViews>
    <sheetView topLeftCell="A5" zoomScale="50" zoomScaleNormal="50" workbookViewId="0">
      <selection activeCell="A5" sqref="A5:BH32"/>
    </sheetView>
  </sheetViews>
  <sheetFormatPr baseColWidth="10" defaultColWidth="8.83203125" defaultRowHeight="16"/>
  <cols>
    <col min="2" max="2" width="10.5" customWidth="1"/>
    <col min="3" max="3" width="11" customWidth="1"/>
  </cols>
  <sheetData>
    <row r="2" spans="1:60" ht="20">
      <c r="B2" s="3" t="s">
        <v>260</v>
      </c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5"/>
      <c r="O2" s="5"/>
      <c r="P2" s="5"/>
    </row>
    <row r="3" spans="1:60" ht="20">
      <c r="B3" s="4" t="s">
        <v>0</v>
      </c>
      <c r="C3" s="4"/>
      <c r="D3" s="4"/>
      <c r="E3" s="4"/>
      <c r="F3" s="5"/>
      <c r="G3" s="7"/>
      <c r="H3" s="5"/>
      <c r="I3" s="5"/>
      <c r="J3" s="5"/>
      <c r="K3" s="5"/>
      <c r="L3" s="5"/>
      <c r="M3" s="5"/>
      <c r="N3" s="5"/>
      <c r="O3" s="5"/>
      <c r="P3" s="5"/>
    </row>
    <row r="4" spans="1:60" ht="20">
      <c r="B4" s="4" t="s">
        <v>92</v>
      </c>
      <c r="C4" s="4"/>
      <c r="D4" s="4"/>
      <c r="E4" s="4"/>
      <c r="F4" s="5"/>
      <c r="G4" s="7"/>
      <c r="H4" s="5" t="s">
        <v>131</v>
      </c>
      <c r="I4" s="5"/>
      <c r="J4" s="5"/>
      <c r="K4" s="5"/>
      <c r="L4" s="5"/>
      <c r="M4" s="5"/>
      <c r="N4" s="5"/>
      <c r="O4" s="5"/>
      <c r="P4" s="5"/>
    </row>
    <row r="5" spans="1:60">
      <c r="A5" s="17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</row>
    <row r="6" spans="1:60" ht="21" thickBot="1">
      <c r="A6" s="17"/>
      <c r="B6" s="12"/>
      <c r="C6" s="12"/>
      <c r="D6" s="22" t="s">
        <v>91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</row>
    <row r="7" spans="1:60" ht="20" thickBot="1">
      <c r="A7" s="17"/>
      <c r="B7" s="12" t="s">
        <v>32</v>
      </c>
      <c r="C7" s="12"/>
      <c r="D7" s="11" t="s">
        <v>232</v>
      </c>
      <c r="E7" s="11" t="s">
        <v>50</v>
      </c>
      <c r="F7" s="11" t="s">
        <v>39</v>
      </c>
      <c r="G7" s="11" t="s">
        <v>40</v>
      </c>
      <c r="H7" s="194" t="s">
        <v>33</v>
      </c>
      <c r="I7" s="195" t="s">
        <v>235</v>
      </c>
      <c r="J7" s="194" t="s">
        <v>34</v>
      </c>
      <c r="K7" s="194" t="s">
        <v>213</v>
      </c>
      <c r="L7" s="11" t="s">
        <v>36</v>
      </c>
      <c r="M7" s="11" t="s">
        <v>237</v>
      </c>
      <c r="N7" s="196" t="s">
        <v>238</v>
      </c>
      <c r="O7" s="196" t="s">
        <v>239</v>
      </c>
      <c r="P7" s="11" t="s">
        <v>141</v>
      </c>
      <c r="Q7" s="11" t="s">
        <v>42</v>
      </c>
      <c r="R7" s="11" t="s">
        <v>265</v>
      </c>
      <c r="S7" s="11" t="s">
        <v>199</v>
      </c>
      <c r="T7" s="11" t="s">
        <v>200</v>
      </c>
      <c r="U7" s="11" t="s">
        <v>200</v>
      </c>
      <c r="V7" s="11" t="s">
        <v>47</v>
      </c>
      <c r="W7" s="11" t="s">
        <v>44</v>
      </c>
      <c r="X7" s="11" t="s">
        <v>49</v>
      </c>
      <c r="Y7" s="11" t="s">
        <v>41</v>
      </c>
      <c r="Z7" s="17" t="s">
        <v>201</v>
      </c>
      <c r="AA7" s="11" t="s">
        <v>48</v>
      </c>
      <c r="AB7" s="11" t="s">
        <v>202</v>
      </c>
      <c r="AC7" s="11" t="s">
        <v>203</v>
      </c>
      <c r="AD7" s="11" t="s">
        <v>45</v>
      </c>
      <c r="AE7" s="11" t="s">
        <v>266</v>
      </c>
      <c r="AF7" s="11" t="s">
        <v>43</v>
      </c>
      <c r="AG7" s="11" t="s">
        <v>46</v>
      </c>
      <c r="AH7" s="11" t="s">
        <v>204</v>
      </c>
      <c r="AI7" s="11" t="s">
        <v>37</v>
      </c>
      <c r="AJ7" s="11" t="s">
        <v>52</v>
      </c>
      <c r="AK7" s="196"/>
      <c r="AL7" s="196" t="s">
        <v>206</v>
      </c>
      <c r="AM7" s="45" t="s">
        <v>133</v>
      </c>
      <c r="AN7" s="190" t="s">
        <v>267</v>
      </c>
      <c r="AO7" s="37" t="s">
        <v>268</v>
      </c>
      <c r="AP7" s="37" t="s">
        <v>207</v>
      </c>
      <c r="AQ7" s="37" t="s">
        <v>208</v>
      </c>
      <c r="AR7" s="37" t="s">
        <v>210</v>
      </c>
      <c r="AS7" s="37" t="s">
        <v>212</v>
      </c>
      <c r="AT7" s="11" t="s">
        <v>214</v>
      </c>
      <c r="AU7" s="11"/>
      <c r="AV7" s="11" t="s">
        <v>51</v>
      </c>
      <c r="AW7" s="11" t="s">
        <v>53</v>
      </c>
      <c r="AX7" s="194"/>
      <c r="AY7" s="147"/>
      <c r="AZ7" s="17"/>
      <c r="BA7" s="197" t="s">
        <v>55</v>
      </c>
      <c r="BB7" s="198" t="s">
        <v>55</v>
      </c>
      <c r="BC7" s="11" t="s">
        <v>38</v>
      </c>
      <c r="BD7" s="11" t="s">
        <v>247</v>
      </c>
      <c r="BE7" s="11" t="s">
        <v>48</v>
      </c>
      <c r="BF7" s="17"/>
      <c r="BG7" s="17"/>
      <c r="BH7" s="17"/>
    </row>
    <row r="8" spans="1:60" ht="20" thickBot="1">
      <c r="A8" s="17"/>
      <c r="B8" s="12" t="s">
        <v>54</v>
      </c>
      <c r="C8" s="12" t="s">
        <v>2</v>
      </c>
      <c r="D8" s="145" t="s">
        <v>55</v>
      </c>
      <c r="E8" s="145" t="s">
        <v>55</v>
      </c>
      <c r="F8" s="145" t="s">
        <v>55</v>
      </c>
      <c r="G8" s="145" t="s">
        <v>55</v>
      </c>
      <c r="H8" s="145" t="s">
        <v>55</v>
      </c>
      <c r="I8" s="145" t="s">
        <v>55</v>
      </c>
      <c r="J8" s="145" t="s">
        <v>55</v>
      </c>
      <c r="K8" s="145" t="s">
        <v>55</v>
      </c>
      <c r="L8" s="145" t="s">
        <v>55</v>
      </c>
      <c r="M8" s="145" t="s">
        <v>55</v>
      </c>
      <c r="N8" s="196" t="s">
        <v>55</v>
      </c>
      <c r="O8" s="196" t="s">
        <v>55</v>
      </c>
      <c r="P8" s="145" t="s">
        <v>55</v>
      </c>
      <c r="Q8" s="145" t="s">
        <v>55</v>
      </c>
      <c r="R8" s="145" t="s">
        <v>55</v>
      </c>
      <c r="S8" s="145"/>
      <c r="T8" s="145" t="s">
        <v>55</v>
      </c>
      <c r="U8" s="145" t="s">
        <v>55</v>
      </c>
      <c r="V8" s="145" t="s">
        <v>55</v>
      </c>
      <c r="W8" s="145" t="s">
        <v>55</v>
      </c>
      <c r="X8" s="145" t="s">
        <v>55</v>
      </c>
      <c r="Y8" s="145" t="s">
        <v>55</v>
      </c>
      <c r="Z8" s="145" t="s">
        <v>55</v>
      </c>
      <c r="AA8" s="145" t="s">
        <v>55</v>
      </c>
      <c r="AB8" s="145" t="s">
        <v>55</v>
      </c>
      <c r="AC8" s="145" t="s">
        <v>55</v>
      </c>
      <c r="AD8" s="145" t="s">
        <v>55</v>
      </c>
      <c r="AE8" s="145" t="s">
        <v>55</v>
      </c>
      <c r="AF8" s="145" t="s">
        <v>55</v>
      </c>
      <c r="AG8" s="145" t="s">
        <v>55</v>
      </c>
      <c r="AH8" s="145" t="s">
        <v>55</v>
      </c>
      <c r="AI8" s="145"/>
      <c r="AJ8" s="145" t="s">
        <v>55</v>
      </c>
      <c r="AK8" s="196" t="s">
        <v>216</v>
      </c>
      <c r="AL8" s="196" t="s">
        <v>55</v>
      </c>
      <c r="AM8" s="145" t="s">
        <v>55</v>
      </c>
      <c r="AN8" s="145" t="s">
        <v>55</v>
      </c>
      <c r="AO8" s="145" t="s">
        <v>55</v>
      </c>
      <c r="AP8" s="145" t="s">
        <v>55</v>
      </c>
      <c r="AQ8" s="145" t="s">
        <v>55</v>
      </c>
      <c r="AR8" s="145" t="s">
        <v>55</v>
      </c>
      <c r="AS8" s="145" t="s">
        <v>55</v>
      </c>
      <c r="AT8" s="145" t="s">
        <v>55</v>
      </c>
      <c r="AU8" s="145" t="s">
        <v>55</v>
      </c>
      <c r="AV8" s="145" t="s">
        <v>55</v>
      </c>
      <c r="AW8" s="145"/>
      <c r="AX8" s="194"/>
      <c r="AY8" s="147"/>
      <c r="AZ8" s="17"/>
      <c r="BA8" s="197" t="s">
        <v>248</v>
      </c>
      <c r="BB8" s="198" t="s">
        <v>269</v>
      </c>
      <c r="BC8" s="145" t="s">
        <v>55</v>
      </c>
      <c r="BD8" s="145" t="s">
        <v>55</v>
      </c>
      <c r="BE8" s="145" t="s">
        <v>55</v>
      </c>
      <c r="BF8" s="17"/>
      <c r="BG8" s="17"/>
      <c r="BH8" s="17"/>
    </row>
    <row r="9" spans="1:60" ht="20" thickBot="1">
      <c r="A9" s="17"/>
      <c r="B9" s="12" t="s">
        <v>56</v>
      </c>
      <c r="C9" s="12" t="s">
        <v>2</v>
      </c>
      <c r="D9" s="145" t="s">
        <v>66</v>
      </c>
      <c r="E9" s="145" t="s">
        <v>66</v>
      </c>
      <c r="F9" s="145" t="s">
        <v>35</v>
      </c>
      <c r="G9" s="145" t="s">
        <v>64</v>
      </c>
      <c r="H9" s="145" t="s">
        <v>58</v>
      </c>
      <c r="I9" s="145" t="s">
        <v>58</v>
      </c>
      <c r="J9" s="145" t="s">
        <v>58</v>
      </c>
      <c r="K9" s="145" t="s">
        <v>58</v>
      </c>
      <c r="L9" s="145" t="s">
        <v>60</v>
      </c>
      <c r="M9" s="145" t="s">
        <v>57</v>
      </c>
      <c r="N9" s="196" t="s">
        <v>146</v>
      </c>
      <c r="O9" s="196" t="s">
        <v>249</v>
      </c>
      <c r="P9" s="145" t="s">
        <v>141</v>
      </c>
      <c r="Q9" s="145" t="s">
        <v>65</v>
      </c>
      <c r="R9" s="145" t="s">
        <v>65</v>
      </c>
      <c r="S9" s="145" t="s">
        <v>65</v>
      </c>
      <c r="T9" s="145" t="s">
        <v>61</v>
      </c>
      <c r="U9" s="145" t="s">
        <v>61</v>
      </c>
      <c r="V9" s="145" t="s">
        <v>61</v>
      </c>
      <c r="W9" s="145" t="s">
        <v>65</v>
      </c>
      <c r="X9" s="145" t="s">
        <v>61</v>
      </c>
      <c r="Y9" s="145" t="s">
        <v>65</v>
      </c>
      <c r="Z9" s="145" t="s">
        <v>61</v>
      </c>
      <c r="AA9" s="145" t="s">
        <v>61</v>
      </c>
      <c r="AB9" s="145" t="s">
        <v>65</v>
      </c>
      <c r="AC9" s="145" t="s">
        <v>65</v>
      </c>
      <c r="AD9" s="145" t="s">
        <v>65</v>
      </c>
      <c r="AE9" s="145" t="s">
        <v>65</v>
      </c>
      <c r="AF9" s="145" t="s">
        <v>65</v>
      </c>
      <c r="AG9" s="145" t="s">
        <v>61</v>
      </c>
      <c r="AH9" s="11" t="s">
        <v>204</v>
      </c>
      <c r="AI9" s="145" t="s">
        <v>61</v>
      </c>
      <c r="AJ9" s="145" t="s">
        <v>68</v>
      </c>
      <c r="AK9" s="196" t="s">
        <v>59</v>
      </c>
      <c r="AL9" s="196" t="s">
        <v>218</v>
      </c>
      <c r="AM9" s="145" t="s">
        <v>63</v>
      </c>
      <c r="AN9" s="145" t="s">
        <v>63</v>
      </c>
      <c r="AO9" s="145" t="s">
        <v>63</v>
      </c>
      <c r="AP9" s="145" t="s">
        <v>63</v>
      </c>
      <c r="AQ9" s="145" t="s">
        <v>63</v>
      </c>
      <c r="AR9" s="145" t="s">
        <v>63</v>
      </c>
      <c r="AS9" s="145" t="s">
        <v>63</v>
      </c>
      <c r="AT9" s="11" t="s">
        <v>220</v>
      </c>
      <c r="AU9" s="145" t="s">
        <v>62</v>
      </c>
      <c r="AV9" s="145" t="s">
        <v>67</v>
      </c>
      <c r="AW9" s="145" t="s">
        <v>69</v>
      </c>
      <c r="AX9" s="194" t="s">
        <v>220</v>
      </c>
      <c r="AY9" s="147" t="s">
        <v>217</v>
      </c>
      <c r="AZ9" s="199" t="s">
        <v>270</v>
      </c>
      <c r="BA9" s="200">
        <v>42.164400000000001</v>
      </c>
      <c r="BB9" s="201"/>
      <c r="BC9" s="145" t="s">
        <v>60</v>
      </c>
      <c r="BD9" s="145" t="s">
        <v>252</v>
      </c>
      <c r="BE9" s="145" t="s">
        <v>61</v>
      </c>
      <c r="BF9" s="17"/>
      <c r="BG9" s="17"/>
      <c r="BH9" s="17"/>
    </row>
    <row r="10" spans="1:60" ht="20" thickBot="1">
      <c r="A10" s="17"/>
      <c r="B10" s="12" t="s">
        <v>70</v>
      </c>
      <c r="C10" s="12" t="s">
        <v>2</v>
      </c>
      <c r="D10" s="145">
        <v>42.440016700000001</v>
      </c>
      <c r="E10" s="145">
        <v>42.159611099999999</v>
      </c>
      <c r="F10" s="35">
        <v>44.884754999999998</v>
      </c>
      <c r="G10" s="154">
        <v>44.379167000000002</v>
      </c>
      <c r="H10" s="202">
        <v>44.788907000000002</v>
      </c>
      <c r="I10" s="202">
        <v>44.731699999999996</v>
      </c>
      <c r="J10" s="202">
        <v>44.836711999999999</v>
      </c>
      <c r="K10" s="202">
        <v>44.943519999999999</v>
      </c>
      <c r="L10" s="145" t="s">
        <v>253</v>
      </c>
      <c r="M10" s="203" t="s">
        <v>262</v>
      </c>
      <c r="N10" s="204">
        <v>42.46125</v>
      </c>
      <c r="O10" s="205">
        <v>42.521830999999999</v>
      </c>
      <c r="P10" s="145"/>
      <c r="Q10" s="206">
        <v>44.013302000000003</v>
      </c>
      <c r="R10" s="37">
        <v>44.091844999999999</v>
      </c>
      <c r="S10" s="207">
        <v>44.159922999999999</v>
      </c>
      <c r="T10" s="11" t="s">
        <v>271</v>
      </c>
      <c r="U10" s="11">
        <v>43.957549</v>
      </c>
      <c r="V10" s="11">
        <v>43.877882</v>
      </c>
      <c r="W10" s="11">
        <v>43.758003000000002</v>
      </c>
      <c r="X10" s="11">
        <v>43.854599999999998</v>
      </c>
      <c r="Y10" s="208">
        <v>43.907567999999998</v>
      </c>
      <c r="Z10" s="17">
        <v>43.856180999999999</v>
      </c>
      <c r="AA10" s="11">
        <v>43.785944999999998</v>
      </c>
      <c r="AB10" s="207">
        <v>44.108778999999998</v>
      </c>
      <c r="AC10" s="206">
        <v>44.147443000000003</v>
      </c>
      <c r="AD10" s="209">
        <v>44.287208</v>
      </c>
      <c r="AE10" s="206">
        <v>43.839886999999997</v>
      </c>
      <c r="AF10" s="206">
        <v>43.973452999999999</v>
      </c>
      <c r="AG10" s="145">
        <v>43.627955999999998</v>
      </c>
      <c r="AH10" s="206">
        <v>43.916521000000003</v>
      </c>
      <c r="AI10" s="145">
        <v>43.766660000000002</v>
      </c>
      <c r="AJ10" s="145">
        <v>40.936041000000003</v>
      </c>
      <c r="AK10" s="196">
        <v>43.106983084860502</v>
      </c>
      <c r="AL10" s="196">
        <v>42.99</v>
      </c>
      <c r="AM10" s="202">
        <v>44.509509000000001</v>
      </c>
      <c r="AN10" s="202">
        <v>44.770975</v>
      </c>
      <c r="AO10" s="202">
        <v>44.867899999999999</v>
      </c>
      <c r="AP10" s="202">
        <v>44.743789999999997</v>
      </c>
      <c r="AQ10" s="202">
        <v>44.577190000000002</v>
      </c>
      <c r="AR10" s="202">
        <v>44.569479999999999</v>
      </c>
      <c r="AS10" s="202">
        <v>44.355530000000002</v>
      </c>
      <c r="AT10" s="210">
        <v>43.002915999999999</v>
      </c>
      <c r="AU10" s="43">
        <v>42.732756999999999</v>
      </c>
      <c r="AV10" s="43">
        <v>42.791013</v>
      </c>
      <c r="AW10" s="147" t="s">
        <v>272</v>
      </c>
      <c r="AX10" s="147" t="s">
        <v>273</v>
      </c>
      <c r="AY10" s="147" t="s">
        <v>107</v>
      </c>
      <c r="AZ10" s="199" t="s">
        <v>274</v>
      </c>
      <c r="BA10" s="200">
        <v>78.959000000000003</v>
      </c>
      <c r="BB10" s="201"/>
      <c r="BC10" s="145" t="s">
        <v>275</v>
      </c>
      <c r="BD10" s="145" t="s">
        <v>276</v>
      </c>
      <c r="BE10" s="211">
        <v>43.84404</v>
      </c>
      <c r="BF10" s="17"/>
      <c r="BG10" s="17"/>
      <c r="BH10" s="17"/>
    </row>
    <row r="11" spans="1:60" ht="20" thickBot="1">
      <c r="A11" s="17"/>
      <c r="B11" s="12" t="s">
        <v>71</v>
      </c>
      <c r="C11" s="12" t="s">
        <v>2</v>
      </c>
      <c r="D11" s="145">
        <v>-74.939141699999993</v>
      </c>
      <c r="E11" s="145">
        <v>-75.116788900000003</v>
      </c>
      <c r="F11" s="145">
        <v>-73.473470000000006</v>
      </c>
      <c r="G11" s="145">
        <v>-73.393429999999995</v>
      </c>
      <c r="H11" s="202">
        <v>-74.562963999999994</v>
      </c>
      <c r="I11" s="202">
        <v>-74.587559999999996</v>
      </c>
      <c r="J11" s="202">
        <v>-74.315053000000006</v>
      </c>
      <c r="K11" s="202">
        <v>-74.043261000000001</v>
      </c>
      <c r="L11" s="145" t="s">
        <v>255</v>
      </c>
      <c r="M11" s="208" t="s">
        <v>263</v>
      </c>
      <c r="N11" s="212">
        <v>-76.372814000000005</v>
      </c>
      <c r="O11" s="205">
        <v>-76.848923999999997</v>
      </c>
      <c r="P11" s="145"/>
      <c r="Q11" s="37">
        <v>-75.839949000000004</v>
      </c>
      <c r="R11" s="145">
        <v>-76.043310000000005</v>
      </c>
      <c r="S11" s="145">
        <v>-76.220106000000001</v>
      </c>
      <c r="T11" s="145" t="s">
        <v>277</v>
      </c>
      <c r="U11" s="145">
        <v>-75.346694999999997</v>
      </c>
      <c r="V11" s="145">
        <v>-75.539580999999998</v>
      </c>
      <c r="W11" s="145">
        <v>-76.143041999999994</v>
      </c>
      <c r="X11" s="145">
        <v>-75.637714000000003</v>
      </c>
      <c r="Y11" s="145">
        <v>-76.089772999999994</v>
      </c>
      <c r="Z11" s="145">
        <v>-75.423012</v>
      </c>
      <c r="AA11" s="145">
        <v>-75.518020000000007</v>
      </c>
      <c r="AB11" s="145">
        <v>-75.882581999999999</v>
      </c>
      <c r="AC11" s="145">
        <v>-75.683304000000007</v>
      </c>
      <c r="AD11" s="145">
        <v>-75.860135</v>
      </c>
      <c r="AE11" s="145">
        <v>-75.931231999999994</v>
      </c>
      <c r="AF11" s="145">
        <v>-75.768317999999994</v>
      </c>
      <c r="AG11" s="145">
        <v>-75.393754999999999</v>
      </c>
      <c r="AH11" s="145">
        <v>-75.874168999999995</v>
      </c>
      <c r="AI11" s="145">
        <v>-75.483329999999995</v>
      </c>
      <c r="AJ11" s="145">
        <v>-72.682607000000004</v>
      </c>
      <c r="AK11" s="196">
        <v>-75.384677602355694</v>
      </c>
      <c r="AL11" s="196">
        <v>75.58</v>
      </c>
      <c r="AM11" s="202">
        <v>-74.893642999999997</v>
      </c>
      <c r="AN11" s="202">
        <v>-74.661839000000001</v>
      </c>
      <c r="AO11" s="202">
        <v>-75.059889999999996</v>
      </c>
      <c r="AP11" s="202">
        <v>-75.172112999999996</v>
      </c>
      <c r="AQ11" s="202">
        <v>-75.440749999999994</v>
      </c>
      <c r="AR11" s="202">
        <v>-75.543490000000006</v>
      </c>
      <c r="AS11" s="202">
        <v>-75.2196</v>
      </c>
      <c r="AT11" s="213">
        <v>-76.536062000000001</v>
      </c>
      <c r="AU11" s="43">
        <v>-76.654990999999995</v>
      </c>
      <c r="AV11" s="43">
        <v>-76.118262000000001</v>
      </c>
      <c r="AW11" s="147" t="s">
        <v>278</v>
      </c>
      <c r="AX11" s="147" t="s">
        <v>279</v>
      </c>
      <c r="AY11" s="147" t="s">
        <v>108</v>
      </c>
      <c r="AZ11" s="199" t="s">
        <v>280</v>
      </c>
      <c r="BA11" s="197" t="s">
        <v>256</v>
      </c>
      <c r="BB11" s="198" t="s">
        <v>256</v>
      </c>
      <c r="BC11" s="145" t="s">
        <v>281</v>
      </c>
      <c r="BD11" s="145" t="s">
        <v>282</v>
      </c>
      <c r="BE11" s="145">
        <v>-75.542304999999999</v>
      </c>
      <c r="BF11" s="17"/>
      <c r="BG11" s="17"/>
      <c r="BH11" s="17"/>
    </row>
    <row r="12" spans="1:60">
      <c r="A12" s="17"/>
      <c r="B12" s="19"/>
      <c r="C12" s="23" t="s">
        <v>90</v>
      </c>
      <c r="D12" s="19"/>
      <c r="E12" s="19"/>
      <c r="F12" s="24"/>
      <c r="G12" s="19"/>
      <c r="H12" s="19"/>
      <c r="I12" s="19"/>
      <c r="J12" s="19"/>
      <c r="K12" s="19"/>
      <c r="L12" s="19"/>
      <c r="M12" s="12"/>
      <c r="N12" s="19"/>
      <c r="O12" s="19"/>
      <c r="P12" s="12"/>
      <c r="Q12" s="12"/>
      <c r="R12" s="25"/>
      <c r="S12" s="25"/>
      <c r="T12" s="25"/>
      <c r="U12" s="25"/>
      <c r="V12" s="25"/>
      <c r="W12" s="26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7"/>
      <c r="BB12" s="17"/>
      <c r="BC12" s="25"/>
      <c r="BD12" s="12"/>
      <c r="BE12" s="12"/>
      <c r="BF12" s="17"/>
      <c r="BG12" s="17"/>
      <c r="BH12" s="17"/>
    </row>
    <row r="13" spans="1:60">
      <c r="A13" s="17"/>
      <c r="B13" s="27" t="s">
        <v>87</v>
      </c>
      <c r="C13" s="23" t="s">
        <v>88</v>
      </c>
      <c r="D13" s="19"/>
      <c r="E13" s="19"/>
      <c r="F13" s="19"/>
      <c r="G13" s="19"/>
      <c r="H13" s="19"/>
      <c r="I13" s="19"/>
      <c r="J13" s="19"/>
      <c r="K13" s="19"/>
      <c r="L13" s="19"/>
      <c r="M13" s="12"/>
      <c r="N13" s="28"/>
      <c r="O13" s="28"/>
      <c r="P13" s="12"/>
      <c r="Q13" s="12"/>
      <c r="R13" s="25"/>
      <c r="S13" s="25"/>
      <c r="T13" s="25"/>
      <c r="U13" s="25"/>
      <c r="V13" s="25"/>
      <c r="W13" s="28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07"/>
      <c r="BB13" s="107"/>
      <c r="BC13" s="25"/>
      <c r="BD13" s="19"/>
      <c r="BE13" s="12"/>
      <c r="BF13" s="17"/>
      <c r="BG13" s="17"/>
      <c r="BH13" s="17"/>
    </row>
    <row r="14" spans="1:60">
      <c r="A14" s="17"/>
      <c r="B14" s="175">
        <v>42526</v>
      </c>
      <c r="C14" s="175">
        <v>42526</v>
      </c>
      <c r="D14" s="41"/>
      <c r="E14" s="41"/>
      <c r="F14" s="41"/>
      <c r="G14" s="169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169"/>
      <c r="AK14" s="169"/>
      <c r="AL14" s="169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36"/>
      <c r="BA14" s="107"/>
      <c r="BB14" s="107"/>
      <c r="BC14" s="41"/>
      <c r="BD14" s="41"/>
      <c r="BE14" s="41"/>
      <c r="BF14" s="17"/>
      <c r="BG14" s="17"/>
      <c r="BH14" s="17"/>
    </row>
    <row r="15" spans="1:60">
      <c r="A15" s="17"/>
      <c r="B15" s="15">
        <f>(B14+7)</f>
        <v>42533</v>
      </c>
      <c r="C15" s="15">
        <f>(C14+7)</f>
        <v>42533</v>
      </c>
      <c r="D15" s="41"/>
      <c r="E15" s="4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29">
        <v>0</v>
      </c>
      <c r="BA15" s="107"/>
      <c r="BB15" s="107"/>
      <c r="BC15" s="18">
        <v>0</v>
      </c>
      <c r="BD15" s="18">
        <v>0</v>
      </c>
      <c r="BE15" s="41"/>
      <c r="BF15" s="17"/>
      <c r="BG15" s="17"/>
      <c r="BH15" s="17"/>
    </row>
    <row r="16" spans="1:60">
      <c r="A16" s="17"/>
      <c r="B16" s="15">
        <f t="shared" ref="B16:C29" si="0">(B15+7)</f>
        <v>42540</v>
      </c>
      <c r="C16" s="15">
        <f t="shared" si="0"/>
        <v>42540</v>
      </c>
      <c r="D16" s="41"/>
      <c r="E16" s="41"/>
      <c r="F16" s="16">
        <v>0</v>
      </c>
      <c r="G16" s="16">
        <v>0</v>
      </c>
      <c r="H16" s="16"/>
      <c r="I16" s="16"/>
      <c r="J16" s="16"/>
      <c r="K16" s="16"/>
      <c r="L16" s="16">
        <v>0</v>
      </c>
      <c r="M16" s="16">
        <v>0</v>
      </c>
      <c r="N16" s="16">
        <v>0</v>
      </c>
      <c r="O16" s="16">
        <v>0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>
        <v>0</v>
      </c>
      <c r="AK16" s="16">
        <v>0</v>
      </c>
      <c r="AL16" s="16"/>
      <c r="AM16" s="16"/>
      <c r="AN16" s="16"/>
      <c r="AO16" s="16"/>
      <c r="AP16" s="16"/>
      <c r="AQ16" s="16"/>
      <c r="AR16" s="16"/>
      <c r="AS16" s="16"/>
      <c r="AT16" s="16">
        <v>0</v>
      </c>
      <c r="AU16" s="16">
        <v>0</v>
      </c>
      <c r="AV16" s="16">
        <v>0</v>
      </c>
      <c r="AW16" s="16">
        <v>0</v>
      </c>
      <c r="AX16" s="16">
        <v>0</v>
      </c>
      <c r="AY16" s="16">
        <v>0</v>
      </c>
      <c r="AZ16" s="35">
        <v>0</v>
      </c>
      <c r="BA16" s="150">
        <v>0</v>
      </c>
      <c r="BB16" s="107"/>
      <c r="BC16" s="16">
        <v>0</v>
      </c>
      <c r="BD16" s="16">
        <v>0</v>
      </c>
      <c r="BE16" s="41"/>
      <c r="BF16" s="17"/>
      <c r="BG16" s="17"/>
      <c r="BH16" s="17"/>
    </row>
    <row r="17" spans="1:60">
      <c r="A17" s="17"/>
      <c r="B17" s="15">
        <f t="shared" si="0"/>
        <v>42547</v>
      </c>
      <c r="C17" s="15">
        <f t="shared" si="0"/>
        <v>42547</v>
      </c>
      <c r="D17" s="41"/>
      <c r="E17" s="41"/>
      <c r="F17" s="18">
        <v>0</v>
      </c>
      <c r="G17" s="18">
        <v>0</v>
      </c>
      <c r="H17" s="18"/>
      <c r="I17" s="18"/>
      <c r="J17" s="18"/>
      <c r="K17" s="18"/>
      <c r="L17" s="18">
        <v>0</v>
      </c>
      <c r="M17" s="18">
        <v>0</v>
      </c>
      <c r="N17" s="18">
        <v>0</v>
      </c>
      <c r="O17" s="18">
        <v>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>
        <v>0</v>
      </c>
      <c r="AK17" s="18">
        <v>0</v>
      </c>
      <c r="AL17" s="18">
        <v>0</v>
      </c>
      <c r="AM17" s="18"/>
      <c r="AN17" s="18"/>
      <c r="AO17" s="18"/>
      <c r="AP17" s="18"/>
      <c r="AQ17" s="18"/>
      <c r="AR17" s="18"/>
      <c r="AS17" s="18"/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29">
        <v>0</v>
      </c>
      <c r="BA17" s="150">
        <v>0</v>
      </c>
      <c r="BB17" s="107"/>
      <c r="BC17" s="18">
        <v>0</v>
      </c>
      <c r="BD17" s="18">
        <v>0</v>
      </c>
      <c r="BE17" s="41"/>
      <c r="BF17" s="17"/>
      <c r="BG17" s="17"/>
      <c r="BH17" s="17"/>
    </row>
    <row r="18" spans="1:60">
      <c r="A18" s="17"/>
      <c r="B18" s="15">
        <f t="shared" si="0"/>
        <v>42554</v>
      </c>
      <c r="C18" s="15">
        <f t="shared" si="0"/>
        <v>42554</v>
      </c>
      <c r="D18" s="16">
        <v>0</v>
      </c>
      <c r="E18" s="16">
        <v>0</v>
      </c>
      <c r="F18" s="16">
        <v>0</v>
      </c>
      <c r="G18" s="16">
        <v>3</v>
      </c>
      <c r="H18" s="16"/>
      <c r="I18" s="16"/>
      <c r="J18" s="16"/>
      <c r="K18" s="16"/>
      <c r="L18" s="16">
        <v>1</v>
      </c>
      <c r="M18" s="16">
        <v>1</v>
      </c>
      <c r="N18" s="16">
        <v>1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1</v>
      </c>
      <c r="Y18" s="16">
        <v>1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1</v>
      </c>
      <c r="AF18" s="16">
        <v>1</v>
      </c>
      <c r="AG18" s="16">
        <v>0</v>
      </c>
      <c r="AH18" s="16">
        <v>0</v>
      </c>
      <c r="AI18" s="16"/>
      <c r="AJ18" s="16">
        <v>0</v>
      </c>
      <c r="AK18" s="16">
        <v>0</v>
      </c>
      <c r="AL18" s="16">
        <v>0</v>
      </c>
      <c r="AM18" s="16"/>
      <c r="AN18" s="16"/>
      <c r="AO18" s="16"/>
      <c r="AP18" s="16"/>
      <c r="AQ18" s="16"/>
      <c r="AR18" s="16"/>
      <c r="AS18" s="16"/>
      <c r="AT18" s="16">
        <v>0</v>
      </c>
      <c r="AU18" s="16">
        <v>0</v>
      </c>
      <c r="AV18" s="16">
        <v>0</v>
      </c>
      <c r="AW18" s="16">
        <v>0</v>
      </c>
      <c r="AX18" s="16">
        <v>0</v>
      </c>
      <c r="AY18" s="16">
        <v>0</v>
      </c>
      <c r="AZ18" s="35">
        <v>0</v>
      </c>
      <c r="BA18" s="150">
        <v>11</v>
      </c>
      <c r="BB18" s="150">
        <v>1</v>
      </c>
      <c r="BC18" s="16">
        <v>1</v>
      </c>
      <c r="BD18" s="16">
        <v>0</v>
      </c>
      <c r="BE18" s="16">
        <v>0</v>
      </c>
      <c r="BF18" s="17"/>
      <c r="BG18" s="17"/>
      <c r="BH18" s="17"/>
    </row>
    <row r="19" spans="1:60">
      <c r="A19" s="17"/>
      <c r="B19" s="15">
        <f t="shared" si="0"/>
        <v>42561</v>
      </c>
      <c r="C19" s="15">
        <f t="shared" si="0"/>
        <v>42561</v>
      </c>
      <c r="D19" s="18">
        <v>1</v>
      </c>
      <c r="E19" s="18">
        <v>0</v>
      </c>
      <c r="F19" s="18">
        <v>1</v>
      </c>
      <c r="G19" s="18">
        <v>4</v>
      </c>
      <c r="H19" s="18"/>
      <c r="I19" s="18"/>
      <c r="J19" s="18"/>
      <c r="K19" s="18"/>
      <c r="L19" s="18">
        <v>4</v>
      </c>
      <c r="M19" s="18">
        <v>1</v>
      </c>
      <c r="N19" s="18">
        <v>2</v>
      </c>
      <c r="O19" s="18">
        <v>2</v>
      </c>
      <c r="P19" s="18">
        <v>0</v>
      </c>
      <c r="Q19" s="18">
        <v>0</v>
      </c>
      <c r="R19" s="18">
        <v>3</v>
      </c>
      <c r="S19" s="18">
        <v>0</v>
      </c>
      <c r="T19" s="18">
        <v>0</v>
      </c>
      <c r="U19" s="18">
        <v>0</v>
      </c>
      <c r="V19" s="18">
        <v>0</v>
      </c>
      <c r="W19" s="18">
        <v>2</v>
      </c>
      <c r="X19" s="18">
        <v>0</v>
      </c>
      <c r="Y19" s="18">
        <v>0</v>
      </c>
      <c r="Z19" s="18">
        <v>0</v>
      </c>
      <c r="AA19" s="18">
        <v>1</v>
      </c>
      <c r="AB19" s="18">
        <v>2</v>
      </c>
      <c r="AC19" s="18">
        <v>4</v>
      </c>
      <c r="AD19" s="18">
        <v>0</v>
      </c>
      <c r="AE19" s="18">
        <v>2</v>
      </c>
      <c r="AF19" s="18">
        <v>0</v>
      </c>
      <c r="AG19" s="18">
        <v>1</v>
      </c>
      <c r="AH19" s="18">
        <v>2</v>
      </c>
      <c r="AI19" s="18">
        <v>0</v>
      </c>
      <c r="AJ19" s="18">
        <v>0</v>
      </c>
      <c r="AK19" s="18">
        <v>0</v>
      </c>
      <c r="AL19" s="18">
        <v>0</v>
      </c>
      <c r="AM19" s="18">
        <v>1</v>
      </c>
      <c r="AN19" s="18">
        <v>0</v>
      </c>
      <c r="AO19" s="18"/>
      <c r="AP19" s="18">
        <v>0</v>
      </c>
      <c r="AQ19" s="18">
        <v>1</v>
      </c>
      <c r="AR19" s="18">
        <v>0</v>
      </c>
      <c r="AS19" s="18">
        <v>0</v>
      </c>
      <c r="AT19" s="18">
        <v>0</v>
      </c>
      <c r="AU19" s="18">
        <v>1</v>
      </c>
      <c r="AV19" s="18">
        <v>0</v>
      </c>
      <c r="AW19" s="18">
        <v>0</v>
      </c>
      <c r="AX19" s="18">
        <v>0</v>
      </c>
      <c r="AY19" s="18">
        <v>1</v>
      </c>
      <c r="AZ19" s="29">
        <v>0</v>
      </c>
      <c r="BA19" s="150">
        <v>19</v>
      </c>
      <c r="BB19" s="150">
        <v>34</v>
      </c>
      <c r="BC19" s="18">
        <v>0</v>
      </c>
      <c r="BD19" s="18">
        <v>7</v>
      </c>
      <c r="BE19" s="18">
        <v>0</v>
      </c>
      <c r="BF19" s="17"/>
      <c r="BG19" s="17"/>
      <c r="BH19" s="17"/>
    </row>
    <row r="20" spans="1:60">
      <c r="A20" s="17"/>
      <c r="B20" s="15">
        <f t="shared" si="0"/>
        <v>42568</v>
      </c>
      <c r="C20" s="15">
        <f t="shared" si="0"/>
        <v>42568</v>
      </c>
      <c r="D20" s="16">
        <v>0</v>
      </c>
      <c r="E20" s="16">
        <v>0</v>
      </c>
      <c r="F20" s="18">
        <v>2</v>
      </c>
      <c r="G20" s="18">
        <v>3</v>
      </c>
      <c r="H20" s="16">
        <v>6</v>
      </c>
      <c r="I20" s="16">
        <v>1</v>
      </c>
      <c r="J20" s="16">
        <v>1</v>
      </c>
      <c r="K20" s="16">
        <v>2</v>
      </c>
      <c r="L20" s="16">
        <v>4</v>
      </c>
      <c r="M20" s="16">
        <v>17</v>
      </c>
      <c r="N20" s="16">
        <v>7</v>
      </c>
      <c r="O20" s="16">
        <v>18</v>
      </c>
      <c r="P20" s="16">
        <v>49</v>
      </c>
      <c r="Q20" s="16">
        <v>12</v>
      </c>
      <c r="R20" s="16">
        <v>49</v>
      </c>
      <c r="S20" s="16">
        <v>21</v>
      </c>
      <c r="T20" s="16">
        <v>4</v>
      </c>
      <c r="U20" s="16">
        <v>3</v>
      </c>
      <c r="V20" s="16">
        <v>0</v>
      </c>
      <c r="W20" s="16">
        <v>62</v>
      </c>
      <c r="X20" s="16">
        <v>4</v>
      </c>
      <c r="Y20" s="16">
        <v>46</v>
      </c>
      <c r="Z20" s="16">
        <v>2</v>
      </c>
      <c r="AA20" s="16">
        <v>3</v>
      </c>
      <c r="AB20" s="16">
        <v>20</v>
      </c>
      <c r="AC20" s="16">
        <v>19</v>
      </c>
      <c r="AD20" s="16">
        <v>21</v>
      </c>
      <c r="AE20" s="16">
        <v>4</v>
      </c>
      <c r="AF20" s="16">
        <v>2</v>
      </c>
      <c r="AG20" s="16">
        <v>1</v>
      </c>
      <c r="AH20" s="16">
        <v>20</v>
      </c>
      <c r="AI20" s="16">
        <v>2</v>
      </c>
      <c r="AJ20" s="16">
        <v>3</v>
      </c>
      <c r="AK20" s="16">
        <v>1</v>
      </c>
      <c r="AL20" s="16">
        <v>4</v>
      </c>
      <c r="AM20" s="16">
        <v>2</v>
      </c>
      <c r="AN20" s="16">
        <v>6</v>
      </c>
      <c r="AO20" s="16">
        <v>4</v>
      </c>
      <c r="AP20" s="16">
        <v>0</v>
      </c>
      <c r="AQ20" s="16">
        <v>4</v>
      </c>
      <c r="AR20" s="16">
        <v>0</v>
      </c>
      <c r="AS20" s="16">
        <v>0</v>
      </c>
      <c r="AT20" s="16">
        <v>0</v>
      </c>
      <c r="AU20" s="16">
        <v>12</v>
      </c>
      <c r="AV20" s="16">
        <v>7</v>
      </c>
      <c r="AW20" s="16">
        <v>12</v>
      </c>
      <c r="AX20" s="16">
        <v>1</v>
      </c>
      <c r="AY20" s="16">
        <v>6</v>
      </c>
      <c r="AZ20" s="35">
        <v>0</v>
      </c>
      <c r="BA20" s="150">
        <v>55</v>
      </c>
      <c r="BB20" s="150">
        <v>69</v>
      </c>
      <c r="BC20" s="16">
        <v>0</v>
      </c>
      <c r="BD20" s="16">
        <v>4</v>
      </c>
      <c r="BE20" s="16">
        <v>0</v>
      </c>
      <c r="BF20" s="17"/>
      <c r="BG20" s="17"/>
      <c r="BH20" s="17"/>
    </row>
    <row r="21" spans="1:60">
      <c r="A21" s="17"/>
      <c r="B21" s="15">
        <f t="shared" si="0"/>
        <v>42575</v>
      </c>
      <c r="C21" s="15">
        <f t="shared" si="0"/>
        <v>42575</v>
      </c>
      <c r="D21" s="18">
        <v>26</v>
      </c>
      <c r="E21" s="18">
        <v>16</v>
      </c>
      <c r="F21" s="18">
        <v>4</v>
      </c>
      <c r="G21" s="18">
        <v>3</v>
      </c>
      <c r="H21" s="18">
        <v>101</v>
      </c>
      <c r="I21" s="18">
        <v>54</v>
      </c>
      <c r="J21" s="18">
        <v>9</v>
      </c>
      <c r="K21" s="18">
        <v>0</v>
      </c>
      <c r="L21" s="18">
        <v>4</v>
      </c>
      <c r="M21" s="18">
        <v>17</v>
      </c>
      <c r="N21" s="18">
        <v>17</v>
      </c>
      <c r="O21" s="18">
        <v>23</v>
      </c>
      <c r="P21" s="18">
        <v>75</v>
      </c>
      <c r="Q21" s="18">
        <v>141</v>
      </c>
      <c r="R21" s="18">
        <v>28</v>
      </c>
      <c r="S21" s="18">
        <v>328</v>
      </c>
      <c r="T21" s="18">
        <v>74</v>
      </c>
      <c r="U21" s="18">
        <v>42</v>
      </c>
      <c r="V21" s="18">
        <v>38</v>
      </c>
      <c r="W21" s="18">
        <v>115</v>
      </c>
      <c r="X21" s="18">
        <v>37</v>
      </c>
      <c r="Y21" s="18">
        <v>434</v>
      </c>
      <c r="Z21" s="18">
        <v>53</v>
      </c>
      <c r="AA21" s="18">
        <v>111</v>
      </c>
      <c r="AB21" s="18">
        <v>141</v>
      </c>
      <c r="AC21" s="18">
        <v>156</v>
      </c>
      <c r="AD21" s="18">
        <v>38</v>
      </c>
      <c r="AE21" s="18">
        <v>69</v>
      </c>
      <c r="AF21" s="18">
        <v>19</v>
      </c>
      <c r="AG21" s="18">
        <v>47</v>
      </c>
      <c r="AH21" s="18">
        <v>86</v>
      </c>
      <c r="AI21" s="18">
        <v>32</v>
      </c>
      <c r="AJ21" s="18">
        <v>1</v>
      </c>
      <c r="AK21" s="18">
        <v>0</v>
      </c>
      <c r="AL21" s="18">
        <v>7</v>
      </c>
      <c r="AM21" s="18">
        <v>15</v>
      </c>
      <c r="AN21" s="18">
        <v>132</v>
      </c>
      <c r="AO21" s="18">
        <v>9</v>
      </c>
      <c r="AP21" s="18">
        <v>123</v>
      </c>
      <c r="AQ21" s="18">
        <v>12</v>
      </c>
      <c r="AR21" s="18">
        <v>9</v>
      </c>
      <c r="AS21" s="18">
        <v>8</v>
      </c>
      <c r="AT21" s="18">
        <v>0</v>
      </c>
      <c r="AU21" s="18">
        <v>14</v>
      </c>
      <c r="AV21" s="18">
        <v>23</v>
      </c>
      <c r="AW21" s="18">
        <v>70</v>
      </c>
      <c r="AX21" s="18">
        <v>17</v>
      </c>
      <c r="AY21" s="18">
        <v>61</v>
      </c>
      <c r="AZ21" s="29">
        <v>31</v>
      </c>
      <c r="BA21" s="150">
        <v>67</v>
      </c>
      <c r="BB21" s="150">
        <v>56</v>
      </c>
      <c r="BC21" s="18">
        <v>4</v>
      </c>
      <c r="BD21" s="18">
        <v>2</v>
      </c>
      <c r="BE21" s="18">
        <v>8</v>
      </c>
      <c r="BF21" s="17"/>
      <c r="BG21" s="17"/>
      <c r="BH21" s="17"/>
    </row>
    <row r="22" spans="1:60">
      <c r="A22" s="17"/>
      <c r="B22" s="15">
        <f t="shared" si="0"/>
        <v>42582</v>
      </c>
      <c r="C22" s="15">
        <f t="shared" si="0"/>
        <v>42582</v>
      </c>
      <c r="D22" s="16">
        <v>2</v>
      </c>
      <c r="E22" s="16">
        <v>9</v>
      </c>
      <c r="F22" s="16">
        <v>12</v>
      </c>
      <c r="G22" s="16">
        <v>0</v>
      </c>
      <c r="H22" s="16">
        <v>167</v>
      </c>
      <c r="I22" s="16">
        <v>261</v>
      </c>
      <c r="J22" s="16">
        <v>467</v>
      </c>
      <c r="K22" s="16">
        <v>44</v>
      </c>
      <c r="L22" s="16">
        <v>6</v>
      </c>
      <c r="M22" s="16">
        <v>54</v>
      </c>
      <c r="N22" s="16">
        <v>10</v>
      </c>
      <c r="O22" s="16">
        <v>57</v>
      </c>
      <c r="P22" s="16">
        <v>22</v>
      </c>
      <c r="Q22" s="16">
        <v>106</v>
      </c>
      <c r="R22" s="16">
        <v>48</v>
      </c>
      <c r="S22" s="16">
        <v>410</v>
      </c>
      <c r="T22" s="16">
        <v>128</v>
      </c>
      <c r="U22" s="16">
        <v>133</v>
      </c>
      <c r="V22" s="16">
        <v>211</v>
      </c>
      <c r="W22" s="16">
        <v>281</v>
      </c>
      <c r="X22" s="16">
        <v>115</v>
      </c>
      <c r="Y22" s="16">
        <v>346</v>
      </c>
      <c r="Z22" s="16">
        <v>61</v>
      </c>
      <c r="AA22" s="16">
        <v>78</v>
      </c>
      <c r="AB22" s="16">
        <v>217</v>
      </c>
      <c r="AC22" s="16">
        <v>190</v>
      </c>
      <c r="AD22" s="16">
        <v>44</v>
      </c>
      <c r="AE22" s="16">
        <v>82</v>
      </c>
      <c r="AF22" s="16">
        <v>362</v>
      </c>
      <c r="AG22" s="16">
        <v>94</v>
      </c>
      <c r="AH22" s="16">
        <v>252</v>
      </c>
      <c r="AI22" s="16">
        <v>222</v>
      </c>
      <c r="AJ22" s="16">
        <v>0</v>
      </c>
      <c r="AK22" s="16">
        <v>0</v>
      </c>
      <c r="AL22" s="16">
        <v>24</v>
      </c>
      <c r="AM22" s="16">
        <v>50</v>
      </c>
      <c r="AN22" s="16">
        <v>316</v>
      </c>
      <c r="AO22" s="16">
        <v>31</v>
      </c>
      <c r="AP22" s="16">
        <v>261</v>
      </c>
      <c r="AQ22" s="43">
        <v>36</v>
      </c>
      <c r="AR22" s="43">
        <v>82</v>
      </c>
      <c r="AS22" s="43">
        <v>62</v>
      </c>
      <c r="AT22" s="16">
        <v>0</v>
      </c>
      <c r="AU22" s="16">
        <v>23</v>
      </c>
      <c r="AV22" s="16">
        <v>33</v>
      </c>
      <c r="AW22" s="16">
        <v>99</v>
      </c>
      <c r="AX22" s="16">
        <v>33</v>
      </c>
      <c r="AY22" s="16">
        <v>123</v>
      </c>
      <c r="AZ22" s="35">
        <v>20</v>
      </c>
      <c r="BA22" s="35">
        <v>8</v>
      </c>
      <c r="BB22" s="35">
        <v>37</v>
      </c>
      <c r="BC22" s="16">
        <v>9</v>
      </c>
      <c r="BD22" s="16">
        <v>7</v>
      </c>
      <c r="BE22" s="16">
        <v>118</v>
      </c>
      <c r="BF22" s="17"/>
      <c r="BG22" s="17"/>
      <c r="BH22" s="17"/>
    </row>
    <row r="23" spans="1:60">
      <c r="A23" s="17"/>
      <c r="B23" s="15">
        <f t="shared" si="0"/>
        <v>42589</v>
      </c>
      <c r="C23" s="15">
        <f t="shared" si="0"/>
        <v>42589</v>
      </c>
      <c r="D23" s="18">
        <v>3</v>
      </c>
      <c r="E23" s="18">
        <v>2</v>
      </c>
      <c r="F23" s="18">
        <v>12</v>
      </c>
      <c r="G23" s="18">
        <v>3</v>
      </c>
      <c r="H23" s="30">
        <v>193</v>
      </c>
      <c r="I23" s="30">
        <v>354</v>
      </c>
      <c r="J23" s="30">
        <v>911</v>
      </c>
      <c r="K23" s="30">
        <v>133</v>
      </c>
      <c r="L23" s="18">
        <v>7</v>
      </c>
      <c r="M23" s="18">
        <v>34</v>
      </c>
      <c r="N23" s="18">
        <v>12</v>
      </c>
      <c r="O23" s="18">
        <v>0</v>
      </c>
      <c r="P23" s="18">
        <v>31</v>
      </c>
      <c r="Q23" s="18">
        <v>83</v>
      </c>
      <c r="R23" s="18">
        <v>6</v>
      </c>
      <c r="S23" s="18">
        <v>29</v>
      </c>
      <c r="T23" s="18">
        <v>39</v>
      </c>
      <c r="U23" s="18">
        <v>18</v>
      </c>
      <c r="V23" s="18">
        <v>43</v>
      </c>
      <c r="W23" s="18">
        <v>49</v>
      </c>
      <c r="X23" s="18">
        <v>55</v>
      </c>
      <c r="Y23" s="18">
        <v>56</v>
      </c>
      <c r="Z23" s="18">
        <v>21</v>
      </c>
      <c r="AA23" s="18">
        <v>59</v>
      </c>
      <c r="AB23" s="18">
        <v>86</v>
      </c>
      <c r="AC23" s="18">
        <v>159</v>
      </c>
      <c r="AD23" s="18">
        <v>23</v>
      </c>
      <c r="AE23" s="18">
        <v>18</v>
      </c>
      <c r="AF23" s="18">
        <v>97</v>
      </c>
      <c r="AG23" s="18">
        <v>37</v>
      </c>
      <c r="AH23" s="18">
        <v>113</v>
      </c>
      <c r="AI23" s="18">
        <v>365</v>
      </c>
      <c r="AJ23" s="18">
        <v>0</v>
      </c>
      <c r="AK23" s="18">
        <v>0</v>
      </c>
      <c r="AL23" s="18">
        <v>29</v>
      </c>
      <c r="AM23" s="30">
        <v>65</v>
      </c>
      <c r="AN23" s="30">
        <v>121</v>
      </c>
      <c r="AO23" s="30">
        <v>14</v>
      </c>
      <c r="AP23" s="30">
        <v>111</v>
      </c>
      <c r="AQ23" s="30">
        <v>24</v>
      </c>
      <c r="AR23" s="30">
        <v>21</v>
      </c>
      <c r="AS23" s="30">
        <v>35</v>
      </c>
      <c r="AT23" s="18">
        <v>0</v>
      </c>
      <c r="AU23" s="18">
        <v>7</v>
      </c>
      <c r="AV23" s="18">
        <v>14</v>
      </c>
      <c r="AW23" s="18">
        <v>224</v>
      </c>
      <c r="AX23" s="18">
        <v>17</v>
      </c>
      <c r="AY23" s="18">
        <v>70</v>
      </c>
      <c r="AZ23" s="29">
        <v>6</v>
      </c>
      <c r="BA23" s="29">
        <v>2</v>
      </c>
      <c r="BB23" s="29">
        <v>2</v>
      </c>
      <c r="BC23" s="18">
        <v>1</v>
      </c>
      <c r="BD23" s="18">
        <v>10</v>
      </c>
      <c r="BE23" s="18">
        <v>32</v>
      </c>
      <c r="BF23" s="17"/>
      <c r="BG23" s="17"/>
      <c r="BH23" s="17"/>
    </row>
    <row r="24" spans="1:60">
      <c r="A24" s="17"/>
      <c r="B24" s="15">
        <f t="shared" si="0"/>
        <v>42596</v>
      </c>
      <c r="C24" s="15">
        <f t="shared" si="0"/>
        <v>42596</v>
      </c>
      <c r="D24" s="16">
        <v>3</v>
      </c>
      <c r="E24" s="16">
        <v>0</v>
      </c>
      <c r="F24" s="16">
        <v>3</v>
      </c>
      <c r="G24" s="16">
        <v>1</v>
      </c>
      <c r="H24" s="43">
        <v>39</v>
      </c>
      <c r="I24" s="43">
        <v>69</v>
      </c>
      <c r="J24" s="43">
        <v>206</v>
      </c>
      <c r="K24" s="43">
        <v>89</v>
      </c>
      <c r="L24" s="16">
        <v>1</v>
      </c>
      <c r="M24" s="16">
        <v>4</v>
      </c>
      <c r="N24" s="16">
        <v>7</v>
      </c>
      <c r="O24" s="16">
        <v>2</v>
      </c>
      <c r="P24" s="16">
        <v>11</v>
      </c>
      <c r="Q24" s="16">
        <v>29</v>
      </c>
      <c r="R24" s="16">
        <v>6</v>
      </c>
      <c r="S24" s="16">
        <v>19</v>
      </c>
      <c r="T24" s="16">
        <v>8</v>
      </c>
      <c r="U24" s="16">
        <v>12</v>
      </c>
      <c r="V24" s="16">
        <v>11</v>
      </c>
      <c r="W24" s="16">
        <v>6</v>
      </c>
      <c r="X24" s="16">
        <v>21</v>
      </c>
      <c r="Y24" s="16">
        <v>20</v>
      </c>
      <c r="Z24" s="16">
        <v>5</v>
      </c>
      <c r="AA24" s="16">
        <v>15</v>
      </c>
      <c r="AB24" s="16">
        <v>9</v>
      </c>
      <c r="AC24" s="16">
        <v>21</v>
      </c>
      <c r="AD24" s="16">
        <v>7</v>
      </c>
      <c r="AE24" s="16">
        <v>8</v>
      </c>
      <c r="AF24" s="16">
        <v>54</v>
      </c>
      <c r="AG24" s="16">
        <v>6</v>
      </c>
      <c r="AH24" s="16">
        <v>37</v>
      </c>
      <c r="AI24" s="16">
        <v>20</v>
      </c>
      <c r="AJ24" s="16">
        <v>0</v>
      </c>
      <c r="AK24" s="48">
        <v>0</v>
      </c>
      <c r="AL24" s="48">
        <v>0</v>
      </c>
      <c r="AM24" s="49">
        <v>5</v>
      </c>
      <c r="AN24" s="49">
        <v>55</v>
      </c>
      <c r="AO24" s="50">
        <v>0</v>
      </c>
      <c r="AP24" s="50">
        <v>4</v>
      </c>
      <c r="AQ24" s="50">
        <v>12</v>
      </c>
      <c r="AR24" s="50">
        <v>21</v>
      </c>
      <c r="AS24" s="50">
        <v>30</v>
      </c>
      <c r="AT24" s="16">
        <v>0</v>
      </c>
      <c r="AU24" s="16">
        <v>3</v>
      </c>
      <c r="AV24" s="16">
        <v>0</v>
      </c>
      <c r="AW24" s="16">
        <v>16</v>
      </c>
      <c r="AX24" s="16">
        <v>6</v>
      </c>
      <c r="AY24" s="16">
        <v>7</v>
      </c>
      <c r="AZ24" s="35">
        <v>7</v>
      </c>
      <c r="BA24" s="35"/>
      <c r="BB24" s="35"/>
      <c r="BC24" s="16">
        <v>0</v>
      </c>
      <c r="BD24" s="16">
        <v>10</v>
      </c>
      <c r="BE24" s="16">
        <v>8</v>
      </c>
      <c r="BF24" s="17"/>
      <c r="BG24" s="17"/>
      <c r="BH24" s="17"/>
    </row>
    <row r="25" spans="1:60">
      <c r="A25" s="17"/>
      <c r="B25" s="15">
        <f t="shared" si="0"/>
        <v>42603</v>
      </c>
      <c r="C25" s="15">
        <f t="shared" si="0"/>
        <v>42603</v>
      </c>
      <c r="D25" s="18">
        <v>1</v>
      </c>
      <c r="E25" s="18">
        <v>0</v>
      </c>
      <c r="F25" s="18">
        <v>2</v>
      </c>
      <c r="G25" s="29">
        <v>1</v>
      </c>
      <c r="H25" s="30">
        <v>11</v>
      </c>
      <c r="I25" s="30">
        <v>13</v>
      </c>
      <c r="J25" s="30">
        <v>43</v>
      </c>
      <c r="K25" s="30">
        <v>36</v>
      </c>
      <c r="L25" s="18">
        <v>0</v>
      </c>
      <c r="M25" s="18">
        <v>0</v>
      </c>
      <c r="N25" s="18">
        <v>3</v>
      </c>
      <c r="O25" s="18">
        <v>0</v>
      </c>
      <c r="P25" s="18">
        <v>7</v>
      </c>
      <c r="Q25" s="18">
        <v>14</v>
      </c>
      <c r="R25" s="18">
        <v>0</v>
      </c>
      <c r="S25" s="18">
        <v>5</v>
      </c>
      <c r="T25" s="18">
        <v>2</v>
      </c>
      <c r="U25" s="18">
        <v>2</v>
      </c>
      <c r="V25" s="18">
        <v>7</v>
      </c>
      <c r="W25" s="18">
        <v>2</v>
      </c>
      <c r="X25" s="18">
        <v>2</v>
      </c>
      <c r="Y25" s="18">
        <v>25</v>
      </c>
      <c r="Z25" s="18">
        <v>2</v>
      </c>
      <c r="AA25" s="18">
        <v>19</v>
      </c>
      <c r="AB25" s="18">
        <v>9</v>
      </c>
      <c r="AC25" s="18">
        <v>10</v>
      </c>
      <c r="AD25" s="18">
        <v>9</v>
      </c>
      <c r="AE25" s="18">
        <v>14</v>
      </c>
      <c r="AF25" s="18">
        <v>18</v>
      </c>
      <c r="AG25" s="18">
        <v>4</v>
      </c>
      <c r="AH25" s="18">
        <v>42</v>
      </c>
      <c r="AI25" s="18">
        <v>6</v>
      </c>
      <c r="AJ25" s="18">
        <v>0</v>
      </c>
      <c r="AK25" s="29">
        <v>0</v>
      </c>
      <c r="AL25" s="29">
        <v>3</v>
      </c>
      <c r="AM25" s="30">
        <v>2</v>
      </c>
      <c r="AN25" s="30">
        <v>13</v>
      </c>
      <c r="AO25" s="30">
        <v>0</v>
      </c>
      <c r="AP25" s="30">
        <v>0</v>
      </c>
      <c r="AQ25" s="30">
        <v>0</v>
      </c>
      <c r="AR25" s="30">
        <v>3</v>
      </c>
      <c r="AS25" s="30">
        <v>2</v>
      </c>
      <c r="AT25" s="18">
        <v>0</v>
      </c>
      <c r="AU25" s="18">
        <v>3</v>
      </c>
      <c r="AV25" s="18">
        <v>0</v>
      </c>
      <c r="AW25" s="18">
        <v>0</v>
      </c>
      <c r="AX25" s="18">
        <v>4</v>
      </c>
      <c r="AY25" s="18">
        <v>0</v>
      </c>
      <c r="AZ25" s="29">
        <v>0</v>
      </c>
      <c r="BA25" s="29"/>
      <c r="BB25" s="29"/>
      <c r="BC25" s="18">
        <v>0</v>
      </c>
      <c r="BD25" s="18">
        <v>0</v>
      </c>
      <c r="BE25" s="18">
        <v>3</v>
      </c>
      <c r="BF25" s="17"/>
      <c r="BG25" s="17"/>
      <c r="BH25" s="17"/>
    </row>
    <row r="26" spans="1:60">
      <c r="A26" s="17"/>
      <c r="B26" s="15">
        <f t="shared" si="0"/>
        <v>42610</v>
      </c>
      <c r="C26" s="15">
        <f t="shared" si="0"/>
        <v>42610</v>
      </c>
      <c r="D26" s="16">
        <v>0</v>
      </c>
      <c r="E26" s="16">
        <v>0</v>
      </c>
      <c r="F26" s="16">
        <v>0</v>
      </c>
      <c r="G26" s="16">
        <v>0</v>
      </c>
      <c r="H26" s="43">
        <v>6</v>
      </c>
      <c r="I26" s="43">
        <v>4</v>
      </c>
      <c r="J26" s="43">
        <v>22</v>
      </c>
      <c r="K26" s="43">
        <v>9</v>
      </c>
      <c r="L26" s="16">
        <v>0</v>
      </c>
      <c r="M26" s="16">
        <v>1</v>
      </c>
      <c r="N26" s="16">
        <v>2</v>
      </c>
      <c r="O26" s="16">
        <v>0</v>
      </c>
      <c r="P26" s="16">
        <v>0</v>
      </c>
      <c r="Q26" s="16">
        <v>6</v>
      </c>
      <c r="R26" s="16">
        <v>0</v>
      </c>
      <c r="S26" s="16">
        <v>2</v>
      </c>
      <c r="T26" s="16">
        <v>0</v>
      </c>
      <c r="U26" s="16">
        <v>0</v>
      </c>
      <c r="V26" s="16">
        <v>6</v>
      </c>
      <c r="W26" s="16">
        <v>3</v>
      </c>
      <c r="X26" s="16">
        <v>1</v>
      </c>
      <c r="Y26" s="16">
        <v>15</v>
      </c>
      <c r="Z26" s="16">
        <v>0</v>
      </c>
      <c r="AA26" s="16">
        <v>12</v>
      </c>
      <c r="AB26" s="16">
        <v>3</v>
      </c>
      <c r="AC26" s="16">
        <v>2</v>
      </c>
      <c r="AD26" s="16">
        <v>4</v>
      </c>
      <c r="AE26" s="16">
        <v>1</v>
      </c>
      <c r="AF26" s="16">
        <v>0</v>
      </c>
      <c r="AG26" s="16">
        <v>0</v>
      </c>
      <c r="AH26" s="16">
        <v>13</v>
      </c>
      <c r="AI26" s="16">
        <v>0</v>
      </c>
      <c r="AJ26" s="16">
        <v>0</v>
      </c>
      <c r="AK26" s="16">
        <v>0</v>
      </c>
      <c r="AL26" s="16">
        <v>1</v>
      </c>
      <c r="AM26" s="45">
        <v>1</v>
      </c>
      <c r="AN26" s="45">
        <v>2</v>
      </c>
      <c r="AO26" s="43">
        <v>0</v>
      </c>
      <c r="AP26" s="43">
        <v>0</v>
      </c>
      <c r="AQ26" s="43">
        <v>0</v>
      </c>
      <c r="AR26" s="43">
        <v>1</v>
      </c>
      <c r="AS26" s="43">
        <v>0</v>
      </c>
      <c r="AT26" s="16">
        <v>0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35"/>
      <c r="BA26" s="35"/>
      <c r="BB26" s="35"/>
      <c r="BC26" s="16">
        <v>0</v>
      </c>
      <c r="BD26" s="16">
        <v>0</v>
      </c>
      <c r="BE26" s="16">
        <v>0</v>
      </c>
      <c r="BF26" s="17"/>
      <c r="BG26" s="17"/>
      <c r="BH26" s="17"/>
    </row>
    <row r="27" spans="1:60">
      <c r="A27" s="17"/>
      <c r="B27" s="15">
        <f t="shared" si="0"/>
        <v>42617</v>
      </c>
      <c r="C27" s="15">
        <f t="shared" si="0"/>
        <v>42617</v>
      </c>
      <c r="D27" s="18">
        <v>0</v>
      </c>
      <c r="E27" s="18">
        <v>0</v>
      </c>
      <c r="F27" s="18"/>
      <c r="G27" s="18"/>
      <c r="H27" s="18">
        <v>2</v>
      </c>
      <c r="I27" s="18">
        <v>0</v>
      </c>
      <c r="J27" s="18">
        <v>3</v>
      </c>
      <c r="K27" s="18">
        <v>0</v>
      </c>
      <c r="L27" s="18"/>
      <c r="M27" s="18">
        <v>0</v>
      </c>
      <c r="N27" s="18"/>
      <c r="O27" s="18"/>
      <c r="P27" s="18"/>
      <c r="Q27" s="18">
        <v>1</v>
      </c>
      <c r="R27" s="18"/>
      <c r="S27" s="18">
        <v>1</v>
      </c>
      <c r="T27" s="18"/>
      <c r="U27" s="18"/>
      <c r="V27" s="18">
        <v>2</v>
      </c>
      <c r="W27" s="18">
        <v>4</v>
      </c>
      <c r="X27" s="18">
        <v>0</v>
      </c>
      <c r="Y27" s="18">
        <v>4</v>
      </c>
      <c r="Z27" s="18"/>
      <c r="AA27" s="18"/>
      <c r="AB27" s="18">
        <v>2</v>
      </c>
      <c r="AC27" s="18">
        <v>2</v>
      </c>
      <c r="AD27" s="18">
        <v>0</v>
      </c>
      <c r="AE27" s="18">
        <v>1</v>
      </c>
      <c r="AF27" s="18">
        <v>1</v>
      </c>
      <c r="AG27" s="18"/>
      <c r="AH27" s="18">
        <v>10</v>
      </c>
      <c r="AI27" s="18"/>
      <c r="AJ27" s="18"/>
      <c r="AK27" s="18"/>
      <c r="AL27" s="18">
        <v>0</v>
      </c>
      <c r="AM27" s="46"/>
      <c r="AN27" s="46"/>
      <c r="AO27" s="46"/>
      <c r="AP27" s="46"/>
      <c r="AQ27" s="46"/>
      <c r="AR27" s="46"/>
      <c r="AS27" s="46"/>
      <c r="AT27" s="20"/>
      <c r="AU27" s="18">
        <v>0</v>
      </c>
      <c r="AV27" s="18">
        <v>0</v>
      </c>
      <c r="AW27" s="18"/>
      <c r="AX27" s="18"/>
      <c r="AY27" s="18"/>
      <c r="AZ27" s="29"/>
      <c r="BA27" s="29"/>
      <c r="BB27" s="29"/>
      <c r="BC27" s="18"/>
      <c r="BD27" s="18"/>
      <c r="BE27" s="18">
        <v>0</v>
      </c>
      <c r="BF27" s="17"/>
      <c r="BG27" s="17"/>
      <c r="BH27" s="17"/>
    </row>
    <row r="28" spans="1:60">
      <c r="A28" s="17"/>
      <c r="B28" s="15">
        <f t="shared" si="0"/>
        <v>42624</v>
      </c>
      <c r="C28" s="15">
        <f t="shared" si="0"/>
        <v>42624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73"/>
      <c r="BA28" s="35"/>
      <c r="BB28" s="35"/>
      <c r="BC28" s="16"/>
      <c r="BD28" s="16"/>
      <c r="BE28" s="16"/>
      <c r="BF28" s="17"/>
      <c r="BG28" s="17"/>
      <c r="BH28" s="17"/>
    </row>
    <row r="29" spans="1:60">
      <c r="A29" s="17"/>
      <c r="B29" s="15">
        <f t="shared" si="0"/>
        <v>42631</v>
      </c>
      <c r="C29" s="15">
        <f t="shared" si="0"/>
        <v>42631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31"/>
      <c r="BA29" s="29"/>
      <c r="BB29" s="29"/>
      <c r="BC29" s="18"/>
      <c r="BD29" s="18"/>
      <c r="BE29" s="18"/>
      <c r="BF29" s="17"/>
      <c r="BG29" s="17"/>
      <c r="BH29" s="17"/>
    </row>
    <row r="30" spans="1:60">
      <c r="A30" s="17"/>
      <c r="B30" s="176"/>
      <c r="C30" s="20"/>
      <c r="D30" s="20">
        <f>SUM(D14:D29)</f>
        <v>36</v>
      </c>
      <c r="E30" s="20">
        <f t="shared" ref="E30:BB30" si="1">SUM(E14:E29)</f>
        <v>27</v>
      </c>
      <c r="F30" s="20">
        <f t="shared" si="1"/>
        <v>36</v>
      </c>
      <c r="G30" s="20">
        <f t="shared" si="1"/>
        <v>18</v>
      </c>
      <c r="H30" s="20">
        <f t="shared" si="1"/>
        <v>525</v>
      </c>
      <c r="I30" s="20">
        <f t="shared" si="1"/>
        <v>756</v>
      </c>
      <c r="J30" s="20">
        <f t="shared" si="1"/>
        <v>1662</v>
      </c>
      <c r="K30" s="20">
        <f t="shared" si="1"/>
        <v>313</v>
      </c>
      <c r="L30" s="20">
        <f t="shared" si="1"/>
        <v>27</v>
      </c>
      <c r="M30" s="20">
        <f t="shared" si="1"/>
        <v>129</v>
      </c>
      <c r="N30" s="20">
        <f t="shared" si="1"/>
        <v>61</v>
      </c>
      <c r="O30" s="20">
        <f t="shared" si="1"/>
        <v>102</v>
      </c>
      <c r="P30" s="20">
        <f t="shared" si="1"/>
        <v>195</v>
      </c>
      <c r="Q30" s="20">
        <f t="shared" si="1"/>
        <v>392</v>
      </c>
      <c r="R30" s="20">
        <f t="shared" si="1"/>
        <v>140</v>
      </c>
      <c r="S30" s="20">
        <f t="shared" si="1"/>
        <v>815</v>
      </c>
      <c r="T30" s="20">
        <f t="shared" si="1"/>
        <v>255</v>
      </c>
      <c r="U30" s="20">
        <f t="shared" si="1"/>
        <v>210</v>
      </c>
      <c r="V30" s="20">
        <f t="shared" si="1"/>
        <v>318</v>
      </c>
      <c r="W30" s="20">
        <f t="shared" si="1"/>
        <v>524</v>
      </c>
      <c r="X30" s="20">
        <f t="shared" si="1"/>
        <v>236</v>
      </c>
      <c r="Y30" s="20">
        <f t="shared" si="1"/>
        <v>947</v>
      </c>
      <c r="Z30" s="20">
        <f t="shared" si="1"/>
        <v>144</v>
      </c>
      <c r="AA30" s="20">
        <f t="shared" si="1"/>
        <v>298</v>
      </c>
      <c r="AB30" s="20">
        <f t="shared" si="1"/>
        <v>489</v>
      </c>
      <c r="AC30" s="20">
        <f t="shared" si="1"/>
        <v>563</v>
      </c>
      <c r="AD30" s="20">
        <f t="shared" si="1"/>
        <v>146</v>
      </c>
      <c r="AE30" s="20">
        <f t="shared" si="1"/>
        <v>200</v>
      </c>
      <c r="AF30" s="20">
        <f>SUM(AF14:AF29)</f>
        <v>554</v>
      </c>
      <c r="AG30" s="20">
        <f t="shared" si="1"/>
        <v>190</v>
      </c>
      <c r="AH30" s="20">
        <f t="shared" si="1"/>
        <v>575</v>
      </c>
      <c r="AI30" s="20">
        <f t="shared" si="1"/>
        <v>647</v>
      </c>
      <c r="AJ30" s="20">
        <f t="shared" si="1"/>
        <v>4</v>
      </c>
      <c r="AK30" s="20">
        <f t="shared" si="1"/>
        <v>1</v>
      </c>
      <c r="AL30" s="20">
        <f t="shared" si="1"/>
        <v>68</v>
      </c>
      <c r="AM30" s="20">
        <f t="shared" si="1"/>
        <v>141</v>
      </c>
      <c r="AN30" s="20">
        <f t="shared" si="1"/>
        <v>645</v>
      </c>
      <c r="AO30" s="20">
        <f t="shared" si="1"/>
        <v>58</v>
      </c>
      <c r="AP30" s="20">
        <f t="shared" si="1"/>
        <v>499</v>
      </c>
      <c r="AQ30" s="20">
        <f t="shared" si="1"/>
        <v>89</v>
      </c>
      <c r="AR30" s="20">
        <f t="shared" si="1"/>
        <v>137</v>
      </c>
      <c r="AS30" s="20">
        <f t="shared" si="1"/>
        <v>137</v>
      </c>
      <c r="AT30" s="20">
        <f t="shared" si="1"/>
        <v>0</v>
      </c>
      <c r="AU30" s="20">
        <f t="shared" si="1"/>
        <v>63</v>
      </c>
      <c r="AV30" s="20">
        <f t="shared" si="1"/>
        <v>77</v>
      </c>
      <c r="AW30" s="20">
        <f t="shared" si="1"/>
        <v>421</v>
      </c>
      <c r="AX30" s="20">
        <f t="shared" si="1"/>
        <v>78</v>
      </c>
      <c r="AY30" s="20">
        <f t="shared" si="1"/>
        <v>268</v>
      </c>
      <c r="AZ30" s="20">
        <f t="shared" si="1"/>
        <v>64</v>
      </c>
      <c r="BA30" s="20">
        <f t="shared" si="1"/>
        <v>162</v>
      </c>
      <c r="BB30" s="20">
        <f t="shared" si="1"/>
        <v>199</v>
      </c>
      <c r="BC30" s="20">
        <f>SUM(BC14:BC29)</f>
        <v>15</v>
      </c>
      <c r="BD30" s="20">
        <f>SUM(BD14:BD29)</f>
        <v>40</v>
      </c>
      <c r="BE30" s="20">
        <f>SUM(BE14:BE29)</f>
        <v>169</v>
      </c>
      <c r="BF30" s="174">
        <f>SUM(D30:BE30)</f>
        <v>14865</v>
      </c>
      <c r="BG30" s="17">
        <f>SUM(BF30)/48</f>
        <v>309.6875</v>
      </c>
      <c r="BH30" s="17"/>
    </row>
    <row r="31" spans="1:60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</row>
    <row r="32" spans="1:60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</row>
  </sheetData>
  <hyperlinks>
    <hyperlink ref="H10:H11" r:id="rId1" display="https://www.google.com/maps/place/44%C2%B047'20.1%22N+74%C2%B033'46.6%22W/@44.788907,-74.565135,781m/data=!3m2!1e3!4b1!4m5!3m4!1s0x0:0x0!8m2!3d44.788907!4d-74.562941" xr:uid="{00000000-0004-0000-0500-000000000000}"/>
    <hyperlink ref="I10:I11" r:id="rId2" display="https://www.google.com/maps/place/44%C2%B043'54.1%22N+74%C2%B035'15.2%22W/@44.7317,-74.589754,781m/data=!3m2!1e3!4b1!4m5!3m4!1s0x0:0x0!8m2!3d44.7317!4d-74.58756" xr:uid="{00000000-0004-0000-0500-000001000000}"/>
    <hyperlink ref="J10:J11" r:id="rId3" display="https://www.google.com/maps/place/44%C2%B050'12.2%22N+74%C2%B018'54.2%22W/@44.836712,-74.317247,780m/data=!3m2!1e3!4b1!4m5!3m4!1s0x0:0x0!8m2!3d44.836712!4d-74.315053" xr:uid="{00000000-0004-0000-0500-000002000000}"/>
    <hyperlink ref="K10:K11" r:id="rId4" display="https://www.google.com/maps/place/44%C2%B056'36.7%22N+74%C2%B002'35.7%22W/@44.94352,-74.045455,779m/data=!3m2!1e3!4b1!4m5!3m4!1s0x0:0x0!8m2!3d44.94352!4d-74.043261" xr:uid="{00000000-0004-0000-0500-000003000000}"/>
    <hyperlink ref="AM10:AM11" r:id="rId5" display="https://www.google.com/maps/@44.5089714,-74.8931291,467m/data=!3m1!1e3" xr:uid="{00000000-0004-0000-0500-000004000000}"/>
    <hyperlink ref="AN10:AN11" r:id="rId6" display="https://www.google.com/maps/@44.7703311,-74.6607421,541m/data=!3m1!1e3" xr:uid="{00000000-0004-0000-0500-000005000000}"/>
    <hyperlink ref="AO10:AO11" r:id="rId7" display="https://www.google.com/maps/place/44%C2%B052'04.4%22N+75%C2%B003'35.6%22W/@44.8679,-75.062084,780m/data=!3m2!1e3!4b1!4m5!3m4!1s0x0:0x0!8m2!3d44.8679!4d-75.05989" xr:uid="{00000000-0004-0000-0500-000006000000}"/>
    <hyperlink ref="AQ10:AQ11" r:id="rId8" display="https://www.google.com/maps/place/44%C2%B034'37.9%22N+75%C2%B026'26.7%22W/@44.57719,-75.442944,783m/data=!3m2!1e3!4b1!4m5!3m4!1s0x0:0x0!8m2!3d44.57719!4d-75.44075" xr:uid="{00000000-0004-0000-0500-000007000000}"/>
    <hyperlink ref="AP10:AP11" r:id="rId9" display="https://www.google.com/maps/place/44%C2%B044'37.1%22N+75%C2%B010'19.6%22W/@44.743638,-75.174307,781m/data=!3m2!1e3!4b1!4m5!3m4!1s0x0:0x0!8m2!3d44.743638!4d-75.172113" xr:uid="{00000000-0004-0000-0500-000008000000}"/>
    <hyperlink ref="AR10:AR11" r:id="rId10" display="https://www.google.com/maps/place/44%C2%B034'10.1%22N+75%C2%B032'36.6%22W/@44.56948,-75.545684,784m/data=!3m2!1e3!4b1!4m5!3m4!1s0x0:0x0!8m2!3d44.56948!4d-75.54349" xr:uid="{00000000-0004-0000-0500-000009000000}"/>
    <hyperlink ref="AS10:AS11" r:id="rId11" display="https://www.google.com/maps/place/44%C2%B021'19.9%22N+75%C2%B013'10.6%22W/@44.35553,-75.221794,786m/data=!3m2!1e3!4b1!4m5!3m4!1s0x0:0x0!8m2!3d44.35553!4d-75.2196" xr:uid="{00000000-0004-0000-0500-00000A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8"/>
  <sheetViews>
    <sheetView zoomScale="50" zoomScaleNormal="50" workbookViewId="0">
      <selection activeCell="E3" sqref="E3"/>
    </sheetView>
  </sheetViews>
  <sheetFormatPr baseColWidth="10" defaultColWidth="8.83203125" defaultRowHeight="16"/>
  <cols>
    <col min="6" max="25" width="14.1640625" customWidth="1"/>
  </cols>
  <sheetData>
    <row r="1" spans="1:25" ht="21">
      <c r="A1" s="214" t="s">
        <v>284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>
      <c r="A2" s="215" t="s">
        <v>285</v>
      </c>
      <c r="B2" s="216" t="s">
        <v>286</v>
      </c>
      <c r="C2" s="217" t="s">
        <v>70</v>
      </c>
      <c r="D2" s="217" t="s">
        <v>71</v>
      </c>
      <c r="E2" s="218" t="s">
        <v>287</v>
      </c>
      <c r="F2" s="219" t="s">
        <v>288</v>
      </c>
      <c r="G2" s="220" t="s">
        <v>285</v>
      </c>
      <c r="H2" s="220" t="s">
        <v>289</v>
      </c>
      <c r="I2" s="221">
        <v>42162</v>
      </c>
      <c r="J2" s="221">
        <v>42169</v>
      </c>
      <c r="K2" s="221">
        <v>42176</v>
      </c>
      <c r="L2" s="221">
        <v>42183</v>
      </c>
      <c r="M2" s="221">
        <v>42190</v>
      </c>
      <c r="N2" s="221">
        <v>42197</v>
      </c>
      <c r="O2" s="221">
        <v>42204</v>
      </c>
      <c r="P2" s="221">
        <v>42211</v>
      </c>
      <c r="Q2" s="221">
        <v>42218</v>
      </c>
      <c r="R2" s="221">
        <v>42225</v>
      </c>
      <c r="S2" s="221">
        <v>42232</v>
      </c>
      <c r="T2" s="221">
        <v>42239</v>
      </c>
      <c r="U2" s="221">
        <v>42246</v>
      </c>
      <c r="V2" s="221">
        <v>42253</v>
      </c>
      <c r="W2" s="221">
        <v>42260</v>
      </c>
      <c r="X2" s="222" t="s">
        <v>287</v>
      </c>
      <c r="Y2" s="17"/>
    </row>
    <row r="3" spans="1:25">
      <c r="A3" s="223" t="s">
        <v>248</v>
      </c>
      <c r="B3" s="223" t="s">
        <v>257</v>
      </c>
      <c r="C3" s="224">
        <v>42.164369999999998</v>
      </c>
      <c r="D3" s="224">
        <v>-78.959090000000003</v>
      </c>
      <c r="E3" s="225">
        <v>527</v>
      </c>
      <c r="F3" s="226" t="s">
        <v>264</v>
      </c>
      <c r="G3" s="227" t="s">
        <v>248</v>
      </c>
      <c r="H3" s="227" t="s">
        <v>257</v>
      </c>
      <c r="I3" s="228"/>
      <c r="J3" s="220" t="s">
        <v>290</v>
      </c>
      <c r="K3" s="228" t="s">
        <v>290</v>
      </c>
      <c r="L3" s="220">
        <v>4</v>
      </c>
      <c r="M3" s="228">
        <v>0</v>
      </c>
      <c r="N3" s="220">
        <v>3</v>
      </c>
      <c r="O3" s="228">
        <v>36</v>
      </c>
      <c r="P3" s="220">
        <v>93</v>
      </c>
      <c r="Q3" s="228">
        <v>202</v>
      </c>
      <c r="R3" s="220">
        <v>165</v>
      </c>
      <c r="S3" s="228">
        <v>23</v>
      </c>
      <c r="T3" s="220">
        <v>1</v>
      </c>
      <c r="U3" s="228">
        <v>0</v>
      </c>
      <c r="V3" s="219">
        <v>0</v>
      </c>
      <c r="W3" s="51"/>
      <c r="X3" s="229">
        <f>SUM(L3:W3)</f>
        <v>527</v>
      </c>
      <c r="Y3" s="17"/>
    </row>
    <row r="4" spans="1:25">
      <c r="A4" s="230"/>
      <c r="B4" s="231"/>
      <c r="C4" s="231"/>
      <c r="D4" s="231"/>
      <c r="E4" s="231"/>
      <c r="F4" s="226" t="s">
        <v>291</v>
      </c>
      <c r="G4" s="227" t="s">
        <v>248</v>
      </c>
      <c r="H4" s="227" t="s">
        <v>257</v>
      </c>
      <c r="I4" s="228"/>
      <c r="J4" s="220" t="s">
        <v>290</v>
      </c>
      <c r="K4" s="228" t="s">
        <v>290</v>
      </c>
      <c r="L4" s="220" t="s">
        <v>290</v>
      </c>
      <c r="M4" s="228">
        <v>1</v>
      </c>
      <c r="N4" s="220">
        <v>3</v>
      </c>
      <c r="O4" s="228">
        <v>22</v>
      </c>
      <c r="P4" s="220">
        <v>120</v>
      </c>
      <c r="Q4" s="228">
        <v>252</v>
      </c>
      <c r="R4" s="220" t="s">
        <v>290</v>
      </c>
      <c r="S4" s="228" t="s">
        <v>290</v>
      </c>
      <c r="T4" s="220" t="s">
        <v>290</v>
      </c>
      <c r="U4" s="228" t="s">
        <v>290</v>
      </c>
      <c r="V4" s="219" t="s">
        <v>290</v>
      </c>
      <c r="W4" s="51"/>
      <c r="X4" s="229">
        <f t="shared" ref="X4:X55" si="0">SUM(I3:W3)</f>
        <v>527</v>
      </c>
      <c r="Y4" s="17"/>
    </row>
    <row r="5" spans="1:25">
      <c r="A5" s="232" t="s">
        <v>62</v>
      </c>
      <c r="B5" s="233" t="s">
        <v>76</v>
      </c>
      <c r="C5" s="234">
        <v>42.732756999999999</v>
      </c>
      <c r="D5" s="234">
        <v>-76.654990999999995</v>
      </c>
      <c r="E5" s="233">
        <v>93</v>
      </c>
      <c r="F5" s="226" t="s">
        <v>12</v>
      </c>
      <c r="G5" s="235" t="s">
        <v>62</v>
      </c>
      <c r="H5" s="235" t="s">
        <v>76</v>
      </c>
      <c r="I5" s="228"/>
      <c r="J5" s="220">
        <v>0</v>
      </c>
      <c r="K5" s="228">
        <v>0</v>
      </c>
      <c r="L5" s="220">
        <v>0</v>
      </c>
      <c r="M5" s="228">
        <v>0</v>
      </c>
      <c r="N5" s="220">
        <v>3</v>
      </c>
      <c r="O5" s="228">
        <v>6</v>
      </c>
      <c r="P5" s="220">
        <v>36</v>
      </c>
      <c r="Q5" s="228">
        <v>8</v>
      </c>
      <c r="R5" s="220">
        <v>31</v>
      </c>
      <c r="S5" s="228">
        <v>8</v>
      </c>
      <c r="T5" s="220">
        <v>1</v>
      </c>
      <c r="U5" s="228">
        <v>0</v>
      </c>
      <c r="V5" s="219">
        <v>0</v>
      </c>
      <c r="W5" s="51"/>
      <c r="X5" s="229">
        <f t="shared" si="0"/>
        <v>398</v>
      </c>
      <c r="Y5" s="17"/>
    </row>
    <row r="6" spans="1:25">
      <c r="A6" s="236" t="s">
        <v>35</v>
      </c>
      <c r="B6" s="237" t="s">
        <v>39</v>
      </c>
      <c r="C6" s="234">
        <v>44.8857085</v>
      </c>
      <c r="D6" s="234">
        <v>-73.470130800000007</v>
      </c>
      <c r="E6" s="233">
        <v>21</v>
      </c>
      <c r="F6" s="226" t="s">
        <v>8</v>
      </c>
      <c r="G6" s="227" t="s">
        <v>35</v>
      </c>
      <c r="H6" s="227" t="s">
        <v>39</v>
      </c>
      <c r="I6" s="228"/>
      <c r="J6" s="220" t="s">
        <v>290</v>
      </c>
      <c r="K6" s="228">
        <v>0</v>
      </c>
      <c r="L6" s="220">
        <v>0</v>
      </c>
      <c r="M6" s="228">
        <v>0</v>
      </c>
      <c r="N6" s="220">
        <v>0</v>
      </c>
      <c r="O6" s="228" t="s">
        <v>290</v>
      </c>
      <c r="P6" s="220">
        <v>1</v>
      </c>
      <c r="Q6" s="228">
        <v>4</v>
      </c>
      <c r="R6" s="220">
        <v>9</v>
      </c>
      <c r="S6" s="228">
        <v>6</v>
      </c>
      <c r="T6" s="220">
        <v>0</v>
      </c>
      <c r="U6" s="228">
        <v>0</v>
      </c>
      <c r="V6" s="219">
        <v>1</v>
      </c>
      <c r="W6" s="51"/>
      <c r="X6" s="229">
        <f t="shared" si="0"/>
        <v>93</v>
      </c>
      <c r="Y6" s="17"/>
    </row>
    <row r="7" spans="1:25">
      <c r="A7" s="236" t="s">
        <v>252</v>
      </c>
      <c r="B7" s="237" t="s">
        <v>247</v>
      </c>
      <c r="C7" s="234">
        <v>42.434183330000003</v>
      </c>
      <c r="D7" s="234">
        <v>-73.619699999999995</v>
      </c>
      <c r="E7" s="233">
        <v>27</v>
      </c>
      <c r="F7" s="238" t="s">
        <v>190</v>
      </c>
      <c r="G7" s="227" t="s">
        <v>252</v>
      </c>
      <c r="H7" s="227" t="s">
        <v>247</v>
      </c>
      <c r="I7" s="228"/>
      <c r="J7" s="220">
        <v>0</v>
      </c>
      <c r="K7" s="228">
        <v>1</v>
      </c>
      <c r="L7" s="220">
        <v>0</v>
      </c>
      <c r="M7" s="228">
        <v>0</v>
      </c>
      <c r="N7" s="220">
        <v>0</v>
      </c>
      <c r="O7" s="228">
        <v>0</v>
      </c>
      <c r="P7" s="220">
        <v>14</v>
      </c>
      <c r="Q7" s="228">
        <v>4</v>
      </c>
      <c r="R7" s="220">
        <v>2</v>
      </c>
      <c r="S7" s="228">
        <v>7</v>
      </c>
      <c r="T7" s="220">
        <v>0</v>
      </c>
      <c r="U7" s="228">
        <v>3</v>
      </c>
      <c r="V7" s="219">
        <v>3</v>
      </c>
      <c r="W7" s="51">
        <v>0</v>
      </c>
      <c r="X7" s="229">
        <f t="shared" si="0"/>
        <v>21</v>
      </c>
      <c r="Y7" s="17"/>
    </row>
    <row r="8" spans="1:25">
      <c r="A8" s="236" t="s">
        <v>101</v>
      </c>
      <c r="B8" s="237" t="s">
        <v>127</v>
      </c>
      <c r="C8" s="234">
        <v>42.705233329999999</v>
      </c>
      <c r="D8" s="234">
        <v>-76.233983330000001</v>
      </c>
      <c r="E8" s="233">
        <v>18</v>
      </c>
      <c r="F8" s="238" t="s">
        <v>292</v>
      </c>
      <c r="G8" s="227" t="s">
        <v>101</v>
      </c>
      <c r="H8" s="227" t="s">
        <v>233</v>
      </c>
      <c r="I8" s="228"/>
      <c r="J8" s="220" t="s">
        <v>290</v>
      </c>
      <c r="K8" s="228" t="s">
        <v>290</v>
      </c>
      <c r="L8" s="220" t="s">
        <v>290</v>
      </c>
      <c r="M8" s="228" t="s">
        <v>290</v>
      </c>
      <c r="N8" s="220" t="s">
        <v>290</v>
      </c>
      <c r="O8" s="228" t="s">
        <v>290</v>
      </c>
      <c r="P8" s="220" t="s">
        <v>290</v>
      </c>
      <c r="Q8" s="228">
        <v>12</v>
      </c>
      <c r="R8" s="220" t="s">
        <v>290</v>
      </c>
      <c r="S8" s="228">
        <v>5</v>
      </c>
      <c r="T8" s="220">
        <v>1</v>
      </c>
      <c r="U8" s="228" t="s">
        <v>290</v>
      </c>
      <c r="V8" s="219" t="s">
        <v>290</v>
      </c>
      <c r="W8" s="51"/>
      <c r="X8" s="229">
        <f t="shared" si="0"/>
        <v>34</v>
      </c>
      <c r="Y8" s="17"/>
    </row>
    <row r="9" spans="1:25">
      <c r="A9" s="232" t="s">
        <v>66</v>
      </c>
      <c r="B9" s="233" t="s">
        <v>232</v>
      </c>
      <c r="C9" s="234">
        <v>42.440016700000001</v>
      </c>
      <c r="D9" s="234">
        <v>-74.939141699999993</v>
      </c>
      <c r="E9" s="233">
        <v>36</v>
      </c>
      <c r="F9" s="226" t="s">
        <v>11</v>
      </c>
      <c r="G9" s="235" t="s">
        <v>66</v>
      </c>
      <c r="H9" s="235" t="s">
        <v>232</v>
      </c>
      <c r="I9" s="228"/>
      <c r="J9" s="220" t="s">
        <v>290</v>
      </c>
      <c r="K9" s="228" t="s">
        <v>290</v>
      </c>
      <c r="L9" s="220">
        <v>0</v>
      </c>
      <c r="M9" s="228">
        <v>6</v>
      </c>
      <c r="N9" s="220" t="s">
        <v>290</v>
      </c>
      <c r="O9" s="228">
        <v>10</v>
      </c>
      <c r="P9" s="220">
        <v>9</v>
      </c>
      <c r="Q9" s="228">
        <v>8</v>
      </c>
      <c r="R9" s="220">
        <v>2</v>
      </c>
      <c r="S9" s="228" t="s">
        <v>290</v>
      </c>
      <c r="T9" s="220">
        <v>1</v>
      </c>
      <c r="U9" s="228">
        <v>0</v>
      </c>
      <c r="V9" s="219">
        <v>0</v>
      </c>
      <c r="W9" s="51"/>
      <c r="X9" s="229">
        <f t="shared" si="0"/>
        <v>18</v>
      </c>
      <c r="Y9" s="17"/>
    </row>
    <row r="10" spans="1:25">
      <c r="A10" s="232" t="s">
        <v>66</v>
      </c>
      <c r="B10" s="233" t="s">
        <v>50</v>
      </c>
      <c r="C10" s="234">
        <v>42.159611099999999</v>
      </c>
      <c r="D10" s="234">
        <v>-75.116788900000003</v>
      </c>
      <c r="E10" s="233">
        <v>37</v>
      </c>
      <c r="F10" s="226" t="s">
        <v>11</v>
      </c>
      <c r="G10" s="235" t="s">
        <v>66</v>
      </c>
      <c r="H10" s="235" t="s">
        <v>50</v>
      </c>
      <c r="I10" s="228"/>
      <c r="J10" s="220" t="s">
        <v>290</v>
      </c>
      <c r="K10" s="228" t="s">
        <v>290</v>
      </c>
      <c r="L10" s="220">
        <v>0</v>
      </c>
      <c r="M10" s="228">
        <v>0</v>
      </c>
      <c r="N10" s="220" t="s">
        <v>290</v>
      </c>
      <c r="O10" s="228">
        <v>6</v>
      </c>
      <c r="P10" s="220">
        <v>15</v>
      </c>
      <c r="Q10" s="228">
        <v>10</v>
      </c>
      <c r="R10" s="220">
        <v>6</v>
      </c>
      <c r="S10" s="228" t="s">
        <v>290</v>
      </c>
      <c r="T10" s="220">
        <v>0</v>
      </c>
      <c r="U10" s="228">
        <v>0</v>
      </c>
      <c r="V10" s="219">
        <v>0</v>
      </c>
      <c r="W10" s="51"/>
      <c r="X10" s="229">
        <f t="shared" si="0"/>
        <v>36</v>
      </c>
      <c r="Y10" s="17"/>
    </row>
    <row r="11" spans="1:25">
      <c r="A11" s="236" t="s">
        <v>60</v>
      </c>
      <c r="B11" s="237" t="s">
        <v>38</v>
      </c>
      <c r="C11" s="234">
        <v>41.865766669999999</v>
      </c>
      <c r="D11" s="234">
        <v>-73.619699999999995</v>
      </c>
      <c r="E11" s="233">
        <v>27</v>
      </c>
      <c r="F11" s="238" t="s">
        <v>190</v>
      </c>
      <c r="G11" s="227" t="s">
        <v>60</v>
      </c>
      <c r="H11" s="227" t="s">
        <v>38</v>
      </c>
      <c r="I11" s="228"/>
      <c r="J11" s="220">
        <v>0</v>
      </c>
      <c r="K11" s="228">
        <v>0</v>
      </c>
      <c r="L11" s="220">
        <v>0</v>
      </c>
      <c r="M11" s="228">
        <v>0</v>
      </c>
      <c r="N11" s="220">
        <v>0</v>
      </c>
      <c r="O11" s="228">
        <v>3</v>
      </c>
      <c r="P11" s="220">
        <v>15</v>
      </c>
      <c r="Q11" s="228">
        <v>4</v>
      </c>
      <c r="R11" s="220">
        <v>2</v>
      </c>
      <c r="S11" s="228">
        <v>2</v>
      </c>
      <c r="T11" s="220">
        <v>0</v>
      </c>
      <c r="U11" s="228">
        <v>1</v>
      </c>
      <c r="V11" s="219">
        <v>0</v>
      </c>
      <c r="W11" s="51">
        <v>0</v>
      </c>
      <c r="X11" s="229">
        <f t="shared" si="0"/>
        <v>37</v>
      </c>
      <c r="Y11" s="17"/>
    </row>
    <row r="12" spans="1:25">
      <c r="A12" s="236" t="s">
        <v>60</v>
      </c>
      <c r="B12" s="237" t="s">
        <v>293</v>
      </c>
      <c r="C12" s="234">
        <v>41.848086109999997</v>
      </c>
      <c r="D12" s="234">
        <v>-73.605655560000002</v>
      </c>
      <c r="E12" s="233">
        <v>14</v>
      </c>
      <c r="F12" s="226" t="s">
        <v>5</v>
      </c>
      <c r="G12" s="227" t="s">
        <v>60</v>
      </c>
      <c r="H12" s="227" t="s">
        <v>36</v>
      </c>
      <c r="I12" s="228"/>
      <c r="J12" s="220" t="s">
        <v>290</v>
      </c>
      <c r="K12" s="228">
        <v>0</v>
      </c>
      <c r="L12" s="220">
        <v>0</v>
      </c>
      <c r="M12" s="228">
        <v>1</v>
      </c>
      <c r="N12" s="220">
        <v>0</v>
      </c>
      <c r="O12" s="228">
        <v>9</v>
      </c>
      <c r="P12" s="220">
        <v>0</v>
      </c>
      <c r="Q12" s="228">
        <v>2</v>
      </c>
      <c r="R12" s="220">
        <v>1</v>
      </c>
      <c r="S12" s="228">
        <v>1</v>
      </c>
      <c r="T12" s="220">
        <v>0</v>
      </c>
      <c r="U12" s="228">
        <v>0</v>
      </c>
      <c r="V12" s="219">
        <v>0</v>
      </c>
      <c r="W12" s="51">
        <v>0</v>
      </c>
      <c r="X12" s="229">
        <f t="shared" si="0"/>
        <v>27</v>
      </c>
      <c r="Y12" s="17"/>
    </row>
    <row r="13" spans="1:25">
      <c r="A13" s="236" t="s">
        <v>64</v>
      </c>
      <c r="B13" s="237" t="s">
        <v>40</v>
      </c>
      <c r="C13" s="234">
        <v>44.379331000000001</v>
      </c>
      <c r="D13" s="234">
        <v>-73.393974999999998</v>
      </c>
      <c r="E13" s="233">
        <v>86</v>
      </c>
      <c r="F13" s="226" t="s">
        <v>8</v>
      </c>
      <c r="G13" s="227" t="s">
        <v>64</v>
      </c>
      <c r="H13" s="227" t="s">
        <v>40</v>
      </c>
      <c r="I13" s="228"/>
      <c r="J13" s="220" t="s">
        <v>290</v>
      </c>
      <c r="K13" s="228">
        <v>0</v>
      </c>
      <c r="L13" s="220">
        <v>0</v>
      </c>
      <c r="M13" s="228">
        <v>0</v>
      </c>
      <c r="N13" s="220">
        <v>0</v>
      </c>
      <c r="O13" s="228" t="s">
        <v>290</v>
      </c>
      <c r="P13" s="220">
        <v>30</v>
      </c>
      <c r="Q13" s="228">
        <v>28</v>
      </c>
      <c r="R13" s="220">
        <v>16</v>
      </c>
      <c r="S13" s="228">
        <v>11</v>
      </c>
      <c r="T13" s="220">
        <v>1</v>
      </c>
      <c r="U13" s="228">
        <v>0</v>
      </c>
      <c r="V13" s="219">
        <v>0</v>
      </c>
      <c r="W13" s="51"/>
      <c r="X13" s="229">
        <f t="shared" si="0"/>
        <v>14</v>
      </c>
      <c r="Y13" s="17"/>
    </row>
    <row r="14" spans="1:25">
      <c r="A14" s="236" t="s">
        <v>58</v>
      </c>
      <c r="B14" s="237" t="s">
        <v>294</v>
      </c>
      <c r="C14" s="234">
        <v>44.859650000000002</v>
      </c>
      <c r="D14" s="234">
        <v>-74.355216670000004</v>
      </c>
      <c r="E14" s="233">
        <v>497</v>
      </c>
      <c r="F14" s="238" t="s">
        <v>226</v>
      </c>
      <c r="G14" s="227" t="s">
        <v>58</v>
      </c>
      <c r="H14" s="227" t="s">
        <v>294</v>
      </c>
      <c r="I14" s="228"/>
      <c r="J14" s="220" t="s">
        <v>290</v>
      </c>
      <c r="K14" s="228" t="s">
        <v>290</v>
      </c>
      <c r="L14" s="220">
        <v>0</v>
      </c>
      <c r="M14" s="228">
        <v>1</v>
      </c>
      <c r="N14" s="220">
        <v>1</v>
      </c>
      <c r="O14" s="228">
        <v>4</v>
      </c>
      <c r="P14" s="220">
        <v>114</v>
      </c>
      <c r="Q14" s="228">
        <v>244</v>
      </c>
      <c r="R14" s="220">
        <v>92</v>
      </c>
      <c r="S14" s="228">
        <v>38</v>
      </c>
      <c r="T14" s="220">
        <v>3</v>
      </c>
      <c r="U14" s="228" t="s">
        <v>290</v>
      </c>
      <c r="V14" s="219" t="s">
        <v>290</v>
      </c>
      <c r="W14" s="51"/>
      <c r="X14" s="229">
        <f t="shared" si="0"/>
        <v>86</v>
      </c>
      <c r="Y14" s="17"/>
    </row>
    <row r="15" spans="1:25">
      <c r="A15" s="236" t="s">
        <v>58</v>
      </c>
      <c r="B15" s="237" t="s">
        <v>34</v>
      </c>
      <c r="C15" s="234">
        <v>44.874649480000002</v>
      </c>
      <c r="D15" s="234">
        <v>-74.328689089999997</v>
      </c>
      <c r="E15" s="233">
        <v>1463</v>
      </c>
      <c r="F15" s="238" t="s">
        <v>226</v>
      </c>
      <c r="G15" s="227" t="s">
        <v>58</v>
      </c>
      <c r="H15" s="227" t="s">
        <v>34</v>
      </c>
      <c r="I15" s="228"/>
      <c r="J15" s="220" t="s">
        <v>290</v>
      </c>
      <c r="K15" s="228" t="s">
        <v>290</v>
      </c>
      <c r="L15" s="220">
        <v>0</v>
      </c>
      <c r="M15" s="228">
        <v>4</v>
      </c>
      <c r="N15" s="220">
        <v>0</v>
      </c>
      <c r="O15" s="228">
        <v>0</v>
      </c>
      <c r="P15" s="220">
        <v>0</v>
      </c>
      <c r="Q15" s="228">
        <v>743</v>
      </c>
      <c r="R15" s="220">
        <v>634</v>
      </c>
      <c r="S15" s="228">
        <v>66</v>
      </c>
      <c r="T15" s="220">
        <v>16</v>
      </c>
      <c r="U15" s="228" t="s">
        <v>290</v>
      </c>
      <c r="V15" s="219" t="s">
        <v>290</v>
      </c>
      <c r="W15" s="51"/>
      <c r="X15" s="229">
        <f t="shared" si="0"/>
        <v>497</v>
      </c>
      <c r="Y15" s="17"/>
    </row>
    <row r="16" spans="1:25">
      <c r="A16" s="236" t="s">
        <v>58</v>
      </c>
      <c r="B16" s="237" t="s">
        <v>33</v>
      </c>
      <c r="C16" s="234">
        <v>44.789050000000003</v>
      </c>
      <c r="D16" s="234">
        <v>-74.562950000000001</v>
      </c>
      <c r="E16" s="233">
        <v>644</v>
      </c>
      <c r="F16" s="238" t="s">
        <v>226</v>
      </c>
      <c r="G16" s="227" t="s">
        <v>58</v>
      </c>
      <c r="H16" s="227" t="s">
        <v>33</v>
      </c>
      <c r="I16" s="228"/>
      <c r="J16" s="220" t="s">
        <v>290</v>
      </c>
      <c r="K16" s="228" t="s">
        <v>290</v>
      </c>
      <c r="L16" s="220">
        <v>0</v>
      </c>
      <c r="M16" s="228">
        <v>1</v>
      </c>
      <c r="N16" s="220">
        <v>0</v>
      </c>
      <c r="O16" s="228">
        <v>2</v>
      </c>
      <c r="P16" s="220">
        <v>92</v>
      </c>
      <c r="Q16" s="228">
        <v>249</v>
      </c>
      <c r="R16" s="220">
        <v>275</v>
      </c>
      <c r="S16" s="228">
        <v>23</v>
      </c>
      <c r="T16" s="220">
        <v>2</v>
      </c>
      <c r="U16" s="228" t="s">
        <v>290</v>
      </c>
      <c r="V16" s="219" t="s">
        <v>290</v>
      </c>
      <c r="W16" s="51"/>
      <c r="X16" s="229">
        <f t="shared" si="0"/>
        <v>1463</v>
      </c>
      <c r="Y16" s="17"/>
    </row>
    <row r="17" spans="1:25">
      <c r="A17" s="232" t="s">
        <v>270</v>
      </c>
      <c r="B17" s="233" t="s">
        <v>295</v>
      </c>
      <c r="C17" s="234">
        <v>42.956066999999997</v>
      </c>
      <c r="D17" s="234">
        <v>-78.037300000000002</v>
      </c>
      <c r="E17" s="233">
        <v>156</v>
      </c>
      <c r="F17" s="239" t="s">
        <v>296</v>
      </c>
      <c r="G17" s="235" t="s">
        <v>270</v>
      </c>
      <c r="H17" s="235" t="s">
        <v>295</v>
      </c>
      <c r="I17" s="240"/>
      <c r="J17" s="220" t="s">
        <v>290</v>
      </c>
      <c r="K17" s="228">
        <v>0</v>
      </c>
      <c r="L17" s="220">
        <v>0</v>
      </c>
      <c r="M17" s="228">
        <v>0</v>
      </c>
      <c r="N17" s="220">
        <v>0</v>
      </c>
      <c r="O17" s="228">
        <v>22</v>
      </c>
      <c r="P17" s="220">
        <v>84</v>
      </c>
      <c r="Q17" s="228">
        <v>23</v>
      </c>
      <c r="R17" s="220">
        <v>13</v>
      </c>
      <c r="S17" s="228">
        <v>6</v>
      </c>
      <c r="T17" s="220">
        <v>5</v>
      </c>
      <c r="U17" s="228">
        <v>3</v>
      </c>
      <c r="V17" s="219">
        <v>0</v>
      </c>
      <c r="W17" s="51"/>
      <c r="X17" s="229">
        <f t="shared" si="0"/>
        <v>644</v>
      </c>
      <c r="Y17" s="17"/>
    </row>
    <row r="18" spans="1:25">
      <c r="A18" s="236" t="s">
        <v>65</v>
      </c>
      <c r="B18" s="237" t="s">
        <v>42</v>
      </c>
      <c r="C18" s="234">
        <v>44.011977999999999</v>
      </c>
      <c r="D18" s="234">
        <v>-75.867322999999999</v>
      </c>
      <c r="E18" s="233">
        <v>585</v>
      </c>
      <c r="F18" s="226" t="s">
        <v>9</v>
      </c>
      <c r="G18" s="227" t="s">
        <v>65</v>
      </c>
      <c r="H18" s="227" t="s">
        <v>42</v>
      </c>
      <c r="I18" s="228"/>
      <c r="J18" s="220" t="s">
        <v>290</v>
      </c>
      <c r="K18" s="228" t="s">
        <v>290</v>
      </c>
      <c r="L18" s="220" t="s">
        <v>290</v>
      </c>
      <c r="M18" s="228" t="s">
        <v>290</v>
      </c>
      <c r="N18" s="241">
        <v>0</v>
      </c>
      <c r="O18" s="242">
        <v>4</v>
      </c>
      <c r="P18" s="220">
        <v>44</v>
      </c>
      <c r="Q18" s="228">
        <v>346</v>
      </c>
      <c r="R18" s="220">
        <v>170</v>
      </c>
      <c r="S18" s="228">
        <v>16</v>
      </c>
      <c r="T18" s="220">
        <v>5</v>
      </c>
      <c r="U18" s="228">
        <v>0</v>
      </c>
      <c r="V18" s="219" t="s">
        <v>290</v>
      </c>
      <c r="W18" s="51" t="s">
        <v>290</v>
      </c>
      <c r="X18" s="229">
        <f t="shared" si="0"/>
        <v>156</v>
      </c>
      <c r="Y18" s="17"/>
    </row>
    <row r="19" spans="1:25">
      <c r="A19" s="236" t="s">
        <v>65</v>
      </c>
      <c r="B19" s="237" t="s">
        <v>265</v>
      </c>
      <c r="C19" s="234">
        <v>44.091844999999999</v>
      </c>
      <c r="D19" s="234">
        <v>-76.043310000000005</v>
      </c>
      <c r="E19" s="233">
        <v>286</v>
      </c>
      <c r="F19" s="226" t="s">
        <v>9</v>
      </c>
      <c r="G19" s="227" t="s">
        <v>65</v>
      </c>
      <c r="H19" s="227" t="s">
        <v>265</v>
      </c>
      <c r="I19" s="228"/>
      <c r="J19" s="220" t="s">
        <v>290</v>
      </c>
      <c r="K19" s="228" t="s">
        <v>290</v>
      </c>
      <c r="L19" s="220" t="s">
        <v>290</v>
      </c>
      <c r="M19" s="228" t="s">
        <v>290</v>
      </c>
      <c r="N19" s="241">
        <v>1</v>
      </c>
      <c r="O19" s="242">
        <v>24</v>
      </c>
      <c r="P19" s="220">
        <v>59</v>
      </c>
      <c r="Q19" s="228">
        <v>131</v>
      </c>
      <c r="R19" s="220">
        <v>60</v>
      </c>
      <c r="S19" s="228">
        <v>10</v>
      </c>
      <c r="T19" s="220">
        <v>1</v>
      </c>
      <c r="U19" s="228">
        <v>0</v>
      </c>
      <c r="V19" s="219" t="s">
        <v>290</v>
      </c>
      <c r="W19" s="51" t="s">
        <v>290</v>
      </c>
      <c r="X19" s="229">
        <f t="shared" si="0"/>
        <v>585</v>
      </c>
      <c r="Y19" s="17"/>
    </row>
    <row r="20" spans="1:25">
      <c r="A20" s="236" t="s">
        <v>65</v>
      </c>
      <c r="B20" s="237" t="s">
        <v>44</v>
      </c>
      <c r="C20" s="234">
        <v>43.758003000000002</v>
      </c>
      <c r="D20" s="234">
        <v>-76.143041999999994</v>
      </c>
      <c r="E20" s="233">
        <v>812</v>
      </c>
      <c r="F20" s="226" t="s">
        <v>9</v>
      </c>
      <c r="G20" s="227" t="s">
        <v>65</v>
      </c>
      <c r="H20" s="227" t="s">
        <v>44</v>
      </c>
      <c r="I20" s="228"/>
      <c r="J20" s="220" t="s">
        <v>290</v>
      </c>
      <c r="K20" s="228" t="s">
        <v>290</v>
      </c>
      <c r="L20" s="220" t="s">
        <v>290</v>
      </c>
      <c r="M20" s="228" t="s">
        <v>290</v>
      </c>
      <c r="N20" s="241">
        <v>2</v>
      </c>
      <c r="O20" s="242">
        <v>70</v>
      </c>
      <c r="P20" s="220">
        <v>207</v>
      </c>
      <c r="Q20" s="228">
        <v>254</v>
      </c>
      <c r="R20" s="220">
        <v>168</v>
      </c>
      <c r="S20" s="228">
        <v>103</v>
      </c>
      <c r="T20" s="220">
        <v>5</v>
      </c>
      <c r="U20" s="228">
        <v>3</v>
      </c>
      <c r="V20" s="219">
        <v>0</v>
      </c>
      <c r="W20" s="51" t="s">
        <v>290</v>
      </c>
      <c r="X20" s="229">
        <f t="shared" si="0"/>
        <v>286</v>
      </c>
      <c r="Y20" s="17"/>
    </row>
    <row r="21" spans="1:25">
      <c r="A21" s="236" t="s">
        <v>65</v>
      </c>
      <c r="B21" s="237" t="s">
        <v>297</v>
      </c>
      <c r="C21" s="234">
        <v>44.081462999999999</v>
      </c>
      <c r="D21" s="234">
        <v>-75.792648</v>
      </c>
      <c r="E21" s="233">
        <v>642</v>
      </c>
      <c r="F21" s="226" t="s">
        <v>9</v>
      </c>
      <c r="G21" s="227" t="s">
        <v>65</v>
      </c>
      <c r="H21" s="227" t="s">
        <v>297</v>
      </c>
      <c r="I21" s="228"/>
      <c r="J21" s="220" t="s">
        <v>290</v>
      </c>
      <c r="K21" s="228" t="s">
        <v>290</v>
      </c>
      <c r="L21" s="220" t="s">
        <v>290</v>
      </c>
      <c r="M21" s="228" t="s">
        <v>290</v>
      </c>
      <c r="N21" s="241">
        <v>4</v>
      </c>
      <c r="O21" s="242">
        <v>32</v>
      </c>
      <c r="P21" s="220">
        <v>132</v>
      </c>
      <c r="Q21" s="228">
        <v>273</v>
      </c>
      <c r="R21" s="220">
        <v>175</v>
      </c>
      <c r="S21" s="228">
        <v>23</v>
      </c>
      <c r="T21" s="220">
        <v>3</v>
      </c>
      <c r="U21" s="228">
        <v>0</v>
      </c>
      <c r="V21" s="219" t="s">
        <v>290</v>
      </c>
      <c r="W21" s="51" t="s">
        <v>290</v>
      </c>
      <c r="X21" s="229">
        <f t="shared" si="0"/>
        <v>812</v>
      </c>
      <c r="Y21" s="17"/>
    </row>
    <row r="22" spans="1:25">
      <c r="A22" s="236" t="s">
        <v>65</v>
      </c>
      <c r="B22" s="237" t="s">
        <v>41</v>
      </c>
      <c r="C22" s="234">
        <v>43.905301999999999</v>
      </c>
      <c r="D22" s="234">
        <v>-76.084549999999993</v>
      </c>
      <c r="E22" s="233">
        <v>542</v>
      </c>
      <c r="F22" s="226" t="s">
        <v>9</v>
      </c>
      <c r="G22" s="227" t="s">
        <v>65</v>
      </c>
      <c r="H22" s="227" t="s">
        <v>41</v>
      </c>
      <c r="I22" s="228"/>
      <c r="J22" s="220" t="s">
        <v>290</v>
      </c>
      <c r="K22" s="228" t="s">
        <v>290</v>
      </c>
      <c r="L22" s="220" t="s">
        <v>290</v>
      </c>
      <c r="M22" s="228" t="s">
        <v>290</v>
      </c>
      <c r="N22" s="241">
        <v>0</v>
      </c>
      <c r="O22" s="242">
        <v>18</v>
      </c>
      <c r="P22" s="220">
        <v>86</v>
      </c>
      <c r="Q22" s="228">
        <v>185</v>
      </c>
      <c r="R22" s="220">
        <v>216</v>
      </c>
      <c r="S22" s="228">
        <v>26</v>
      </c>
      <c r="T22" s="220">
        <v>6</v>
      </c>
      <c r="U22" s="228">
        <v>5</v>
      </c>
      <c r="V22" s="219">
        <v>0</v>
      </c>
      <c r="W22" s="51" t="s">
        <v>290</v>
      </c>
      <c r="X22" s="229">
        <f t="shared" si="0"/>
        <v>642</v>
      </c>
      <c r="Y22" s="17"/>
    </row>
    <row r="23" spans="1:25">
      <c r="A23" s="236" t="s">
        <v>65</v>
      </c>
      <c r="B23" s="237" t="s">
        <v>45</v>
      </c>
      <c r="C23" s="234">
        <v>44.284587000000002</v>
      </c>
      <c r="D23" s="234">
        <v>-75.851590000000002</v>
      </c>
      <c r="E23" s="233">
        <v>102</v>
      </c>
      <c r="F23" s="226" t="s">
        <v>9</v>
      </c>
      <c r="G23" s="227" t="s">
        <v>65</v>
      </c>
      <c r="H23" s="227" t="s">
        <v>45</v>
      </c>
      <c r="I23" s="228"/>
      <c r="J23" s="220" t="s">
        <v>290</v>
      </c>
      <c r="K23" s="228" t="s">
        <v>290</v>
      </c>
      <c r="L23" s="220" t="s">
        <v>290</v>
      </c>
      <c r="M23" s="228" t="s">
        <v>290</v>
      </c>
      <c r="N23" s="241">
        <v>1</v>
      </c>
      <c r="O23" s="242">
        <v>12</v>
      </c>
      <c r="P23" s="220">
        <v>13</v>
      </c>
      <c r="Q23" s="228">
        <v>22</v>
      </c>
      <c r="R23" s="220">
        <v>42</v>
      </c>
      <c r="S23" s="228">
        <v>9</v>
      </c>
      <c r="T23" s="220">
        <v>2</v>
      </c>
      <c r="U23" s="228">
        <v>1</v>
      </c>
      <c r="V23" s="219">
        <v>0</v>
      </c>
      <c r="W23" s="51" t="s">
        <v>290</v>
      </c>
      <c r="X23" s="229">
        <f t="shared" si="0"/>
        <v>542</v>
      </c>
      <c r="Y23" s="17"/>
    </row>
    <row r="24" spans="1:25">
      <c r="A24" s="236" t="s">
        <v>65</v>
      </c>
      <c r="B24" s="237" t="s">
        <v>266</v>
      </c>
      <c r="C24" s="234">
        <v>43.863785999999998</v>
      </c>
      <c r="D24" s="234">
        <v>-75.895814999999999</v>
      </c>
      <c r="E24" s="233">
        <v>277</v>
      </c>
      <c r="F24" s="238" t="s">
        <v>9</v>
      </c>
      <c r="G24" s="227" t="s">
        <v>65</v>
      </c>
      <c r="H24" s="227" t="s">
        <v>266</v>
      </c>
      <c r="I24" s="228"/>
      <c r="J24" s="220" t="s">
        <v>290</v>
      </c>
      <c r="K24" s="228" t="s">
        <v>290</v>
      </c>
      <c r="L24" s="220" t="s">
        <v>290</v>
      </c>
      <c r="M24" s="228" t="s">
        <v>290</v>
      </c>
      <c r="N24" s="241">
        <v>0</v>
      </c>
      <c r="O24" s="242">
        <v>7</v>
      </c>
      <c r="P24" s="220">
        <v>93</v>
      </c>
      <c r="Q24" s="228">
        <v>104</v>
      </c>
      <c r="R24" s="220">
        <v>60</v>
      </c>
      <c r="S24" s="228">
        <v>12</v>
      </c>
      <c r="T24" s="220">
        <v>1</v>
      </c>
      <c r="U24" s="228">
        <v>0</v>
      </c>
      <c r="V24" s="219" t="s">
        <v>290</v>
      </c>
      <c r="W24" s="51" t="s">
        <v>290</v>
      </c>
      <c r="X24" s="229">
        <f t="shared" si="0"/>
        <v>102</v>
      </c>
      <c r="Y24" s="17"/>
    </row>
    <row r="25" spans="1:25">
      <c r="A25" s="236" t="s">
        <v>65</v>
      </c>
      <c r="B25" s="237" t="s">
        <v>43</v>
      </c>
      <c r="C25" s="234">
        <v>43.947218999999997</v>
      </c>
      <c r="D25" s="234">
        <v>-75.735508999999993</v>
      </c>
      <c r="E25" s="233">
        <v>1688</v>
      </c>
      <c r="F25" s="226" t="s">
        <v>9</v>
      </c>
      <c r="G25" s="227" t="s">
        <v>65</v>
      </c>
      <c r="H25" s="227" t="s">
        <v>43</v>
      </c>
      <c r="I25" s="228"/>
      <c r="J25" s="220" t="s">
        <v>290</v>
      </c>
      <c r="K25" s="228" t="s">
        <v>290</v>
      </c>
      <c r="L25" s="220" t="s">
        <v>290</v>
      </c>
      <c r="M25" s="228" t="s">
        <v>290</v>
      </c>
      <c r="N25" s="241">
        <v>0</v>
      </c>
      <c r="O25" s="242">
        <v>1</v>
      </c>
      <c r="P25" s="220">
        <v>76</v>
      </c>
      <c r="Q25" s="228">
        <v>953</v>
      </c>
      <c r="R25" s="220">
        <v>594</v>
      </c>
      <c r="S25" s="228">
        <v>53</v>
      </c>
      <c r="T25" s="220">
        <v>11</v>
      </c>
      <c r="U25" s="228">
        <v>0</v>
      </c>
      <c r="V25" s="219" t="s">
        <v>290</v>
      </c>
      <c r="W25" s="51" t="s">
        <v>290</v>
      </c>
      <c r="X25" s="229">
        <f t="shared" si="0"/>
        <v>277</v>
      </c>
      <c r="Y25" s="17"/>
    </row>
    <row r="26" spans="1:25">
      <c r="A26" s="243" t="s">
        <v>61</v>
      </c>
      <c r="B26" s="233" t="s">
        <v>200</v>
      </c>
      <c r="C26" s="234">
        <v>43.898888890000002</v>
      </c>
      <c r="D26" s="234">
        <v>-75.468333329999993</v>
      </c>
      <c r="E26" s="233">
        <v>1147</v>
      </c>
      <c r="F26" s="238" t="s">
        <v>9</v>
      </c>
      <c r="G26" s="227" t="s">
        <v>61</v>
      </c>
      <c r="H26" s="235" t="s">
        <v>200</v>
      </c>
      <c r="I26" s="228"/>
      <c r="J26" s="220" t="s">
        <v>290</v>
      </c>
      <c r="K26" s="228" t="s">
        <v>290</v>
      </c>
      <c r="L26" s="220" t="s">
        <v>290</v>
      </c>
      <c r="M26" s="228" t="s">
        <v>290</v>
      </c>
      <c r="N26" s="241">
        <v>1</v>
      </c>
      <c r="O26" s="242">
        <v>87</v>
      </c>
      <c r="P26" s="220">
        <v>393</v>
      </c>
      <c r="Q26" s="228">
        <v>540</v>
      </c>
      <c r="R26" s="220">
        <v>108</v>
      </c>
      <c r="S26" s="228">
        <v>15</v>
      </c>
      <c r="T26" s="220">
        <v>3</v>
      </c>
      <c r="U26" s="228">
        <v>0</v>
      </c>
      <c r="V26" s="219" t="s">
        <v>290</v>
      </c>
      <c r="W26" s="51" t="s">
        <v>290</v>
      </c>
      <c r="X26" s="229">
        <f t="shared" si="0"/>
        <v>1688</v>
      </c>
      <c r="Y26" s="17"/>
    </row>
    <row r="27" spans="1:25">
      <c r="A27" s="243" t="s">
        <v>61</v>
      </c>
      <c r="B27" s="233" t="s">
        <v>47</v>
      </c>
      <c r="C27" s="234">
        <v>43.91416667</v>
      </c>
      <c r="D27" s="234">
        <v>-75.585555560000003</v>
      </c>
      <c r="E27" s="233">
        <v>321</v>
      </c>
      <c r="F27" s="238" t="s">
        <v>9</v>
      </c>
      <c r="G27" s="227" t="s">
        <v>61</v>
      </c>
      <c r="H27" s="235" t="s">
        <v>47</v>
      </c>
      <c r="I27" s="228"/>
      <c r="J27" s="220" t="s">
        <v>290</v>
      </c>
      <c r="K27" s="228" t="s">
        <v>290</v>
      </c>
      <c r="L27" s="220" t="s">
        <v>290</v>
      </c>
      <c r="M27" s="228" t="s">
        <v>290</v>
      </c>
      <c r="N27" s="241">
        <v>2</v>
      </c>
      <c r="O27" s="242">
        <v>13</v>
      </c>
      <c r="P27" s="220">
        <v>92</v>
      </c>
      <c r="Q27" s="228">
        <v>152</v>
      </c>
      <c r="R27" s="220">
        <v>42</v>
      </c>
      <c r="S27" s="228">
        <v>11</v>
      </c>
      <c r="T27" s="220">
        <v>9</v>
      </c>
      <c r="U27" s="228">
        <v>0</v>
      </c>
      <c r="V27" s="219" t="s">
        <v>290</v>
      </c>
      <c r="W27" s="51" t="s">
        <v>290</v>
      </c>
      <c r="X27" s="229">
        <f t="shared" si="0"/>
        <v>1147</v>
      </c>
      <c r="Y27" s="17"/>
    </row>
    <row r="28" spans="1:25">
      <c r="A28" s="243" t="s">
        <v>61</v>
      </c>
      <c r="B28" s="233" t="s">
        <v>49</v>
      </c>
      <c r="C28" s="234">
        <v>43.85166667</v>
      </c>
      <c r="D28" s="234">
        <v>-75.638055559999998</v>
      </c>
      <c r="E28" s="233">
        <v>859</v>
      </c>
      <c r="F28" s="238" t="s">
        <v>9</v>
      </c>
      <c r="G28" s="227" t="s">
        <v>61</v>
      </c>
      <c r="H28" s="235" t="s">
        <v>49</v>
      </c>
      <c r="I28" s="228"/>
      <c r="J28" s="220" t="s">
        <v>290</v>
      </c>
      <c r="K28" s="228" t="s">
        <v>290</v>
      </c>
      <c r="L28" s="220" t="s">
        <v>290</v>
      </c>
      <c r="M28" s="228" t="s">
        <v>290</v>
      </c>
      <c r="N28" s="220" t="s">
        <v>290</v>
      </c>
      <c r="O28" s="228" t="s">
        <v>290</v>
      </c>
      <c r="P28" s="220">
        <v>217</v>
      </c>
      <c r="Q28" s="228">
        <v>337</v>
      </c>
      <c r="R28" s="220">
        <v>254</v>
      </c>
      <c r="S28" s="228">
        <v>43</v>
      </c>
      <c r="T28" s="220">
        <v>5</v>
      </c>
      <c r="U28" s="244">
        <v>3</v>
      </c>
      <c r="V28" s="219">
        <v>0</v>
      </c>
      <c r="W28" s="51" t="s">
        <v>290</v>
      </c>
      <c r="X28" s="229">
        <f t="shared" si="0"/>
        <v>321</v>
      </c>
      <c r="Y28" s="17"/>
    </row>
    <row r="29" spans="1:25">
      <c r="A29" s="243" t="s">
        <v>61</v>
      </c>
      <c r="B29" s="233" t="s">
        <v>48</v>
      </c>
      <c r="C29" s="234">
        <v>43.785944999999998</v>
      </c>
      <c r="D29" s="234">
        <v>-75.518020000000007</v>
      </c>
      <c r="E29" s="233">
        <v>752</v>
      </c>
      <c r="F29" s="238" t="s">
        <v>139</v>
      </c>
      <c r="G29" s="227" t="s">
        <v>61</v>
      </c>
      <c r="H29" s="235" t="s">
        <v>48</v>
      </c>
      <c r="I29" s="228"/>
      <c r="J29" s="220" t="s">
        <v>290</v>
      </c>
      <c r="K29" s="228" t="s">
        <v>290</v>
      </c>
      <c r="L29" s="220" t="s">
        <v>290</v>
      </c>
      <c r="M29" s="228" t="s">
        <v>290</v>
      </c>
      <c r="N29" s="220">
        <v>0</v>
      </c>
      <c r="O29" s="228">
        <v>1</v>
      </c>
      <c r="P29" s="241">
        <v>85</v>
      </c>
      <c r="Q29" s="228">
        <v>372</v>
      </c>
      <c r="R29" s="220">
        <v>233</v>
      </c>
      <c r="S29" s="228">
        <v>51</v>
      </c>
      <c r="T29" s="220">
        <v>10</v>
      </c>
      <c r="U29" s="228">
        <v>0</v>
      </c>
      <c r="V29" s="219">
        <v>0</v>
      </c>
      <c r="W29" s="51" t="s">
        <v>298</v>
      </c>
      <c r="X29" s="229">
        <f t="shared" si="0"/>
        <v>859</v>
      </c>
      <c r="Y29" s="17"/>
    </row>
    <row r="30" spans="1:25">
      <c r="A30" s="243" t="s">
        <v>61</v>
      </c>
      <c r="B30" s="233" t="s">
        <v>48</v>
      </c>
      <c r="C30" s="234">
        <v>43.785944999999998</v>
      </c>
      <c r="D30" s="234">
        <v>-75.518020000000007</v>
      </c>
      <c r="E30" s="233">
        <v>851</v>
      </c>
      <c r="F30" s="238" t="s">
        <v>9</v>
      </c>
      <c r="G30" s="227" t="s">
        <v>61</v>
      </c>
      <c r="H30" s="235" t="s">
        <v>48</v>
      </c>
      <c r="I30" s="228"/>
      <c r="J30" s="220" t="s">
        <v>290</v>
      </c>
      <c r="K30" s="228" t="s">
        <v>290</v>
      </c>
      <c r="L30" s="220" t="s">
        <v>290</v>
      </c>
      <c r="M30" s="228" t="s">
        <v>290</v>
      </c>
      <c r="N30" s="241">
        <v>0</v>
      </c>
      <c r="O30" s="242">
        <v>7</v>
      </c>
      <c r="P30" s="220">
        <v>217</v>
      </c>
      <c r="Q30" s="228">
        <v>438</v>
      </c>
      <c r="R30" s="220">
        <v>148</v>
      </c>
      <c r="S30" s="228">
        <v>32</v>
      </c>
      <c r="T30" s="220">
        <v>5</v>
      </c>
      <c r="U30" s="228">
        <v>4</v>
      </c>
      <c r="V30" s="219">
        <v>0</v>
      </c>
      <c r="W30" s="51" t="s">
        <v>290</v>
      </c>
      <c r="X30" s="229">
        <f t="shared" si="0"/>
        <v>752</v>
      </c>
      <c r="Y30" s="17"/>
    </row>
    <row r="31" spans="1:25">
      <c r="A31" s="236" t="s">
        <v>61</v>
      </c>
      <c r="B31" s="237" t="s">
        <v>37</v>
      </c>
      <c r="C31" s="234">
        <v>43.757309999999997</v>
      </c>
      <c r="D31" s="234">
        <v>-75.473568</v>
      </c>
      <c r="E31" s="233">
        <v>920</v>
      </c>
      <c r="F31" s="226" t="s">
        <v>6</v>
      </c>
      <c r="G31" s="227" t="s">
        <v>61</v>
      </c>
      <c r="H31" s="227" t="s">
        <v>37</v>
      </c>
      <c r="I31" s="228"/>
      <c r="J31" s="220" t="s">
        <v>290</v>
      </c>
      <c r="K31" s="228" t="s">
        <v>290</v>
      </c>
      <c r="L31" s="220">
        <v>0</v>
      </c>
      <c r="M31" s="228">
        <v>0</v>
      </c>
      <c r="N31" s="220">
        <v>0</v>
      </c>
      <c r="O31" s="228">
        <v>13</v>
      </c>
      <c r="P31" s="220">
        <v>340</v>
      </c>
      <c r="Q31" s="228">
        <v>438</v>
      </c>
      <c r="R31" s="220">
        <v>107</v>
      </c>
      <c r="S31" s="228">
        <v>14</v>
      </c>
      <c r="T31" s="220">
        <v>5</v>
      </c>
      <c r="U31" s="228">
        <v>1</v>
      </c>
      <c r="V31" s="219">
        <v>2</v>
      </c>
      <c r="W31" s="51">
        <v>0</v>
      </c>
      <c r="X31" s="229">
        <f t="shared" si="0"/>
        <v>851</v>
      </c>
      <c r="Y31" s="17"/>
    </row>
    <row r="32" spans="1:25">
      <c r="A32" s="243" t="s">
        <v>61</v>
      </c>
      <c r="B32" s="233" t="s">
        <v>46</v>
      </c>
      <c r="C32" s="234">
        <v>43.690648000000003</v>
      </c>
      <c r="D32" s="234">
        <v>-75.402657000000005</v>
      </c>
      <c r="E32" s="233">
        <v>663</v>
      </c>
      <c r="F32" s="238" t="s">
        <v>9</v>
      </c>
      <c r="G32" s="227" t="s">
        <v>61</v>
      </c>
      <c r="H32" s="235" t="s">
        <v>46</v>
      </c>
      <c r="I32" s="228"/>
      <c r="J32" s="220" t="s">
        <v>290</v>
      </c>
      <c r="K32" s="228" t="s">
        <v>290</v>
      </c>
      <c r="L32" s="220" t="s">
        <v>290</v>
      </c>
      <c r="M32" s="228" t="s">
        <v>290</v>
      </c>
      <c r="N32" s="241">
        <v>0</v>
      </c>
      <c r="O32" s="242">
        <v>9</v>
      </c>
      <c r="P32" s="220">
        <v>82</v>
      </c>
      <c r="Q32" s="228">
        <v>375</v>
      </c>
      <c r="R32" s="220">
        <v>147</v>
      </c>
      <c r="S32" s="228">
        <v>43</v>
      </c>
      <c r="T32" s="220">
        <v>7</v>
      </c>
      <c r="U32" s="228">
        <v>0</v>
      </c>
      <c r="V32" s="219" t="s">
        <v>290</v>
      </c>
      <c r="W32" s="51" t="s">
        <v>290</v>
      </c>
      <c r="X32" s="229">
        <f t="shared" si="0"/>
        <v>920</v>
      </c>
      <c r="Y32" s="17"/>
    </row>
    <row r="33" spans="1:25">
      <c r="A33" s="243" t="s">
        <v>61</v>
      </c>
      <c r="B33" s="233" t="s">
        <v>46</v>
      </c>
      <c r="C33" s="234">
        <v>43.62805556</v>
      </c>
      <c r="D33" s="234">
        <v>-75.393611109999995</v>
      </c>
      <c r="E33" s="233">
        <v>1243</v>
      </c>
      <c r="F33" s="238" t="s">
        <v>9</v>
      </c>
      <c r="G33" s="227" t="s">
        <v>61</v>
      </c>
      <c r="H33" s="235" t="s">
        <v>46</v>
      </c>
      <c r="I33" s="228"/>
      <c r="J33" s="220" t="s">
        <v>290</v>
      </c>
      <c r="K33" s="228" t="s">
        <v>290</v>
      </c>
      <c r="L33" s="220" t="s">
        <v>290</v>
      </c>
      <c r="M33" s="228" t="s">
        <v>290</v>
      </c>
      <c r="N33" s="241">
        <v>1</v>
      </c>
      <c r="O33" s="242">
        <v>4</v>
      </c>
      <c r="P33" s="220">
        <v>149</v>
      </c>
      <c r="Q33" s="228">
        <v>659</v>
      </c>
      <c r="R33" s="220">
        <v>380</v>
      </c>
      <c r="S33" s="228">
        <v>41</v>
      </c>
      <c r="T33" s="220">
        <v>7</v>
      </c>
      <c r="U33" s="228">
        <v>1</v>
      </c>
      <c r="V33" s="219">
        <v>1</v>
      </c>
      <c r="W33" s="51">
        <v>0</v>
      </c>
      <c r="X33" s="229">
        <f t="shared" si="0"/>
        <v>663</v>
      </c>
      <c r="Y33" s="17"/>
    </row>
    <row r="34" spans="1:25">
      <c r="A34" s="232" t="s">
        <v>187</v>
      </c>
      <c r="B34" s="233" t="s">
        <v>241</v>
      </c>
      <c r="C34" s="237">
        <v>42.93426667</v>
      </c>
      <c r="D34" s="237">
        <v>-77.735466669999994</v>
      </c>
      <c r="E34" s="233">
        <v>28</v>
      </c>
      <c r="F34" s="239" t="s">
        <v>299</v>
      </c>
      <c r="G34" s="235" t="s">
        <v>187</v>
      </c>
      <c r="H34" s="235" t="s">
        <v>241</v>
      </c>
      <c r="I34" s="240"/>
      <c r="J34" s="220" t="s">
        <v>290</v>
      </c>
      <c r="K34" s="228" t="s">
        <v>290</v>
      </c>
      <c r="L34" s="220" t="s">
        <v>290</v>
      </c>
      <c r="M34" s="228" t="s">
        <v>290</v>
      </c>
      <c r="N34" s="220">
        <v>12</v>
      </c>
      <c r="O34" s="228">
        <v>10</v>
      </c>
      <c r="P34" s="220">
        <v>4</v>
      </c>
      <c r="Q34" s="228">
        <v>2</v>
      </c>
      <c r="R34" s="220" t="s">
        <v>290</v>
      </c>
      <c r="S34" s="228" t="s">
        <v>290</v>
      </c>
      <c r="T34" s="220" t="s">
        <v>290</v>
      </c>
      <c r="U34" s="228" t="s">
        <v>290</v>
      </c>
      <c r="V34" s="219" t="s">
        <v>290</v>
      </c>
      <c r="W34" s="51"/>
      <c r="X34" s="229">
        <f t="shared" si="0"/>
        <v>1243</v>
      </c>
      <c r="Y34" s="17"/>
    </row>
    <row r="35" spans="1:25">
      <c r="A35" s="236" t="s">
        <v>187</v>
      </c>
      <c r="B35" s="237" t="s">
        <v>241</v>
      </c>
      <c r="C35" s="237">
        <v>42.912500000000001</v>
      </c>
      <c r="D35" s="237">
        <v>-77.722399999999993</v>
      </c>
      <c r="E35" s="233">
        <v>33</v>
      </c>
      <c r="F35" s="239" t="s">
        <v>299</v>
      </c>
      <c r="G35" s="235" t="s">
        <v>187</v>
      </c>
      <c r="H35" s="235" t="s">
        <v>241</v>
      </c>
      <c r="I35" s="240"/>
      <c r="J35" s="220" t="s">
        <v>290</v>
      </c>
      <c r="K35" s="228" t="s">
        <v>290</v>
      </c>
      <c r="L35" s="220" t="s">
        <v>290</v>
      </c>
      <c r="M35" s="228" t="s">
        <v>290</v>
      </c>
      <c r="N35" s="220">
        <v>1</v>
      </c>
      <c r="O35" s="228">
        <v>10</v>
      </c>
      <c r="P35" s="220">
        <v>4</v>
      </c>
      <c r="Q35" s="228">
        <v>2</v>
      </c>
      <c r="R35" s="220" t="s">
        <v>290</v>
      </c>
      <c r="S35" s="228" t="s">
        <v>290</v>
      </c>
      <c r="T35" s="220" t="s">
        <v>290</v>
      </c>
      <c r="U35" s="228" t="s">
        <v>290</v>
      </c>
      <c r="V35" s="219" t="s">
        <v>290</v>
      </c>
      <c r="W35" s="51"/>
      <c r="X35" s="229">
        <f t="shared" si="0"/>
        <v>28</v>
      </c>
      <c r="Y35" s="17"/>
    </row>
    <row r="36" spans="1:25">
      <c r="A36" s="236" t="s">
        <v>218</v>
      </c>
      <c r="B36" s="237" t="s">
        <v>206</v>
      </c>
      <c r="C36" s="234">
        <v>42.99</v>
      </c>
      <c r="D36" s="234">
        <v>-75.58</v>
      </c>
      <c r="E36" s="233">
        <v>34</v>
      </c>
      <c r="F36" s="239" t="s">
        <v>300</v>
      </c>
      <c r="G36" s="235" t="s">
        <v>218</v>
      </c>
      <c r="H36" s="235" t="s">
        <v>206</v>
      </c>
      <c r="I36" s="240"/>
      <c r="J36" s="220" t="s">
        <v>290</v>
      </c>
      <c r="K36" s="228" t="s">
        <v>290</v>
      </c>
      <c r="L36" s="220" t="s">
        <v>290</v>
      </c>
      <c r="M36" s="228">
        <v>0</v>
      </c>
      <c r="N36" s="220">
        <v>0</v>
      </c>
      <c r="O36" s="228">
        <v>0</v>
      </c>
      <c r="P36" s="220">
        <v>3</v>
      </c>
      <c r="Q36" s="228">
        <v>15</v>
      </c>
      <c r="R36" s="220">
        <v>14</v>
      </c>
      <c r="S36" s="228">
        <v>1</v>
      </c>
      <c r="T36" s="220">
        <v>1</v>
      </c>
      <c r="U36" s="228">
        <v>0</v>
      </c>
      <c r="V36" s="219">
        <v>0</v>
      </c>
      <c r="W36" s="51"/>
      <c r="X36" s="229">
        <f t="shared" si="0"/>
        <v>17</v>
      </c>
      <c r="Y36" s="17"/>
    </row>
    <row r="37" spans="1:25">
      <c r="A37" s="236" t="s">
        <v>98</v>
      </c>
      <c r="B37" s="237" t="s">
        <v>301</v>
      </c>
      <c r="C37" s="234">
        <v>42.959722220000003</v>
      </c>
      <c r="D37" s="234">
        <v>-74.577222219999996</v>
      </c>
      <c r="E37" s="233">
        <v>205</v>
      </c>
      <c r="F37" s="226" t="s">
        <v>109</v>
      </c>
      <c r="G37" s="227" t="s">
        <v>98</v>
      </c>
      <c r="H37" s="245" t="s">
        <v>301</v>
      </c>
      <c r="I37" s="228"/>
      <c r="J37" s="220" t="s">
        <v>290</v>
      </c>
      <c r="K37" s="228">
        <v>1</v>
      </c>
      <c r="L37" s="220">
        <v>1</v>
      </c>
      <c r="M37" s="228">
        <v>0</v>
      </c>
      <c r="N37" s="220">
        <v>2</v>
      </c>
      <c r="O37" s="228">
        <v>32</v>
      </c>
      <c r="P37" s="220">
        <v>80</v>
      </c>
      <c r="Q37" s="228">
        <v>85</v>
      </c>
      <c r="R37" s="220" t="s">
        <v>290</v>
      </c>
      <c r="S37" s="228">
        <v>4</v>
      </c>
      <c r="T37" s="220" t="s">
        <v>290</v>
      </c>
      <c r="U37" s="228" t="s">
        <v>290</v>
      </c>
      <c r="V37" s="219" t="s">
        <v>290</v>
      </c>
      <c r="W37" s="51"/>
      <c r="X37" s="229">
        <f t="shared" si="0"/>
        <v>34</v>
      </c>
      <c r="Y37" s="17"/>
    </row>
    <row r="38" spans="1:25">
      <c r="A38" s="236" t="s">
        <v>69</v>
      </c>
      <c r="B38" s="233" t="s">
        <v>53</v>
      </c>
      <c r="C38" s="234">
        <v>43.031266670000001</v>
      </c>
      <c r="D38" s="234">
        <v>-77.340699999999998</v>
      </c>
      <c r="E38" s="233">
        <v>297</v>
      </c>
      <c r="F38" s="238" t="s">
        <v>10</v>
      </c>
      <c r="G38" s="227" t="s">
        <v>69</v>
      </c>
      <c r="H38" s="246" t="s">
        <v>53</v>
      </c>
      <c r="I38" s="228"/>
      <c r="J38" s="220" t="s">
        <v>290</v>
      </c>
      <c r="K38" s="228" t="s">
        <v>290</v>
      </c>
      <c r="L38" s="220" t="s">
        <v>290</v>
      </c>
      <c r="M38" s="228">
        <v>0</v>
      </c>
      <c r="N38" s="220">
        <v>5</v>
      </c>
      <c r="O38" s="228">
        <v>37</v>
      </c>
      <c r="P38" s="220">
        <v>43</v>
      </c>
      <c r="Q38" s="228">
        <v>114</v>
      </c>
      <c r="R38" s="220">
        <v>80</v>
      </c>
      <c r="S38" s="228">
        <v>15</v>
      </c>
      <c r="T38" s="220">
        <v>3</v>
      </c>
      <c r="U38" s="228" t="s">
        <v>290</v>
      </c>
      <c r="V38" s="219">
        <v>0</v>
      </c>
      <c r="W38" s="51"/>
      <c r="X38" s="229">
        <f t="shared" si="0"/>
        <v>205</v>
      </c>
      <c r="Y38" s="17"/>
    </row>
    <row r="39" spans="1:25">
      <c r="A39" s="236" t="s">
        <v>59</v>
      </c>
      <c r="B39" s="237" t="s">
        <v>35</v>
      </c>
      <c r="C39" s="247" t="s">
        <v>302</v>
      </c>
      <c r="D39" s="247">
        <v>-75.375866669999994</v>
      </c>
      <c r="E39" s="233">
        <v>72</v>
      </c>
      <c r="F39" s="238" t="s">
        <v>4</v>
      </c>
      <c r="G39" s="227" t="s">
        <v>59</v>
      </c>
      <c r="H39" s="227" t="s">
        <v>35</v>
      </c>
      <c r="I39" s="228">
        <v>0</v>
      </c>
      <c r="J39" s="220">
        <v>0</v>
      </c>
      <c r="K39" s="228">
        <v>0</v>
      </c>
      <c r="L39" s="220">
        <v>0</v>
      </c>
      <c r="M39" s="228">
        <v>0</v>
      </c>
      <c r="N39" s="220">
        <v>7</v>
      </c>
      <c r="O39" s="228">
        <v>13</v>
      </c>
      <c r="P39" s="220">
        <v>13</v>
      </c>
      <c r="Q39" s="228">
        <v>13</v>
      </c>
      <c r="R39" s="220">
        <v>13</v>
      </c>
      <c r="S39" s="228">
        <v>13</v>
      </c>
      <c r="T39" s="220">
        <v>0</v>
      </c>
      <c r="U39" s="228">
        <v>0</v>
      </c>
      <c r="V39" s="219" t="s">
        <v>290</v>
      </c>
      <c r="W39" s="51"/>
      <c r="X39" s="229">
        <f t="shared" si="0"/>
        <v>297</v>
      </c>
      <c r="Y39" s="17"/>
    </row>
    <row r="40" spans="1:25">
      <c r="A40" s="232" t="s">
        <v>67</v>
      </c>
      <c r="B40" s="233" t="s">
        <v>259</v>
      </c>
      <c r="C40" s="234">
        <v>42.791013</v>
      </c>
      <c r="D40" s="234">
        <v>-76.118262000000001</v>
      </c>
      <c r="E40" s="233">
        <v>63</v>
      </c>
      <c r="F40" s="226" t="s">
        <v>12</v>
      </c>
      <c r="G40" s="235" t="s">
        <v>67</v>
      </c>
      <c r="H40" s="235" t="s">
        <v>259</v>
      </c>
      <c r="I40" s="228"/>
      <c r="J40" s="220">
        <v>0</v>
      </c>
      <c r="K40" s="228">
        <v>0</v>
      </c>
      <c r="L40" s="220">
        <v>0</v>
      </c>
      <c r="M40" s="228">
        <v>0</v>
      </c>
      <c r="N40" s="220">
        <v>0</v>
      </c>
      <c r="O40" s="228">
        <v>7</v>
      </c>
      <c r="P40" s="220">
        <v>23</v>
      </c>
      <c r="Q40" s="228">
        <v>24</v>
      </c>
      <c r="R40" s="220">
        <v>8</v>
      </c>
      <c r="S40" s="228">
        <v>0</v>
      </c>
      <c r="T40" s="220">
        <v>0</v>
      </c>
      <c r="U40" s="228">
        <v>1</v>
      </c>
      <c r="V40" s="219">
        <v>0</v>
      </c>
      <c r="W40" s="51"/>
      <c r="X40" s="229">
        <f t="shared" si="0"/>
        <v>72</v>
      </c>
      <c r="Y40" s="17"/>
    </row>
    <row r="41" spans="1:25">
      <c r="A41" s="232" t="s">
        <v>186</v>
      </c>
      <c r="B41" s="233" t="s">
        <v>303</v>
      </c>
      <c r="C41" s="234">
        <v>42.824683</v>
      </c>
      <c r="D41" s="234">
        <v>-77.039649999999995</v>
      </c>
      <c r="E41" s="233">
        <v>125</v>
      </c>
      <c r="F41" s="226" t="s">
        <v>304</v>
      </c>
      <c r="G41" s="235" t="s">
        <v>186</v>
      </c>
      <c r="H41" s="235" t="s">
        <v>303</v>
      </c>
      <c r="I41" s="228"/>
      <c r="J41" s="220" t="s">
        <v>290</v>
      </c>
      <c r="K41" s="228" t="s">
        <v>290</v>
      </c>
      <c r="L41" s="220"/>
      <c r="M41" s="228">
        <v>0</v>
      </c>
      <c r="N41" s="220">
        <v>2</v>
      </c>
      <c r="O41" s="228">
        <v>4</v>
      </c>
      <c r="P41" s="220">
        <v>30</v>
      </c>
      <c r="Q41" s="228">
        <v>15</v>
      </c>
      <c r="R41" s="220">
        <v>52</v>
      </c>
      <c r="S41" s="228">
        <v>21</v>
      </c>
      <c r="T41" s="220">
        <v>1</v>
      </c>
      <c r="U41" s="228">
        <v>0</v>
      </c>
      <c r="V41" s="219">
        <v>0</v>
      </c>
      <c r="W41" s="51"/>
      <c r="X41" s="229">
        <f t="shared" si="0"/>
        <v>63</v>
      </c>
      <c r="Y41" s="17"/>
    </row>
    <row r="42" spans="1:25">
      <c r="A42" s="236" t="s">
        <v>186</v>
      </c>
      <c r="B42" s="237" t="s">
        <v>303</v>
      </c>
      <c r="C42" s="234">
        <v>42.871111110000001</v>
      </c>
      <c r="D42" s="234">
        <v>-77.026111110000002</v>
      </c>
      <c r="E42" s="233">
        <v>30</v>
      </c>
      <c r="F42" s="226" t="s">
        <v>305</v>
      </c>
      <c r="G42" s="227" t="s">
        <v>186</v>
      </c>
      <c r="H42" s="227" t="s">
        <v>303</v>
      </c>
      <c r="I42" s="228"/>
      <c r="J42" s="220">
        <v>0</v>
      </c>
      <c r="K42" s="228">
        <v>0</v>
      </c>
      <c r="L42" s="220">
        <v>0</v>
      </c>
      <c r="M42" s="228">
        <v>1</v>
      </c>
      <c r="N42" s="220">
        <v>0</v>
      </c>
      <c r="O42" s="228">
        <v>0</v>
      </c>
      <c r="P42" s="220">
        <v>12</v>
      </c>
      <c r="Q42" s="228">
        <v>16</v>
      </c>
      <c r="R42" s="220">
        <v>1</v>
      </c>
      <c r="S42" s="228">
        <v>0</v>
      </c>
      <c r="T42" s="220">
        <v>0</v>
      </c>
      <c r="U42" s="228">
        <v>0</v>
      </c>
      <c r="V42" s="219">
        <v>0</v>
      </c>
      <c r="W42" s="51">
        <v>0</v>
      </c>
      <c r="X42" s="229">
        <f t="shared" si="0"/>
        <v>125</v>
      </c>
      <c r="Y42" s="17"/>
    </row>
    <row r="43" spans="1:25">
      <c r="A43" s="236" t="s">
        <v>221</v>
      </c>
      <c r="B43" s="233" t="s">
        <v>306</v>
      </c>
      <c r="C43" s="247">
        <v>43.031266670000001</v>
      </c>
      <c r="D43" s="247">
        <v>-77.340699999999998</v>
      </c>
      <c r="E43" s="233">
        <v>100</v>
      </c>
      <c r="F43" s="238" t="s">
        <v>10</v>
      </c>
      <c r="G43" s="215" t="s">
        <v>221</v>
      </c>
      <c r="H43" s="248" t="s">
        <v>306</v>
      </c>
      <c r="I43" s="228"/>
      <c r="J43" s="220" t="s">
        <v>290</v>
      </c>
      <c r="K43" s="228" t="s">
        <v>290</v>
      </c>
      <c r="L43" s="220" t="s">
        <v>290</v>
      </c>
      <c r="M43" s="228">
        <v>0</v>
      </c>
      <c r="N43" s="220">
        <v>4</v>
      </c>
      <c r="O43" s="228">
        <v>23</v>
      </c>
      <c r="P43" s="220">
        <v>32</v>
      </c>
      <c r="Q43" s="228">
        <v>35</v>
      </c>
      <c r="R43" s="220">
        <v>6</v>
      </c>
      <c r="S43" s="228" t="s">
        <v>290</v>
      </c>
      <c r="T43" s="220" t="s">
        <v>290</v>
      </c>
      <c r="U43" s="228" t="s">
        <v>290</v>
      </c>
      <c r="V43" s="219">
        <v>0</v>
      </c>
      <c r="W43" s="51"/>
      <c r="X43" s="229">
        <f t="shared" si="0"/>
        <v>30</v>
      </c>
      <c r="Y43" s="17"/>
    </row>
    <row r="44" spans="1:25">
      <c r="A44" s="225" t="s">
        <v>249</v>
      </c>
      <c r="B44" s="225" t="s">
        <v>239</v>
      </c>
      <c r="C44" s="224">
        <v>42.521925000000003</v>
      </c>
      <c r="D44" s="224">
        <v>-76.848905999999999</v>
      </c>
      <c r="E44" s="225">
        <v>277</v>
      </c>
      <c r="F44" s="249" t="s">
        <v>227</v>
      </c>
      <c r="G44" s="250" t="s">
        <v>249</v>
      </c>
      <c r="H44" s="250" t="s">
        <v>258</v>
      </c>
      <c r="I44" s="228"/>
      <c r="J44" s="220" t="s">
        <v>290</v>
      </c>
      <c r="K44" s="228" t="s">
        <v>290</v>
      </c>
      <c r="L44" s="220">
        <v>0</v>
      </c>
      <c r="M44" s="228">
        <v>1</v>
      </c>
      <c r="N44" s="220">
        <v>5</v>
      </c>
      <c r="O44" s="228">
        <v>35</v>
      </c>
      <c r="P44" s="220">
        <v>57</v>
      </c>
      <c r="Q44" s="228">
        <v>81</v>
      </c>
      <c r="R44" s="220">
        <v>80</v>
      </c>
      <c r="S44" s="228">
        <v>17</v>
      </c>
      <c r="T44" s="220">
        <v>1</v>
      </c>
      <c r="U44" s="228">
        <v>0</v>
      </c>
      <c r="V44" s="219" t="s">
        <v>290</v>
      </c>
      <c r="W44" s="51"/>
      <c r="X44" s="229">
        <f t="shared" si="0"/>
        <v>100</v>
      </c>
      <c r="Y44" s="17"/>
    </row>
    <row r="45" spans="1:25">
      <c r="A45" s="226" t="s">
        <v>63</v>
      </c>
      <c r="B45" s="226" t="s">
        <v>126</v>
      </c>
      <c r="C45" s="251">
        <v>44.770899999999997</v>
      </c>
      <c r="D45" s="251">
        <v>-74.661783330000006</v>
      </c>
      <c r="E45" s="252">
        <v>851</v>
      </c>
      <c r="F45" s="249" t="s">
        <v>7</v>
      </c>
      <c r="G45" s="227" t="s">
        <v>63</v>
      </c>
      <c r="H45" s="253" t="s">
        <v>126</v>
      </c>
      <c r="I45" s="228"/>
      <c r="J45" s="220" t="s">
        <v>290</v>
      </c>
      <c r="K45" s="228" t="s">
        <v>290</v>
      </c>
      <c r="L45" s="220" t="s">
        <v>290</v>
      </c>
      <c r="M45" s="228">
        <v>0</v>
      </c>
      <c r="N45" s="220">
        <v>1</v>
      </c>
      <c r="O45" s="228">
        <v>31</v>
      </c>
      <c r="P45" s="220">
        <v>141</v>
      </c>
      <c r="Q45" s="228">
        <v>425</v>
      </c>
      <c r="R45" s="220">
        <v>223</v>
      </c>
      <c r="S45" s="228">
        <v>24</v>
      </c>
      <c r="T45" s="220">
        <v>5</v>
      </c>
      <c r="U45" s="228">
        <v>1</v>
      </c>
      <c r="V45" s="219" t="s">
        <v>290</v>
      </c>
      <c r="W45" s="51"/>
      <c r="X45" s="229">
        <f t="shared" si="0"/>
        <v>277</v>
      </c>
      <c r="Y45" s="17"/>
    </row>
    <row r="46" spans="1:25">
      <c r="A46" s="226" t="s">
        <v>63</v>
      </c>
      <c r="B46" s="226" t="s">
        <v>177</v>
      </c>
      <c r="C46" s="251">
        <v>44.523866669999997</v>
      </c>
      <c r="D46" s="251">
        <v>-75.676333330000006</v>
      </c>
      <c r="E46" s="252">
        <v>107</v>
      </c>
      <c r="F46" s="249" t="s">
        <v>7</v>
      </c>
      <c r="G46" s="227" t="s">
        <v>63</v>
      </c>
      <c r="H46" s="253" t="s">
        <v>177</v>
      </c>
      <c r="I46" s="228"/>
      <c r="J46" s="220" t="s">
        <v>290</v>
      </c>
      <c r="K46" s="228" t="s">
        <v>290</v>
      </c>
      <c r="L46" s="220" t="s">
        <v>290</v>
      </c>
      <c r="M46" s="228">
        <v>0</v>
      </c>
      <c r="N46" s="220">
        <v>2</v>
      </c>
      <c r="O46" s="228">
        <v>3</v>
      </c>
      <c r="P46" s="220">
        <v>37</v>
      </c>
      <c r="Q46" s="228">
        <v>48</v>
      </c>
      <c r="R46" s="220">
        <v>13</v>
      </c>
      <c r="S46" s="228">
        <v>4</v>
      </c>
      <c r="T46" s="220">
        <v>0</v>
      </c>
      <c r="U46" s="228">
        <v>0</v>
      </c>
      <c r="V46" s="219" t="s">
        <v>290</v>
      </c>
      <c r="W46" s="51"/>
      <c r="X46" s="229">
        <f t="shared" si="0"/>
        <v>851</v>
      </c>
      <c r="Y46" s="17"/>
    </row>
    <row r="47" spans="1:25">
      <c r="A47" s="226" t="s">
        <v>63</v>
      </c>
      <c r="B47" s="226" t="s">
        <v>207</v>
      </c>
      <c r="C47" s="254">
        <v>44.743859999999998</v>
      </c>
      <c r="D47" s="251">
        <v>-75.172690000000003</v>
      </c>
      <c r="E47" s="252">
        <v>182</v>
      </c>
      <c r="F47" s="249" t="s">
        <v>7</v>
      </c>
      <c r="G47" s="227" t="s">
        <v>63</v>
      </c>
      <c r="H47" s="253" t="s">
        <v>207</v>
      </c>
      <c r="I47" s="228"/>
      <c r="J47" s="220" t="s">
        <v>290</v>
      </c>
      <c r="K47" s="228" t="s">
        <v>290</v>
      </c>
      <c r="L47" s="220" t="s">
        <v>290</v>
      </c>
      <c r="M47" s="228">
        <v>1</v>
      </c>
      <c r="N47" s="220">
        <v>0</v>
      </c>
      <c r="O47" s="228">
        <v>0</v>
      </c>
      <c r="P47" s="220">
        <v>111</v>
      </c>
      <c r="Q47" s="228">
        <v>53</v>
      </c>
      <c r="R47" s="220">
        <v>14</v>
      </c>
      <c r="S47" s="228">
        <v>1</v>
      </c>
      <c r="T47" s="220">
        <v>2</v>
      </c>
      <c r="U47" s="228">
        <v>0</v>
      </c>
      <c r="V47" s="219" t="s">
        <v>290</v>
      </c>
      <c r="W47" s="51"/>
      <c r="X47" s="229">
        <f t="shared" si="0"/>
        <v>107</v>
      </c>
      <c r="Y47" s="17"/>
    </row>
    <row r="48" spans="1:25">
      <c r="A48" s="226" t="s">
        <v>63</v>
      </c>
      <c r="B48" s="226" t="s">
        <v>209</v>
      </c>
      <c r="C48" s="254">
        <v>44.823009999999996</v>
      </c>
      <c r="D48" s="251">
        <v>-75.201480000000004</v>
      </c>
      <c r="E48" s="252">
        <v>255</v>
      </c>
      <c r="F48" s="249" t="s">
        <v>7</v>
      </c>
      <c r="G48" s="227" t="s">
        <v>63</v>
      </c>
      <c r="H48" s="253" t="s">
        <v>209</v>
      </c>
      <c r="I48" s="228"/>
      <c r="J48" s="220" t="s">
        <v>290</v>
      </c>
      <c r="K48" s="228" t="s">
        <v>290</v>
      </c>
      <c r="L48" s="220" t="s">
        <v>290</v>
      </c>
      <c r="M48" s="228">
        <v>0</v>
      </c>
      <c r="N48" s="220">
        <v>0</v>
      </c>
      <c r="O48" s="228">
        <v>7</v>
      </c>
      <c r="P48" s="220">
        <v>66</v>
      </c>
      <c r="Q48" s="228">
        <v>111</v>
      </c>
      <c r="R48" s="220">
        <v>64</v>
      </c>
      <c r="S48" s="228">
        <v>5</v>
      </c>
      <c r="T48" s="220">
        <v>2</v>
      </c>
      <c r="U48" s="228">
        <v>0</v>
      </c>
      <c r="V48" s="219" t="s">
        <v>290</v>
      </c>
      <c r="W48" s="51"/>
      <c r="X48" s="229">
        <f t="shared" si="0"/>
        <v>182</v>
      </c>
      <c r="Y48" s="17"/>
    </row>
    <row r="49" spans="1:25">
      <c r="A49" s="226" t="s">
        <v>63</v>
      </c>
      <c r="B49" s="226" t="s">
        <v>171</v>
      </c>
      <c r="C49" s="251">
        <v>44.557020000000001</v>
      </c>
      <c r="D49" s="251">
        <v>-75.439539999999994</v>
      </c>
      <c r="E49" s="252">
        <v>72</v>
      </c>
      <c r="F49" s="223" t="s">
        <v>307</v>
      </c>
      <c r="G49" s="227" t="s">
        <v>308</v>
      </c>
      <c r="H49" s="253" t="s">
        <v>171</v>
      </c>
      <c r="I49" s="228"/>
      <c r="J49" s="220" t="s">
        <v>290</v>
      </c>
      <c r="K49" s="228" t="s">
        <v>290</v>
      </c>
      <c r="L49" s="220" t="s">
        <v>290</v>
      </c>
      <c r="M49" s="228">
        <v>2</v>
      </c>
      <c r="N49" s="220">
        <v>1</v>
      </c>
      <c r="O49" s="228">
        <v>15</v>
      </c>
      <c r="P49" s="220">
        <v>41</v>
      </c>
      <c r="Q49" s="228" t="s">
        <v>290</v>
      </c>
      <c r="R49" s="220">
        <v>13</v>
      </c>
      <c r="S49" s="228" t="s">
        <v>290</v>
      </c>
      <c r="T49" s="220">
        <v>0</v>
      </c>
      <c r="U49" s="228" t="s">
        <v>290</v>
      </c>
      <c r="V49" s="219" t="s">
        <v>290</v>
      </c>
      <c r="W49" s="51"/>
      <c r="X49" s="229">
        <f t="shared" si="0"/>
        <v>255</v>
      </c>
      <c r="Y49" s="17"/>
    </row>
    <row r="50" spans="1:25">
      <c r="A50" s="226" t="s">
        <v>63</v>
      </c>
      <c r="B50" s="226" t="s">
        <v>309</v>
      </c>
      <c r="C50" s="251">
        <v>44.602960000000003</v>
      </c>
      <c r="D50" s="251">
        <v>-75.440989999999999</v>
      </c>
      <c r="E50" s="252">
        <v>59</v>
      </c>
      <c r="F50" s="223" t="s">
        <v>307</v>
      </c>
      <c r="G50" s="227" t="s">
        <v>308</v>
      </c>
      <c r="H50" s="253" t="s">
        <v>309</v>
      </c>
      <c r="I50" s="228"/>
      <c r="J50" s="220" t="s">
        <v>290</v>
      </c>
      <c r="K50" s="228" t="s">
        <v>290</v>
      </c>
      <c r="L50" s="220" t="s">
        <v>290</v>
      </c>
      <c r="M50" s="228">
        <v>1</v>
      </c>
      <c r="N50" s="220">
        <v>3</v>
      </c>
      <c r="O50" s="228">
        <v>12</v>
      </c>
      <c r="P50" s="220">
        <v>24</v>
      </c>
      <c r="Q50" s="228" t="s">
        <v>290</v>
      </c>
      <c r="R50" s="220">
        <v>19</v>
      </c>
      <c r="S50" s="228" t="s">
        <v>290</v>
      </c>
      <c r="T50" s="220">
        <v>0</v>
      </c>
      <c r="U50" s="228" t="s">
        <v>290</v>
      </c>
      <c r="V50" s="219" t="s">
        <v>290</v>
      </c>
      <c r="W50" s="51"/>
      <c r="X50" s="229">
        <f t="shared" si="0"/>
        <v>72</v>
      </c>
      <c r="Y50" s="17"/>
    </row>
    <row r="51" spans="1:25">
      <c r="A51" s="226" t="s">
        <v>63</v>
      </c>
      <c r="B51" s="226" t="s">
        <v>310</v>
      </c>
      <c r="C51" s="251">
        <v>44.566609999999997</v>
      </c>
      <c r="D51" s="251">
        <v>-75.351460000000003</v>
      </c>
      <c r="E51" s="252">
        <v>38</v>
      </c>
      <c r="F51" s="223" t="s">
        <v>307</v>
      </c>
      <c r="G51" s="227" t="s">
        <v>308</v>
      </c>
      <c r="H51" s="253" t="s">
        <v>310</v>
      </c>
      <c r="I51" s="228"/>
      <c r="J51" s="220" t="s">
        <v>290</v>
      </c>
      <c r="K51" s="228" t="s">
        <v>290</v>
      </c>
      <c r="L51" s="220" t="s">
        <v>290</v>
      </c>
      <c r="M51" s="228">
        <v>0</v>
      </c>
      <c r="N51" s="220">
        <v>2</v>
      </c>
      <c r="O51" s="228">
        <v>2</v>
      </c>
      <c r="P51" s="220">
        <v>16</v>
      </c>
      <c r="Q51" s="228" t="s">
        <v>290</v>
      </c>
      <c r="R51" s="220">
        <v>18</v>
      </c>
      <c r="S51" s="228" t="s">
        <v>290</v>
      </c>
      <c r="T51" s="220">
        <v>0</v>
      </c>
      <c r="U51" s="228" t="s">
        <v>290</v>
      </c>
      <c r="V51" s="219" t="s">
        <v>290</v>
      </c>
      <c r="W51" s="51"/>
      <c r="X51" s="229">
        <f t="shared" si="0"/>
        <v>59</v>
      </c>
      <c r="Y51" s="17"/>
    </row>
    <row r="52" spans="1:25">
      <c r="A52" s="226" t="s">
        <v>68</v>
      </c>
      <c r="B52" s="226" t="s">
        <v>52</v>
      </c>
      <c r="C52" s="251">
        <v>40.929696</v>
      </c>
      <c r="D52" s="251">
        <v>-72.732562000000001</v>
      </c>
      <c r="E52" s="252">
        <v>2</v>
      </c>
      <c r="F52" s="223" t="s">
        <v>228</v>
      </c>
      <c r="G52" s="227" t="s">
        <v>68</v>
      </c>
      <c r="H52" s="253" t="s">
        <v>52</v>
      </c>
      <c r="I52" s="228"/>
      <c r="J52" s="220" t="s">
        <v>290</v>
      </c>
      <c r="K52" s="228">
        <v>0</v>
      </c>
      <c r="L52" s="220">
        <v>0</v>
      </c>
      <c r="M52" s="228">
        <v>0</v>
      </c>
      <c r="N52" s="220">
        <v>0</v>
      </c>
      <c r="O52" s="228" t="s">
        <v>290</v>
      </c>
      <c r="P52" s="220" t="s">
        <v>290</v>
      </c>
      <c r="Q52" s="228">
        <v>0</v>
      </c>
      <c r="R52" s="220">
        <v>2</v>
      </c>
      <c r="S52" s="228">
        <v>0</v>
      </c>
      <c r="T52" s="220">
        <v>0</v>
      </c>
      <c r="U52" s="228">
        <v>0</v>
      </c>
      <c r="V52" s="219">
        <v>0</v>
      </c>
      <c r="W52" s="51"/>
      <c r="X52" s="229">
        <f>SUM(Q52:V52)</f>
        <v>2</v>
      </c>
      <c r="Y52" s="17"/>
    </row>
    <row r="53" spans="1:25">
      <c r="A53" s="252" t="s">
        <v>146</v>
      </c>
      <c r="B53" s="252" t="s">
        <v>311</v>
      </c>
      <c r="C53" s="251">
        <v>42.460900000000002</v>
      </c>
      <c r="D53" s="251">
        <v>-76.372741000000005</v>
      </c>
      <c r="E53" s="252">
        <v>182</v>
      </c>
      <c r="F53" s="249" t="s">
        <v>227</v>
      </c>
      <c r="G53" s="255" t="s">
        <v>146</v>
      </c>
      <c r="H53" s="256" t="s">
        <v>238</v>
      </c>
      <c r="I53" s="228"/>
      <c r="J53" s="220" t="s">
        <v>290</v>
      </c>
      <c r="K53" s="228">
        <v>0</v>
      </c>
      <c r="L53" s="220">
        <v>0</v>
      </c>
      <c r="M53" s="228">
        <v>1</v>
      </c>
      <c r="N53" s="220">
        <v>4</v>
      </c>
      <c r="O53" s="228">
        <v>29</v>
      </c>
      <c r="P53" s="220">
        <v>60</v>
      </c>
      <c r="Q53" s="228">
        <v>47</v>
      </c>
      <c r="R53" s="220">
        <v>36</v>
      </c>
      <c r="S53" s="228">
        <v>5</v>
      </c>
      <c r="T53" s="220">
        <v>0</v>
      </c>
      <c r="U53" s="228">
        <v>0</v>
      </c>
      <c r="V53" s="219" t="s">
        <v>290</v>
      </c>
      <c r="W53" s="51"/>
      <c r="X53" s="229">
        <f t="shared" si="0"/>
        <v>2</v>
      </c>
      <c r="Y53" s="17"/>
    </row>
    <row r="54" spans="1:25">
      <c r="A54" s="226" t="s">
        <v>57</v>
      </c>
      <c r="B54" s="226" t="s">
        <v>312</v>
      </c>
      <c r="C54" s="251">
        <v>43.002279999999999</v>
      </c>
      <c r="D54" s="254">
        <v>-73.572689999999994</v>
      </c>
      <c r="E54" s="252">
        <v>56</v>
      </c>
      <c r="F54" s="223" t="s">
        <v>3</v>
      </c>
      <c r="G54" s="227" t="s">
        <v>57</v>
      </c>
      <c r="H54" s="253" t="s">
        <v>312</v>
      </c>
      <c r="I54" s="228"/>
      <c r="J54" s="220" t="s">
        <v>290</v>
      </c>
      <c r="K54" s="228" t="s">
        <v>290</v>
      </c>
      <c r="L54" s="220">
        <v>0</v>
      </c>
      <c r="M54" s="228">
        <v>3</v>
      </c>
      <c r="N54" s="220" t="s">
        <v>290</v>
      </c>
      <c r="O54" s="228">
        <v>13</v>
      </c>
      <c r="P54" s="220">
        <v>15</v>
      </c>
      <c r="Q54" s="228">
        <v>7</v>
      </c>
      <c r="R54" s="220">
        <v>11</v>
      </c>
      <c r="S54" s="228">
        <v>6</v>
      </c>
      <c r="T54" s="220">
        <v>1</v>
      </c>
      <c r="U54" s="228">
        <v>0</v>
      </c>
      <c r="V54" s="219"/>
      <c r="W54" s="51"/>
      <c r="X54" s="229">
        <f t="shared" si="0"/>
        <v>182</v>
      </c>
      <c r="Y54" s="17"/>
    </row>
    <row r="55" spans="1:25">
      <c r="A55" s="252" t="s">
        <v>141</v>
      </c>
      <c r="B55" s="252" t="s">
        <v>141</v>
      </c>
      <c r="C55" s="251">
        <v>42.860608999999997</v>
      </c>
      <c r="D55" s="251">
        <v>-78.043705000000003</v>
      </c>
      <c r="E55" s="252">
        <v>502</v>
      </c>
      <c r="F55" s="223" t="s">
        <v>261</v>
      </c>
      <c r="G55" s="235" t="s">
        <v>141</v>
      </c>
      <c r="H55" s="257" t="s">
        <v>141</v>
      </c>
      <c r="I55" s="228"/>
      <c r="J55" s="220" t="s">
        <v>290</v>
      </c>
      <c r="K55" s="228" t="s">
        <v>290</v>
      </c>
      <c r="L55" s="220">
        <v>0</v>
      </c>
      <c r="M55" s="228">
        <v>0</v>
      </c>
      <c r="N55" s="220">
        <v>9</v>
      </c>
      <c r="O55" s="228">
        <v>131</v>
      </c>
      <c r="P55" s="220">
        <v>134</v>
      </c>
      <c r="Q55" s="228">
        <v>155</v>
      </c>
      <c r="R55" s="220">
        <v>73</v>
      </c>
      <c r="S55" s="228" t="s">
        <v>290</v>
      </c>
      <c r="T55" s="220" t="s">
        <v>290</v>
      </c>
      <c r="U55" s="228" t="s">
        <v>290</v>
      </c>
      <c r="V55" s="219" t="s">
        <v>290</v>
      </c>
      <c r="W55" s="51"/>
      <c r="X55" s="229">
        <f t="shared" si="0"/>
        <v>56</v>
      </c>
      <c r="Y55" s="17"/>
    </row>
    <row r="56" spans="1: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258">
        <f>SUM(X3:X55)</f>
        <v>19284</v>
      </c>
      <c r="Y56" s="17">
        <f>SUM(X56)/53</f>
        <v>363.84905660377359</v>
      </c>
    </row>
    <row r="57" spans="1: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0"/>
  <sheetViews>
    <sheetView topLeftCell="A31" zoomScale="50" zoomScaleNormal="50" workbookViewId="0">
      <selection activeCell="X25" sqref="X25"/>
    </sheetView>
  </sheetViews>
  <sheetFormatPr baseColWidth="10" defaultColWidth="8.83203125" defaultRowHeight="16"/>
  <cols>
    <col min="1" max="1" width="12.5" customWidth="1"/>
    <col min="3" max="3" width="14.33203125" customWidth="1"/>
    <col min="7" max="7" width="12.6640625" customWidth="1"/>
    <col min="8" max="8" width="11" customWidth="1"/>
    <col min="9" max="9" width="11.83203125" customWidth="1"/>
    <col min="10" max="10" width="13.1640625" customWidth="1"/>
    <col min="11" max="11" width="11.5" customWidth="1"/>
    <col min="12" max="12" width="11.33203125" customWidth="1"/>
    <col min="14" max="14" width="11.83203125" customWidth="1"/>
    <col min="15" max="15" width="11.1640625" customWidth="1"/>
    <col min="16" max="16" width="11" customWidth="1"/>
    <col min="17" max="17" width="11.33203125" customWidth="1"/>
    <col min="19" max="19" width="10.6640625" customWidth="1"/>
  </cols>
  <sheetData>
    <row r="1" spans="1:21">
      <c r="A1" s="226" t="s">
        <v>1</v>
      </c>
      <c r="B1" s="227" t="s">
        <v>285</v>
      </c>
      <c r="C1" s="227" t="s">
        <v>286</v>
      </c>
      <c r="D1" s="259" t="s">
        <v>70</v>
      </c>
      <c r="E1" s="259" t="s">
        <v>71</v>
      </c>
      <c r="F1" s="220" t="s">
        <v>287</v>
      </c>
      <c r="G1" s="260">
        <v>41812</v>
      </c>
      <c r="H1" s="260">
        <f t="shared" ref="H1:S1" si="0">(G1+7)</f>
        <v>41819</v>
      </c>
      <c r="I1" s="260">
        <f t="shared" si="0"/>
        <v>41826</v>
      </c>
      <c r="J1" s="260">
        <f t="shared" si="0"/>
        <v>41833</v>
      </c>
      <c r="K1" s="260">
        <f t="shared" si="0"/>
        <v>41840</v>
      </c>
      <c r="L1" s="260">
        <f t="shared" si="0"/>
        <v>41847</v>
      </c>
      <c r="M1" s="260">
        <f t="shared" si="0"/>
        <v>41854</v>
      </c>
      <c r="N1" s="260">
        <f t="shared" si="0"/>
        <v>41861</v>
      </c>
      <c r="O1" s="260">
        <f t="shared" si="0"/>
        <v>41868</v>
      </c>
      <c r="P1" s="260">
        <f t="shared" si="0"/>
        <v>41875</v>
      </c>
      <c r="Q1" s="260">
        <f t="shared" si="0"/>
        <v>41882</v>
      </c>
      <c r="R1" s="260">
        <f t="shared" si="0"/>
        <v>41889</v>
      </c>
      <c r="S1" s="260">
        <f t="shared" si="0"/>
        <v>41896</v>
      </c>
      <c r="T1" s="222" t="s">
        <v>287</v>
      </c>
      <c r="U1" s="17"/>
    </row>
    <row r="2" spans="1:21">
      <c r="A2" s="226" t="s">
        <v>3</v>
      </c>
      <c r="B2" s="219" t="s">
        <v>57</v>
      </c>
      <c r="C2" s="261" t="s">
        <v>312</v>
      </c>
      <c r="D2" s="262">
        <v>43.002946000000001</v>
      </c>
      <c r="E2" s="262">
        <v>-73.572468000000001</v>
      </c>
      <c r="F2" s="219">
        <v>42</v>
      </c>
      <c r="G2" s="51">
        <v>0</v>
      </c>
      <c r="H2" s="219">
        <v>0</v>
      </c>
      <c r="I2" s="51">
        <v>0</v>
      </c>
      <c r="J2" s="219">
        <v>0</v>
      </c>
      <c r="K2" s="51">
        <v>0</v>
      </c>
      <c r="L2" s="219">
        <v>7</v>
      </c>
      <c r="M2" s="263">
        <v>17</v>
      </c>
      <c r="N2" s="45">
        <v>7</v>
      </c>
      <c r="O2" s="263">
        <v>4</v>
      </c>
      <c r="P2" s="264">
        <v>6</v>
      </c>
      <c r="Q2" s="263">
        <v>0</v>
      </c>
      <c r="R2" s="264">
        <v>1</v>
      </c>
      <c r="S2" s="263">
        <v>0</v>
      </c>
      <c r="T2" s="265">
        <f>SUM(G2:S2)</f>
        <v>42</v>
      </c>
      <c r="U2" s="17"/>
    </row>
    <row r="3" spans="1:21">
      <c r="A3" s="238" t="s">
        <v>313</v>
      </c>
      <c r="B3" s="266" t="s">
        <v>314</v>
      </c>
      <c r="C3" s="266" t="s">
        <v>315</v>
      </c>
      <c r="D3" s="267">
        <v>42.207541999999997</v>
      </c>
      <c r="E3" s="267">
        <v>78.002053000000004</v>
      </c>
      <c r="F3" s="186">
        <v>58</v>
      </c>
      <c r="G3" s="30">
        <v>0</v>
      </c>
      <c r="H3" s="45">
        <v>0</v>
      </c>
      <c r="I3" s="30">
        <v>1</v>
      </c>
      <c r="J3" s="264">
        <v>2</v>
      </c>
      <c r="K3" s="263">
        <v>9</v>
      </c>
      <c r="L3" s="264">
        <v>38</v>
      </c>
      <c r="M3" s="51">
        <v>8</v>
      </c>
      <c r="N3" s="45" t="s">
        <v>290</v>
      </c>
      <c r="O3" s="263">
        <v>0</v>
      </c>
      <c r="P3" s="30">
        <v>0</v>
      </c>
      <c r="Q3" s="263">
        <v>0</v>
      </c>
      <c r="R3" s="264"/>
      <c r="S3" s="263"/>
      <c r="T3" s="265">
        <f t="shared" ref="T3:T57" si="1">SUM(G3:S3)</f>
        <v>58</v>
      </c>
      <c r="U3" s="17"/>
    </row>
    <row r="4" spans="1:21">
      <c r="A4" s="238" t="s">
        <v>313</v>
      </c>
      <c r="B4" s="266" t="s">
        <v>314</v>
      </c>
      <c r="C4" s="266" t="s">
        <v>316</v>
      </c>
      <c r="D4" s="268">
        <v>42.401626</v>
      </c>
      <c r="E4" s="269">
        <v>78.155319000000006</v>
      </c>
      <c r="F4" s="186">
        <v>13</v>
      </c>
      <c r="G4" s="30">
        <v>0</v>
      </c>
      <c r="H4" s="45">
        <v>0</v>
      </c>
      <c r="I4" s="30">
        <v>0</v>
      </c>
      <c r="J4" s="264">
        <v>1</v>
      </c>
      <c r="K4" s="263">
        <v>0</v>
      </c>
      <c r="L4" s="264">
        <v>10</v>
      </c>
      <c r="M4" s="51">
        <v>0</v>
      </c>
      <c r="N4" s="45" t="s">
        <v>290</v>
      </c>
      <c r="O4" s="263">
        <v>2</v>
      </c>
      <c r="P4" s="30">
        <v>0</v>
      </c>
      <c r="Q4" s="263">
        <v>0</v>
      </c>
      <c r="R4" s="264"/>
      <c r="S4" s="263"/>
      <c r="T4" s="265">
        <f t="shared" si="1"/>
        <v>13</v>
      </c>
      <c r="U4" s="17"/>
    </row>
    <row r="5" spans="1:21">
      <c r="A5" s="226" t="s">
        <v>317</v>
      </c>
      <c r="B5" s="226" t="s">
        <v>318</v>
      </c>
      <c r="C5" s="226" t="s">
        <v>319</v>
      </c>
      <c r="D5" s="262">
        <v>42.760866669999999</v>
      </c>
      <c r="E5" s="262">
        <v>-73.760866669999999</v>
      </c>
      <c r="F5" s="219">
        <v>4</v>
      </c>
      <c r="G5" s="51" t="s">
        <v>290</v>
      </c>
      <c r="H5" s="219">
        <v>0</v>
      </c>
      <c r="I5" s="51">
        <v>0</v>
      </c>
      <c r="J5" s="219">
        <v>0</v>
      </c>
      <c r="K5" s="51" t="s">
        <v>290</v>
      </c>
      <c r="L5" s="219">
        <v>0</v>
      </c>
      <c r="M5" s="263">
        <v>4</v>
      </c>
      <c r="N5" s="264" t="s">
        <v>290</v>
      </c>
      <c r="O5" s="263">
        <v>0</v>
      </c>
      <c r="P5" s="264">
        <v>0</v>
      </c>
      <c r="Q5" s="263">
        <v>0</v>
      </c>
      <c r="R5" s="264">
        <v>0</v>
      </c>
      <c r="S5" s="263"/>
      <c r="T5" s="265">
        <f t="shared" si="1"/>
        <v>4</v>
      </c>
      <c r="U5" s="17"/>
    </row>
    <row r="6" spans="1:21">
      <c r="A6" s="226" t="s">
        <v>264</v>
      </c>
      <c r="B6" s="226" t="s">
        <v>248</v>
      </c>
      <c r="C6" s="226" t="s">
        <v>257</v>
      </c>
      <c r="D6" s="237">
        <v>42.164369999999998</v>
      </c>
      <c r="E6" s="237">
        <v>-78.959090000000003</v>
      </c>
      <c r="F6" s="219">
        <v>135</v>
      </c>
      <c r="G6" s="51" t="s">
        <v>290</v>
      </c>
      <c r="H6" s="219" t="s">
        <v>290</v>
      </c>
      <c r="I6" s="51">
        <v>0</v>
      </c>
      <c r="J6" s="219">
        <v>0</v>
      </c>
      <c r="K6" s="51" t="s">
        <v>290</v>
      </c>
      <c r="L6" s="219">
        <v>0</v>
      </c>
      <c r="M6" s="51">
        <v>104</v>
      </c>
      <c r="N6" s="264">
        <v>27</v>
      </c>
      <c r="O6" s="263" t="s">
        <v>290</v>
      </c>
      <c r="P6" s="30">
        <v>4</v>
      </c>
      <c r="Q6" s="263" t="s">
        <v>320</v>
      </c>
      <c r="R6" s="264"/>
      <c r="S6" s="263"/>
      <c r="T6" s="265">
        <f t="shared" si="1"/>
        <v>135</v>
      </c>
      <c r="U6" s="17"/>
    </row>
    <row r="7" spans="1:21">
      <c r="A7" s="238" t="s">
        <v>264</v>
      </c>
      <c r="B7" s="226" t="s">
        <v>269</v>
      </c>
      <c r="C7" s="226" t="s">
        <v>321</v>
      </c>
      <c r="D7" s="270">
        <v>42.066000000000003</v>
      </c>
      <c r="E7" s="270">
        <v>-79.573999999999998</v>
      </c>
      <c r="F7" s="219">
        <v>48</v>
      </c>
      <c r="G7" s="51" t="s">
        <v>290</v>
      </c>
      <c r="H7" s="219" t="s">
        <v>290</v>
      </c>
      <c r="I7" s="51">
        <v>0</v>
      </c>
      <c r="J7" s="219">
        <v>0</v>
      </c>
      <c r="K7" s="51" t="s">
        <v>290</v>
      </c>
      <c r="L7" s="219" t="s">
        <v>290</v>
      </c>
      <c r="M7" s="51">
        <v>27</v>
      </c>
      <c r="N7" s="264">
        <v>11</v>
      </c>
      <c r="O7" s="263">
        <v>8</v>
      </c>
      <c r="P7" s="30">
        <v>2</v>
      </c>
      <c r="Q7" s="263" t="s">
        <v>320</v>
      </c>
      <c r="R7" s="264"/>
      <c r="S7" s="263"/>
      <c r="T7" s="265">
        <f t="shared" si="1"/>
        <v>48</v>
      </c>
      <c r="U7" s="17"/>
    </row>
    <row r="8" spans="1:21">
      <c r="A8" s="238" t="s">
        <v>226</v>
      </c>
      <c r="B8" s="226" t="s">
        <v>58</v>
      </c>
      <c r="C8" s="226" t="s">
        <v>33</v>
      </c>
      <c r="D8" s="268">
        <v>44.789050000000003</v>
      </c>
      <c r="E8" s="268">
        <v>-74.562950000000001</v>
      </c>
      <c r="F8" s="219">
        <v>442</v>
      </c>
      <c r="G8" s="51">
        <v>0</v>
      </c>
      <c r="H8" s="219">
        <v>0</v>
      </c>
      <c r="I8" s="51">
        <v>0</v>
      </c>
      <c r="J8" s="219">
        <v>0</v>
      </c>
      <c r="K8" s="51">
        <v>4</v>
      </c>
      <c r="L8" s="219">
        <v>85</v>
      </c>
      <c r="M8" s="263">
        <v>222</v>
      </c>
      <c r="N8" s="264">
        <v>81</v>
      </c>
      <c r="O8" s="263">
        <v>49</v>
      </c>
      <c r="P8" s="264">
        <v>1</v>
      </c>
      <c r="Q8" s="263">
        <v>0</v>
      </c>
      <c r="R8" s="264">
        <v>0</v>
      </c>
      <c r="S8" s="263"/>
      <c r="T8" s="265">
        <f t="shared" si="1"/>
        <v>442</v>
      </c>
      <c r="U8" s="17"/>
    </row>
    <row r="9" spans="1:21">
      <c r="A9" s="238" t="s">
        <v>226</v>
      </c>
      <c r="B9" s="226" t="s">
        <v>58</v>
      </c>
      <c r="C9" s="226" t="s">
        <v>34</v>
      </c>
      <c r="D9" s="268">
        <v>44.820116669999997</v>
      </c>
      <c r="E9" s="268">
        <v>-74.299366669999998</v>
      </c>
      <c r="F9" s="219">
        <v>358</v>
      </c>
      <c r="G9" s="51">
        <v>0</v>
      </c>
      <c r="H9" s="219">
        <v>0</v>
      </c>
      <c r="I9" s="51">
        <v>0</v>
      </c>
      <c r="J9" s="219">
        <v>0</v>
      </c>
      <c r="K9" s="51">
        <v>2</v>
      </c>
      <c r="L9" s="219">
        <v>73</v>
      </c>
      <c r="M9" s="263">
        <v>27</v>
      </c>
      <c r="N9" s="264">
        <v>164</v>
      </c>
      <c r="O9" s="263">
        <v>78</v>
      </c>
      <c r="P9" s="264">
        <v>6</v>
      </c>
      <c r="Q9" s="263">
        <v>8</v>
      </c>
      <c r="R9" s="264">
        <v>0</v>
      </c>
      <c r="S9" s="263"/>
      <c r="T9" s="265">
        <f t="shared" si="1"/>
        <v>358</v>
      </c>
      <c r="U9" s="17"/>
    </row>
    <row r="10" spans="1:21">
      <c r="A10" s="238" t="s">
        <v>226</v>
      </c>
      <c r="B10" s="226" t="s">
        <v>58</v>
      </c>
      <c r="C10" s="226" t="s">
        <v>294</v>
      </c>
      <c r="D10" s="268">
        <v>44.859650000000002</v>
      </c>
      <c r="E10" s="268">
        <v>-74.355216670000004</v>
      </c>
      <c r="F10" s="219">
        <v>510</v>
      </c>
      <c r="G10" s="51">
        <v>0</v>
      </c>
      <c r="H10" s="219">
        <v>0</v>
      </c>
      <c r="I10" s="51">
        <v>0</v>
      </c>
      <c r="J10" s="219">
        <v>3</v>
      </c>
      <c r="K10" s="51">
        <v>7</v>
      </c>
      <c r="L10" s="219">
        <v>4</v>
      </c>
      <c r="M10" s="263">
        <v>251</v>
      </c>
      <c r="N10" s="264">
        <v>165</v>
      </c>
      <c r="O10" s="263">
        <v>72</v>
      </c>
      <c r="P10" s="264">
        <v>3</v>
      </c>
      <c r="Q10" s="263">
        <v>5</v>
      </c>
      <c r="R10" s="264">
        <v>0</v>
      </c>
      <c r="S10" s="263"/>
      <c r="T10" s="265">
        <f t="shared" si="1"/>
        <v>510</v>
      </c>
      <c r="U10" s="17"/>
    </row>
    <row r="11" spans="1:21">
      <c r="A11" s="238" t="s">
        <v>292</v>
      </c>
      <c r="B11" s="226" t="s">
        <v>101</v>
      </c>
      <c r="C11" s="226" t="s">
        <v>127</v>
      </c>
      <c r="D11" s="237">
        <v>42.705233329999999</v>
      </c>
      <c r="E11" s="237">
        <v>-76.233983330000001</v>
      </c>
      <c r="F11" s="219">
        <v>24</v>
      </c>
      <c r="G11" s="51" t="s">
        <v>290</v>
      </c>
      <c r="H11" s="264">
        <v>0</v>
      </c>
      <c r="I11" s="263">
        <v>0</v>
      </c>
      <c r="J11" s="264">
        <v>1</v>
      </c>
      <c r="K11" s="263">
        <v>10</v>
      </c>
      <c r="L11" s="264">
        <v>9</v>
      </c>
      <c r="M11" s="263">
        <v>2</v>
      </c>
      <c r="N11" s="264" t="s">
        <v>290</v>
      </c>
      <c r="O11" s="263">
        <v>1</v>
      </c>
      <c r="P11" s="264">
        <v>1</v>
      </c>
      <c r="Q11" s="263" t="s">
        <v>290</v>
      </c>
      <c r="R11" s="264"/>
      <c r="S11" s="263"/>
      <c r="T11" s="265">
        <f t="shared" si="1"/>
        <v>24</v>
      </c>
      <c r="U11" s="17"/>
    </row>
    <row r="12" spans="1:21">
      <c r="A12" s="271" t="s">
        <v>227</v>
      </c>
      <c r="B12" s="272" t="s">
        <v>249</v>
      </c>
      <c r="C12" s="272" t="s">
        <v>258</v>
      </c>
      <c r="D12" s="273">
        <v>42.313319999999997</v>
      </c>
      <c r="E12" s="273">
        <v>76.509309999999999</v>
      </c>
      <c r="F12" s="274">
        <v>169</v>
      </c>
      <c r="G12" s="51">
        <v>0</v>
      </c>
      <c r="H12" s="219">
        <v>0</v>
      </c>
      <c r="I12" s="51">
        <v>1</v>
      </c>
      <c r="J12" s="219">
        <v>1</v>
      </c>
      <c r="K12" s="51">
        <v>12</v>
      </c>
      <c r="L12" s="219">
        <v>42</v>
      </c>
      <c r="M12" s="263">
        <v>64</v>
      </c>
      <c r="N12" s="264">
        <v>43</v>
      </c>
      <c r="O12" s="263">
        <v>3</v>
      </c>
      <c r="P12" s="264">
        <v>3</v>
      </c>
      <c r="Q12" s="263">
        <v>0</v>
      </c>
      <c r="R12" s="264"/>
      <c r="S12" s="263"/>
      <c r="T12" s="265">
        <f t="shared" si="1"/>
        <v>169</v>
      </c>
      <c r="U12" s="17"/>
    </row>
    <row r="13" spans="1:21">
      <c r="A13" s="271" t="s">
        <v>227</v>
      </c>
      <c r="B13" s="272" t="s">
        <v>146</v>
      </c>
      <c r="C13" s="272" t="s">
        <v>238</v>
      </c>
      <c r="D13" s="275">
        <v>42.27666</v>
      </c>
      <c r="E13" s="275">
        <v>76.223669999999998</v>
      </c>
      <c r="F13" s="274">
        <v>84</v>
      </c>
      <c r="G13" s="51">
        <v>0</v>
      </c>
      <c r="H13" s="219">
        <v>0</v>
      </c>
      <c r="I13" s="51">
        <v>1</v>
      </c>
      <c r="J13" s="219">
        <v>4</v>
      </c>
      <c r="K13" s="51">
        <v>7</v>
      </c>
      <c r="L13" s="219">
        <v>23</v>
      </c>
      <c r="M13" s="263">
        <v>18</v>
      </c>
      <c r="N13" s="264">
        <v>17</v>
      </c>
      <c r="O13" s="263">
        <v>9</v>
      </c>
      <c r="P13" s="264">
        <v>3</v>
      </c>
      <c r="Q13" s="263">
        <v>2</v>
      </c>
      <c r="R13" s="264"/>
      <c r="S13" s="263"/>
      <c r="T13" s="265">
        <f t="shared" si="1"/>
        <v>84</v>
      </c>
      <c r="U13" s="17"/>
    </row>
    <row r="14" spans="1:21">
      <c r="A14" s="238" t="s">
        <v>4</v>
      </c>
      <c r="B14" s="226" t="s">
        <v>59</v>
      </c>
      <c r="C14" s="226" t="s">
        <v>35</v>
      </c>
      <c r="D14" s="276" t="s">
        <v>302</v>
      </c>
      <c r="E14" s="237">
        <v>-75.375866669999994</v>
      </c>
      <c r="F14" s="219">
        <v>6</v>
      </c>
      <c r="G14" s="51">
        <v>0</v>
      </c>
      <c r="H14" s="219">
        <v>0</v>
      </c>
      <c r="I14" s="51">
        <v>0</v>
      </c>
      <c r="J14" s="219">
        <v>0</v>
      </c>
      <c r="K14" s="51">
        <v>0</v>
      </c>
      <c r="L14" s="219">
        <v>4</v>
      </c>
      <c r="M14" s="263">
        <v>2</v>
      </c>
      <c r="N14" s="264">
        <v>0</v>
      </c>
      <c r="O14" s="263">
        <v>0</v>
      </c>
      <c r="P14" s="264">
        <v>0</v>
      </c>
      <c r="Q14" s="263">
        <v>0</v>
      </c>
      <c r="R14" s="264"/>
      <c r="S14" s="263"/>
      <c r="T14" s="265">
        <f t="shared" si="1"/>
        <v>6</v>
      </c>
      <c r="U14" s="17"/>
    </row>
    <row r="15" spans="1:21">
      <c r="A15" s="226" t="s">
        <v>5</v>
      </c>
      <c r="B15" s="261" t="s">
        <v>60</v>
      </c>
      <c r="C15" s="261" t="s">
        <v>36</v>
      </c>
      <c r="D15" s="277">
        <v>41.868099999999998</v>
      </c>
      <c r="E15" s="277">
        <v>-73.605599999999995</v>
      </c>
      <c r="F15" s="219">
        <v>10</v>
      </c>
      <c r="G15" s="51">
        <v>0</v>
      </c>
      <c r="H15" s="219">
        <v>0</v>
      </c>
      <c r="I15" s="51">
        <v>0</v>
      </c>
      <c r="J15" s="219">
        <v>0</v>
      </c>
      <c r="K15" s="51">
        <v>1</v>
      </c>
      <c r="L15" s="219">
        <v>2</v>
      </c>
      <c r="M15" s="263">
        <v>6</v>
      </c>
      <c r="N15" s="264">
        <v>0</v>
      </c>
      <c r="O15" s="263">
        <v>1</v>
      </c>
      <c r="P15" s="264" t="s">
        <v>290</v>
      </c>
      <c r="Q15" s="263" t="s">
        <v>290</v>
      </c>
      <c r="R15" s="264"/>
      <c r="S15" s="263"/>
      <c r="T15" s="265">
        <f t="shared" si="1"/>
        <v>10</v>
      </c>
      <c r="U15" s="17"/>
    </row>
    <row r="16" spans="1:21">
      <c r="A16" s="226" t="s">
        <v>6</v>
      </c>
      <c r="B16" s="226" t="s">
        <v>61</v>
      </c>
      <c r="C16" s="226" t="s">
        <v>37</v>
      </c>
      <c r="D16" s="262">
        <v>43.755682270000001</v>
      </c>
      <c r="E16" s="262">
        <v>-75.472136739999996</v>
      </c>
      <c r="F16" s="219">
        <v>336</v>
      </c>
      <c r="G16" s="51">
        <v>0</v>
      </c>
      <c r="H16" s="219">
        <v>0</v>
      </c>
      <c r="I16" s="51">
        <v>1</v>
      </c>
      <c r="J16" s="219">
        <v>0</v>
      </c>
      <c r="K16" s="51">
        <v>8</v>
      </c>
      <c r="L16" s="219">
        <v>134</v>
      </c>
      <c r="M16" s="263">
        <v>101</v>
      </c>
      <c r="N16" s="264">
        <v>49</v>
      </c>
      <c r="O16" s="263">
        <v>43</v>
      </c>
      <c r="P16" s="264">
        <v>0</v>
      </c>
      <c r="Q16" s="263">
        <v>0</v>
      </c>
      <c r="R16" s="264">
        <v>0</v>
      </c>
      <c r="S16" s="263"/>
      <c r="T16" s="265">
        <f t="shared" si="1"/>
        <v>336</v>
      </c>
      <c r="U16" s="17"/>
    </row>
    <row r="17" spans="1:21">
      <c r="A17" s="261" t="s">
        <v>261</v>
      </c>
      <c r="B17" s="278" t="s">
        <v>141</v>
      </c>
      <c r="C17" s="278" t="s">
        <v>141</v>
      </c>
      <c r="D17" s="279">
        <v>42.859340000000003</v>
      </c>
      <c r="E17" s="279">
        <v>-78.049779999999998</v>
      </c>
      <c r="F17" s="186">
        <v>105</v>
      </c>
      <c r="G17" s="51" t="s">
        <v>290</v>
      </c>
      <c r="H17" s="219">
        <v>0</v>
      </c>
      <c r="I17" s="51">
        <v>0</v>
      </c>
      <c r="J17" s="219">
        <v>1</v>
      </c>
      <c r="K17" s="51">
        <v>1</v>
      </c>
      <c r="L17" s="264">
        <v>39</v>
      </c>
      <c r="M17" s="263">
        <v>44</v>
      </c>
      <c r="N17" s="264">
        <v>14</v>
      </c>
      <c r="O17" s="263">
        <v>4</v>
      </c>
      <c r="P17" s="30">
        <v>2</v>
      </c>
      <c r="Q17" s="263">
        <v>0</v>
      </c>
      <c r="R17" s="264">
        <v>0</v>
      </c>
      <c r="S17" s="263"/>
      <c r="T17" s="265">
        <f t="shared" si="1"/>
        <v>105</v>
      </c>
      <c r="U17" s="17"/>
    </row>
    <row r="18" spans="1:21">
      <c r="A18" s="226" t="s">
        <v>189</v>
      </c>
      <c r="B18" s="226" t="s">
        <v>62</v>
      </c>
      <c r="C18" s="226" t="s">
        <v>214</v>
      </c>
      <c r="D18" s="262">
        <v>42.901598</v>
      </c>
      <c r="E18" s="262">
        <v>-76.445059999999998</v>
      </c>
      <c r="F18" s="219">
        <v>7</v>
      </c>
      <c r="G18" s="51" t="s">
        <v>290</v>
      </c>
      <c r="H18" s="219" t="s">
        <v>290</v>
      </c>
      <c r="I18" s="51">
        <v>0</v>
      </c>
      <c r="J18" s="219">
        <v>0</v>
      </c>
      <c r="K18" s="51">
        <v>0</v>
      </c>
      <c r="L18" s="264">
        <v>5</v>
      </c>
      <c r="M18" s="263" t="s">
        <v>290</v>
      </c>
      <c r="N18" s="264">
        <v>2</v>
      </c>
      <c r="O18" s="263" t="s">
        <v>290</v>
      </c>
      <c r="P18" s="30">
        <v>0</v>
      </c>
      <c r="Q18" s="263">
        <v>0</v>
      </c>
      <c r="R18" s="264" t="s">
        <v>320</v>
      </c>
      <c r="S18" s="263"/>
      <c r="T18" s="265">
        <f t="shared" si="1"/>
        <v>7</v>
      </c>
      <c r="U18" s="17"/>
    </row>
    <row r="19" spans="1:21">
      <c r="A19" s="226" t="s">
        <v>305</v>
      </c>
      <c r="B19" s="226" t="s">
        <v>186</v>
      </c>
      <c r="C19" s="226" t="s">
        <v>303</v>
      </c>
      <c r="D19" s="262">
        <v>42.874184999999997</v>
      </c>
      <c r="E19" s="262">
        <v>-77.027175999999997</v>
      </c>
      <c r="F19" s="219">
        <v>81</v>
      </c>
      <c r="G19" s="51">
        <v>0</v>
      </c>
      <c r="H19" s="219">
        <v>0</v>
      </c>
      <c r="I19" s="51">
        <v>0</v>
      </c>
      <c r="J19" s="219">
        <v>2</v>
      </c>
      <c r="K19" s="51">
        <v>5</v>
      </c>
      <c r="L19" s="219">
        <v>16</v>
      </c>
      <c r="M19" s="263">
        <v>27</v>
      </c>
      <c r="N19" s="264">
        <v>24</v>
      </c>
      <c r="O19" s="263">
        <v>4</v>
      </c>
      <c r="P19" s="51">
        <v>3</v>
      </c>
      <c r="Q19" s="263">
        <v>0</v>
      </c>
      <c r="R19" s="264"/>
      <c r="S19" s="263"/>
      <c r="T19" s="265">
        <f t="shared" si="1"/>
        <v>81</v>
      </c>
      <c r="U19" s="17"/>
    </row>
    <row r="20" spans="1:21">
      <c r="A20" s="238" t="s">
        <v>190</v>
      </c>
      <c r="B20" s="226" t="s">
        <v>252</v>
      </c>
      <c r="C20" s="226" t="s">
        <v>247</v>
      </c>
      <c r="D20" s="262">
        <v>42.433466670000001</v>
      </c>
      <c r="E20" s="262">
        <v>-73.619649999999993</v>
      </c>
      <c r="F20" s="219">
        <v>19</v>
      </c>
      <c r="G20" s="51" t="s">
        <v>290</v>
      </c>
      <c r="H20" s="219" t="s">
        <v>290</v>
      </c>
      <c r="I20" s="51">
        <v>0</v>
      </c>
      <c r="J20" s="219">
        <v>1</v>
      </c>
      <c r="K20" s="51">
        <v>0</v>
      </c>
      <c r="L20" s="219">
        <v>3</v>
      </c>
      <c r="M20" s="263">
        <v>8</v>
      </c>
      <c r="N20" s="264">
        <v>4</v>
      </c>
      <c r="O20" s="263">
        <v>3</v>
      </c>
      <c r="P20" s="264">
        <v>0</v>
      </c>
      <c r="Q20" s="263">
        <v>0</v>
      </c>
      <c r="R20" s="264">
        <v>0</v>
      </c>
      <c r="S20" s="263"/>
      <c r="T20" s="265">
        <f t="shared" si="1"/>
        <v>19</v>
      </c>
      <c r="U20" s="17"/>
    </row>
    <row r="21" spans="1:21">
      <c r="A21" s="238" t="s">
        <v>190</v>
      </c>
      <c r="B21" s="226" t="s">
        <v>60</v>
      </c>
      <c r="C21" s="226" t="s">
        <v>38</v>
      </c>
      <c r="D21" s="262">
        <v>41.866566669999997</v>
      </c>
      <c r="E21" s="262">
        <v>-73.619649999999993</v>
      </c>
      <c r="F21" s="219">
        <v>4</v>
      </c>
      <c r="G21" s="51" t="s">
        <v>290</v>
      </c>
      <c r="H21" s="219" t="s">
        <v>290</v>
      </c>
      <c r="I21" s="51">
        <v>0</v>
      </c>
      <c r="J21" s="219">
        <v>0</v>
      </c>
      <c r="K21" s="51">
        <v>0</v>
      </c>
      <c r="L21" s="219">
        <v>1</v>
      </c>
      <c r="M21" s="263">
        <v>2</v>
      </c>
      <c r="N21" s="264">
        <v>0</v>
      </c>
      <c r="O21" s="263">
        <v>0</v>
      </c>
      <c r="P21" s="264">
        <v>0</v>
      </c>
      <c r="Q21" s="263">
        <v>0</v>
      </c>
      <c r="R21" s="264">
        <v>1</v>
      </c>
      <c r="S21" s="263"/>
      <c r="T21" s="265">
        <f t="shared" si="1"/>
        <v>4</v>
      </c>
      <c r="U21" s="17"/>
    </row>
    <row r="22" spans="1:21">
      <c r="A22" s="219" t="s">
        <v>109</v>
      </c>
      <c r="B22" s="219" t="s">
        <v>98</v>
      </c>
      <c r="C22" s="219" t="s">
        <v>301</v>
      </c>
      <c r="D22" s="263">
        <v>42.959722220000003</v>
      </c>
      <c r="E22" s="263">
        <v>-74.577222219999996</v>
      </c>
      <c r="F22" s="219">
        <v>126</v>
      </c>
      <c r="G22" s="51" t="s">
        <v>290</v>
      </c>
      <c r="H22" s="219" t="s">
        <v>290</v>
      </c>
      <c r="I22" s="51">
        <v>1</v>
      </c>
      <c r="J22" s="219">
        <v>0</v>
      </c>
      <c r="K22" s="51">
        <v>7</v>
      </c>
      <c r="L22" s="219">
        <v>56</v>
      </c>
      <c r="M22" s="263">
        <v>37</v>
      </c>
      <c r="N22" s="264">
        <v>16</v>
      </c>
      <c r="O22" s="263">
        <v>9</v>
      </c>
      <c r="P22" s="264">
        <v>0</v>
      </c>
      <c r="Q22" s="263">
        <v>0</v>
      </c>
      <c r="R22" s="264" t="s">
        <v>320</v>
      </c>
      <c r="S22" s="263"/>
      <c r="T22" s="265">
        <f t="shared" si="1"/>
        <v>126</v>
      </c>
      <c r="U22" s="17"/>
    </row>
    <row r="23" spans="1:21">
      <c r="A23" s="271" t="s">
        <v>7</v>
      </c>
      <c r="B23" s="226" t="s">
        <v>63</v>
      </c>
      <c r="C23" s="226" t="s">
        <v>172</v>
      </c>
      <c r="D23" s="262">
        <v>44.523866669999997</v>
      </c>
      <c r="E23" s="262">
        <v>-75.676333330000006</v>
      </c>
      <c r="F23" s="219">
        <v>235</v>
      </c>
      <c r="G23" s="51" t="s">
        <v>290</v>
      </c>
      <c r="H23" s="219" t="s">
        <v>290</v>
      </c>
      <c r="I23" s="51">
        <v>0</v>
      </c>
      <c r="J23" s="219">
        <v>2</v>
      </c>
      <c r="K23" s="51">
        <v>2</v>
      </c>
      <c r="L23" s="219">
        <v>32</v>
      </c>
      <c r="M23" s="263">
        <v>83</v>
      </c>
      <c r="N23" s="43">
        <v>60</v>
      </c>
      <c r="O23" s="43">
        <v>53</v>
      </c>
      <c r="P23" s="264">
        <v>2</v>
      </c>
      <c r="Q23" s="263" t="s">
        <v>290</v>
      </c>
      <c r="R23" s="264">
        <v>1</v>
      </c>
      <c r="S23" s="263"/>
      <c r="T23" s="265">
        <f t="shared" si="1"/>
        <v>235</v>
      </c>
      <c r="U23" s="17"/>
    </row>
    <row r="24" spans="1:21">
      <c r="A24" s="271" t="s">
        <v>7</v>
      </c>
      <c r="B24" s="226" t="s">
        <v>63</v>
      </c>
      <c r="C24" s="226" t="s">
        <v>324</v>
      </c>
      <c r="D24" s="262">
        <v>44.629183329999996</v>
      </c>
      <c r="E24" s="262">
        <v>-74.937133329999995</v>
      </c>
      <c r="F24" s="219">
        <v>245</v>
      </c>
      <c r="G24" s="51" t="s">
        <v>290</v>
      </c>
      <c r="H24" s="219" t="s">
        <v>290</v>
      </c>
      <c r="I24" s="51">
        <v>0</v>
      </c>
      <c r="J24" s="219">
        <v>0</v>
      </c>
      <c r="K24" s="51">
        <v>1</v>
      </c>
      <c r="L24" s="219">
        <v>68</v>
      </c>
      <c r="M24" s="263">
        <v>116</v>
      </c>
      <c r="N24" s="43">
        <v>37</v>
      </c>
      <c r="O24" s="43">
        <v>19</v>
      </c>
      <c r="P24" s="264">
        <v>3</v>
      </c>
      <c r="Q24" s="263" t="s">
        <v>290</v>
      </c>
      <c r="R24" s="264">
        <v>1</v>
      </c>
      <c r="S24" s="263"/>
      <c r="T24" s="265">
        <f t="shared" si="1"/>
        <v>245</v>
      </c>
      <c r="U24" s="17"/>
    </row>
    <row r="25" spans="1:21">
      <c r="A25" s="271" t="s">
        <v>7</v>
      </c>
      <c r="B25" s="226" t="s">
        <v>63</v>
      </c>
      <c r="C25" s="226" t="s">
        <v>126</v>
      </c>
      <c r="D25" s="262">
        <v>44.770899999999997</v>
      </c>
      <c r="E25" s="262">
        <v>-74.661783330000006</v>
      </c>
      <c r="F25" s="219">
        <v>1019</v>
      </c>
      <c r="G25" s="51" t="s">
        <v>290</v>
      </c>
      <c r="H25" s="219" t="s">
        <v>290</v>
      </c>
      <c r="I25" s="51">
        <v>0</v>
      </c>
      <c r="J25" s="219">
        <v>1</v>
      </c>
      <c r="K25" s="51">
        <v>18</v>
      </c>
      <c r="L25" s="219">
        <v>152</v>
      </c>
      <c r="M25" s="263">
        <v>344</v>
      </c>
      <c r="N25" s="43">
        <v>372</v>
      </c>
      <c r="O25" s="43">
        <v>127</v>
      </c>
      <c r="P25" s="264">
        <v>4</v>
      </c>
      <c r="Q25" s="263" t="s">
        <v>290</v>
      </c>
      <c r="R25" s="264">
        <v>1</v>
      </c>
      <c r="S25" s="263"/>
      <c r="T25" s="265">
        <f t="shared" si="1"/>
        <v>1019</v>
      </c>
      <c r="U25" s="17"/>
    </row>
    <row r="26" spans="1:21">
      <c r="A26" s="261" t="s">
        <v>8</v>
      </c>
      <c r="B26" s="226" t="s">
        <v>35</v>
      </c>
      <c r="C26" s="226" t="s">
        <v>39</v>
      </c>
      <c r="D26" s="262">
        <v>44.8857085</v>
      </c>
      <c r="E26" s="262">
        <v>-73.470130800000007</v>
      </c>
      <c r="F26" s="219">
        <v>74</v>
      </c>
      <c r="G26" s="51">
        <v>0</v>
      </c>
      <c r="H26" s="219" t="s">
        <v>290</v>
      </c>
      <c r="I26" s="51">
        <v>0</v>
      </c>
      <c r="J26" s="219">
        <v>0</v>
      </c>
      <c r="K26" s="51">
        <v>3</v>
      </c>
      <c r="L26" s="43">
        <v>17</v>
      </c>
      <c r="M26" s="263">
        <v>25</v>
      </c>
      <c r="N26" s="219">
        <v>20</v>
      </c>
      <c r="O26" s="263">
        <v>9</v>
      </c>
      <c r="P26" s="264">
        <v>0</v>
      </c>
      <c r="Q26" s="263">
        <v>0</v>
      </c>
      <c r="R26" s="264"/>
      <c r="S26" s="263"/>
      <c r="T26" s="265">
        <f t="shared" si="1"/>
        <v>74</v>
      </c>
      <c r="U26" s="17"/>
    </row>
    <row r="27" spans="1:21">
      <c r="A27" s="261" t="s">
        <v>8</v>
      </c>
      <c r="B27" s="226" t="s">
        <v>64</v>
      </c>
      <c r="C27" s="226" t="s">
        <v>40</v>
      </c>
      <c r="D27" s="262">
        <v>44.379331000000001</v>
      </c>
      <c r="E27" s="262">
        <v>-73.393974999999998</v>
      </c>
      <c r="F27" s="219">
        <v>124</v>
      </c>
      <c r="G27" s="51">
        <v>0</v>
      </c>
      <c r="H27" s="219" t="s">
        <v>290</v>
      </c>
      <c r="I27" s="51">
        <v>0</v>
      </c>
      <c r="J27" s="219">
        <v>1</v>
      </c>
      <c r="K27" s="51">
        <v>17</v>
      </c>
      <c r="L27" s="264">
        <v>45</v>
      </c>
      <c r="M27" s="263">
        <v>32</v>
      </c>
      <c r="N27" s="219">
        <v>14</v>
      </c>
      <c r="O27" s="263">
        <v>12</v>
      </c>
      <c r="P27" s="264">
        <v>2</v>
      </c>
      <c r="Q27" s="263">
        <v>1</v>
      </c>
      <c r="R27" s="264"/>
      <c r="S27" s="263"/>
      <c r="T27" s="265">
        <f t="shared" si="1"/>
        <v>124</v>
      </c>
      <c r="U27" s="17"/>
    </row>
    <row r="28" spans="1:21">
      <c r="A28" s="226" t="s">
        <v>9</v>
      </c>
      <c r="B28" s="226" t="s">
        <v>65</v>
      </c>
      <c r="C28" s="226" t="s">
        <v>41</v>
      </c>
      <c r="D28" s="268">
        <v>43.905729000000001</v>
      </c>
      <c r="E28" s="262">
        <v>-76.082154000000003</v>
      </c>
      <c r="F28" s="219">
        <v>603</v>
      </c>
      <c r="G28" s="51">
        <v>0</v>
      </c>
      <c r="H28" s="219">
        <v>0</v>
      </c>
      <c r="I28" s="51">
        <v>0</v>
      </c>
      <c r="J28" s="219">
        <v>0</v>
      </c>
      <c r="K28" s="51">
        <v>28</v>
      </c>
      <c r="L28" s="43">
        <v>162</v>
      </c>
      <c r="M28" s="263">
        <v>153</v>
      </c>
      <c r="N28" s="43">
        <v>116</v>
      </c>
      <c r="O28" s="263">
        <v>137</v>
      </c>
      <c r="P28" s="43">
        <v>7</v>
      </c>
      <c r="Q28" s="263">
        <v>0</v>
      </c>
      <c r="R28" s="264">
        <v>0</v>
      </c>
      <c r="S28" s="263"/>
      <c r="T28" s="265">
        <f t="shared" si="1"/>
        <v>603</v>
      </c>
      <c r="U28" s="17"/>
    </row>
    <row r="29" spans="1:21">
      <c r="A29" s="226" t="s">
        <v>9</v>
      </c>
      <c r="B29" s="226" t="s">
        <v>65</v>
      </c>
      <c r="C29" s="226" t="s">
        <v>42</v>
      </c>
      <c r="D29" s="268">
        <v>44.015028000000001</v>
      </c>
      <c r="E29" s="249">
        <v>-75.896957</v>
      </c>
      <c r="F29" s="219">
        <v>226</v>
      </c>
      <c r="G29" s="51">
        <v>0</v>
      </c>
      <c r="H29" s="219">
        <v>0</v>
      </c>
      <c r="I29" s="51">
        <v>0</v>
      </c>
      <c r="J29" s="219">
        <v>1</v>
      </c>
      <c r="K29" s="51">
        <v>0</v>
      </c>
      <c r="L29" s="43">
        <v>31</v>
      </c>
      <c r="M29" s="263">
        <v>125</v>
      </c>
      <c r="N29" s="43">
        <v>37</v>
      </c>
      <c r="O29" s="263">
        <v>31</v>
      </c>
      <c r="P29" s="43">
        <v>1</v>
      </c>
      <c r="Q29" s="263">
        <v>0</v>
      </c>
      <c r="R29" s="264">
        <v>0</v>
      </c>
      <c r="S29" s="263"/>
      <c r="T29" s="265">
        <f t="shared" si="1"/>
        <v>226</v>
      </c>
      <c r="U29" s="17"/>
    </row>
    <row r="30" spans="1:21">
      <c r="A30" s="226" t="s">
        <v>9</v>
      </c>
      <c r="B30" s="226" t="s">
        <v>65</v>
      </c>
      <c r="C30" s="226" t="s">
        <v>297</v>
      </c>
      <c r="D30" s="280">
        <v>44.088495000000002</v>
      </c>
      <c r="E30" s="280">
        <v>-75.799783000000005</v>
      </c>
      <c r="F30" s="219">
        <v>179</v>
      </c>
      <c r="G30" s="51">
        <v>0</v>
      </c>
      <c r="H30" s="219">
        <v>0</v>
      </c>
      <c r="I30" s="51">
        <v>0</v>
      </c>
      <c r="J30" s="219">
        <v>0</v>
      </c>
      <c r="K30" s="51">
        <v>2</v>
      </c>
      <c r="L30" s="43">
        <v>28</v>
      </c>
      <c r="M30" s="263">
        <v>49</v>
      </c>
      <c r="N30" s="43">
        <v>12</v>
      </c>
      <c r="O30" s="263">
        <v>87</v>
      </c>
      <c r="P30" s="43">
        <v>1</v>
      </c>
      <c r="Q30" s="263">
        <v>0</v>
      </c>
      <c r="R30" s="264">
        <v>0</v>
      </c>
      <c r="S30" s="263"/>
      <c r="T30" s="265">
        <f t="shared" si="1"/>
        <v>179</v>
      </c>
      <c r="U30" s="17"/>
    </row>
    <row r="31" spans="1:21">
      <c r="A31" s="226" t="s">
        <v>9</v>
      </c>
      <c r="B31" s="226" t="s">
        <v>65</v>
      </c>
      <c r="C31" s="226" t="s">
        <v>43</v>
      </c>
      <c r="D31" s="268">
        <v>43.952931</v>
      </c>
      <c r="E31" s="249">
        <v>-75.763051000000004</v>
      </c>
      <c r="F31" s="219">
        <v>633</v>
      </c>
      <c r="G31" s="51">
        <v>0</v>
      </c>
      <c r="H31" s="219">
        <v>0</v>
      </c>
      <c r="I31" s="51">
        <v>0</v>
      </c>
      <c r="J31" s="219">
        <v>0</v>
      </c>
      <c r="K31" s="51">
        <v>1</v>
      </c>
      <c r="L31" s="43">
        <v>2</v>
      </c>
      <c r="M31" s="263">
        <v>93</v>
      </c>
      <c r="N31" s="43">
        <v>375</v>
      </c>
      <c r="O31" s="263">
        <v>158</v>
      </c>
      <c r="P31" s="43">
        <v>3</v>
      </c>
      <c r="Q31" s="263">
        <v>1</v>
      </c>
      <c r="R31" s="264">
        <v>0</v>
      </c>
      <c r="S31" s="263"/>
      <c r="T31" s="265">
        <f t="shared" si="1"/>
        <v>633</v>
      </c>
      <c r="U31" s="17"/>
    </row>
    <row r="32" spans="1:21">
      <c r="A32" s="226" t="s">
        <v>9</v>
      </c>
      <c r="B32" s="226" t="s">
        <v>65</v>
      </c>
      <c r="C32" s="226" t="s">
        <v>44</v>
      </c>
      <c r="D32" s="268">
        <v>43.758003000000002</v>
      </c>
      <c r="E32" s="262">
        <v>-76.143041999999994</v>
      </c>
      <c r="F32" s="219">
        <v>54</v>
      </c>
      <c r="G32" s="51">
        <v>0</v>
      </c>
      <c r="H32" s="219">
        <v>0</v>
      </c>
      <c r="I32" s="51">
        <v>0</v>
      </c>
      <c r="J32" s="219">
        <v>0</v>
      </c>
      <c r="K32" s="51">
        <v>0</v>
      </c>
      <c r="L32" s="43">
        <v>0</v>
      </c>
      <c r="M32" s="263">
        <v>26</v>
      </c>
      <c r="N32" s="43">
        <v>16</v>
      </c>
      <c r="O32" s="263">
        <v>10</v>
      </c>
      <c r="P32" s="43">
        <v>1</v>
      </c>
      <c r="Q32" s="263">
        <v>1</v>
      </c>
      <c r="R32" s="264">
        <v>0</v>
      </c>
      <c r="S32" s="263"/>
      <c r="T32" s="265">
        <f t="shared" si="1"/>
        <v>54</v>
      </c>
      <c r="U32" s="17"/>
    </row>
    <row r="33" spans="1:21">
      <c r="A33" s="238" t="s">
        <v>9</v>
      </c>
      <c r="B33" s="226" t="s">
        <v>65</v>
      </c>
      <c r="C33" s="226" t="s">
        <v>266</v>
      </c>
      <c r="D33" s="268">
        <v>43.864970999999997</v>
      </c>
      <c r="E33" s="262">
        <v>-75.896957</v>
      </c>
      <c r="F33" s="219">
        <v>46</v>
      </c>
      <c r="G33" s="51">
        <v>0</v>
      </c>
      <c r="H33" s="219">
        <v>0</v>
      </c>
      <c r="I33" s="51">
        <v>0</v>
      </c>
      <c r="J33" s="219">
        <v>0</v>
      </c>
      <c r="K33" s="51">
        <v>1</v>
      </c>
      <c r="L33" s="43">
        <v>2</v>
      </c>
      <c r="M33" s="263">
        <v>23</v>
      </c>
      <c r="N33" s="43">
        <v>8</v>
      </c>
      <c r="O33" s="263">
        <v>11</v>
      </c>
      <c r="P33" s="43">
        <v>1</v>
      </c>
      <c r="Q33" s="263">
        <v>0</v>
      </c>
      <c r="R33" s="264">
        <v>0</v>
      </c>
      <c r="S33" s="263"/>
      <c r="T33" s="265">
        <f t="shared" si="1"/>
        <v>46</v>
      </c>
      <c r="U33" s="17"/>
    </row>
    <row r="34" spans="1:21">
      <c r="A34" s="226" t="s">
        <v>9</v>
      </c>
      <c r="B34" s="226" t="s">
        <v>65</v>
      </c>
      <c r="C34" s="226" t="s">
        <v>265</v>
      </c>
      <c r="D34" s="262">
        <v>43.9056</v>
      </c>
      <c r="E34" s="262">
        <v>-76.082016600000003</v>
      </c>
      <c r="F34" s="219">
        <v>165</v>
      </c>
      <c r="G34" s="51" t="s">
        <v>290</v>
      </c>
      <c r="H34" s="219">
        <v>0</v>
      </c>
      <c r="I34" s="51">
        <v>0</v>
      </c>
      <c r="J34" s="219">
        <v>2</v>
      </c>
      <c r="K34" s="51">
        <v>10</v>
      </c>
      <c r="L34" s="43">
        <v>59</v>
      </c>
      <c r="M34" s="263">
        <v>41</v>
      </c>
      <c r="N34" s="43">
        <v>30</v>
      </c>
      <c r="O34" s="263">
        <v>23</v>
      </c>
      <c r="P34" s="43">
        <v>0</v>
      </c>
      <c r="Q34" s="263">
        <v>0</v>
      </c>
      <c r="R34" s="264">
        <v>0</v>
      </c>
      <c r="S34" s="263"/>
      <c r="T34" s="265">
        <f t="shared" si="1"/>
        <v>165</v>
      </c>
      <c r="U34" s="17"/>
    </row>
    <row r="35" spans="1:21">
      <c r="A35" s="226" t="s">
        <v>9</v>
      </c>
      <c r="B35" s="226" t="s">
        <v>65</v>
      </c>
      <c r="C35" s="226" t="s">
        <v>45</v>
      </c>
      <c r="D35" s="262">
        <v>44.287166669999998</v>
      </c>
      <c r="E35" s="262">
        <v>-75.860133329999996</v>
      </c>
      <c r="F35" s="219">
        <v>161</v>
      </c>
      <c r="G35" s="51" t="s">
        <v>290</v>
      </c>
      <c r="H35" s="219" t="s">
        <v>290</v>
      </c>
      <c r="I35" s="51" t="s">
        <v>290</v>
      </c>
      <c r="J35" s="219">
        <v>2</v>
      </c>
      <c r="K35" s="51">
        <v>13</v>
      </c>
      <c r="L35" s="43">
        <v>62</v>
      </c>
      <c r="M35" s="263">
        <v>47</v>
      </c>
      <c r="N35" s="43">
        <v>18</v>
      </c>
      <c r="O35" s="263">
        <v>19</v>
      </c>
      <c r="P35" s="43">
        <v>0</v>
      </c>
      <c r="Q35" s="263">
        <v>0</v>
      </c>
      <c r="R35" s="264">
        <v>0</v>
      </c>
      <c r="S35" s="263"/>
      <c r="T35" s="265">
        <f t="shared" si="1"/>
        <v>161</v>
      </c>
      <c r="U35" s="17"/>
    </row>
    <row r="36" spans="1:21">
      <c r="A36" s="238" t="s">
        <v>9</v>
      </c>
      <c r="B36" s="226" t="s">
        <v>61</v>
      </c>
      <c r="C36" s="266" t="s">
        <v>200</v>
      </c>
      <c r="D36" s="262">
        <v>43.898888890000002</v>
      </c>
      <c r="E36" s="262">
        <v>-75.468333329999993</v>
      </c>
      <c r="F36" s="186">
        <v>485</v>
      </c>
      <c r="G36" s="51">
        <v>0</v>
      </c>
      <c r="H36" s="219">
        <v>0</v>
      </c>
      <c r="I36" s="51">
        <v>0</v>
      </c>
      <c r="J36" s="219">
        <v>0</v>
      </c>
      <c r="K36" s="51">
        <v>7</v>
      </c>
      <c r="L36" s="43">
        <v>248</v>
      </c>
      <c r="M36" s="263">
        <v>133</v>
      </c>
      <c r="N36" s="43">
        <v>72</v>
      </c>
      <c r="O36" s="263">
        <v>25</v>
      </c>
      <c r="P36" s="43">
        <v>0</v>
      </c>
      <c r="Q36" s="263">
        <v>0</v>
      </c>
      <c r="R36" s="264">
        <v>0</v>
      </c>
      <c r="S36" s="263"/>
      <c r="T36" s="265">
        <f t="shared" si="1"/>
        <v>485</v>
      </c>
      <c r="U36" s="17"/>
    </row>
    <row r="37" spans="1:21">
      <c r="A37" s="238" t="s">
        <v>9</v>
      </c>
      <c r="B37" s="226" t="s">
        <v>61</v>
      </c>
      <c r="C37" s="266" t="s">
        <v>46</v>
      </c>
      <c r="D37" s="268">
        <v>43.669444439999999</v>
      </c>
      <c r="E37" s="249">
        <v>-75.404166669999995</v>
      </c>
      <c r="F37" s="186">
        <v>280</v>
      </c>
      <c r="G37" s="51">
        <v>0</v>
      </c>
      <c r="H37" s="219">
        <v>0</v>
      </c>
      <c r="I37" s="51">
        <v>0</v>
      </c>
      <c r="J37" s="219">
        <v>0</v>
      </c>
      <c r="K37" s="51">
        <v>14</v>
      </c>
      <c r="L37" s="43">
        <v>79</v>
      </c>
      <c r="M37" s="263">
        <v>83</v>
      </c>
      <c r="N37" s="43">
        <v>76</v>
      </c>
      <c r="O37" s="263">
        <v>25</v>
      </c>
      <c r="P37" s="43">
        <v>2</v>
      </c>
      <c r="Q37" s="263">
        <v>1</v>
      </c>
      <c r="R37" s="264">
        <v>0</v>
      </c>
      <c r="S37" s="263"/>
      <c r="T37" s="265">
        <f t="shared" si="1"/>
        <v>280</v>
      </c>
      <c r="U37" s="17"/>
    </row>
    <row r="38" spans="1:21">
      <c r="A38" s="238" t="s">
        <v>9</v>
      </c>
      <c r="B38" s="226" t="s">
        <v>61</v>
      </c>
      <c r="C38" s="266" t="s">
        <v>46</v>
      </c>
      <c r="D38" s="281">
        <v>43.62805556</v>
      </c>
      <c r="E38" s="280">
        <v>-75.393611109999995</v>
      </c>
      <c r="F38" s="186">
        <v>145</v>
      </c>
      <c r="G38" s="51">
        <v>0</v>
      </c>
      <c r="H38" s="219">
        <v>0</v>
      </c>
      <c r="I38" s="51">
        <v>0</v>
      </c>
      <c r="J38" s="219">
        <v>1</v>
      </c>
      <c r="K38" s="51">
        <v>2</v>
      </c>
      <c r="L38" s="43">
        <v>57</v>
      </c>
      <c r="M38" s="263">
        <v>35</v>
      </c>
      <c r="N38" s="43">
        <v>42</v>
      </c>
      <c r="O38" s="263">
        <v>8</v>
      </c>
      <c r="P38" s="43">
        <v>0</v>
      </c>
      <c r="Q38" s="263">
        <v>0</v>
      </c>
      <c r="R38" s="264">
        <v>0</v>
      </c>
      <c r="S38" s="263"/>
      <c r="T38" s="265">
        <f t="shared" si="1"/>
        <v>145</v>
      </c>
      <c r="U38" s="17"/>
    </row>
    <row r="39" spans="1:21">
      <c r="A39" s="238" t="s">
        <v>9</v>
      </c>
      <c r="B39" s="226" t="s">
        <v>61</v>
      </c>
      <c r="C39" s="266" t="s">
        <v>47</v>
      </c>
      <c r="D39" s="267">
        <v>43.91416667</v>
      </c>
      <c r="E39" s="262">
        <v>-75.585555560000003</v>
      </c>
      <c r="F39" s="186">
        <v>198</v>
      </c>
      <c r="G39" s="51">
        <v>0</v>
      </c>
      <c r="H39" s="219">
        <v>0</v>
      </c>
      <c r="I39" s="51">
        <v>0</v>
      </c>
      <c r="J39" s="219">
        <v>0</v>
      </c>
      <c r="K39" s="51">
        <v>4</v>
      </c>
      <c r="L39" s="43">
        <v>63</v>
      </c>
      <c r="M39" s="263">
        <v>61</v>
      </c>
      <c r="N39" s="43">
        <v>33</v>
      </c>
      <c r="O39" s="263">
        <v>37</v>
      </c>
      <c r="P39" s="43">
        <v>0</v>
      </c>
      <c r="Q39" s="263">
        <v>0</v>
      </c>
      <c r="R39" s="264">
        <v>0</v>
      </c>
      <c r="S39" s="263"/>
      <c r="T39" s="265">
        <f t="shared" si="1"/>
        <v>198</v>
      </c>
      <c r="U39" s="17"/>
    </row>
    <row r="40" spans="1:21">
      <c r="A40" s="238" t="s">
        <v>9</v>
      </c>
      <c r="B40" s="226" t="s">
        <v>61</v>
      </c>
      <c r="C40" s="266" t="s">
        <v>48</v>
      </c>
      <c r="D40" s="262">
        <v>43.768333329999997</v>
      </c>
      <c r="E40" s="262">
        <v>-75.513611109999999</v>
      </c>
      <c r="F40" s="186">
        <v>131</v>
      </c>
      <c r="G40" s="51" t="s">
        <v>290</v>
      </c>
      <c r="H40" s="219">
        <v>0</v>
      </c>
      <c r="I40" s="51">
        <v>1</v>
      </c>
      <c r="J40" s="219">
        <v>1</v>
      </c>
      <c r="K40" s="51">
        <v>1</v>
      </c>
      <c r="L40" s="43">
        <v>45</v>
      </c>
      <c r="M40" s="263">
        <v>15</v>
      </c>
      <c r="N40" s="43">
        <v>21</v>
      </c>
      <c r="O40" s="263">
        <v>45</v>
      </c>
      <c r="P40" s="43">
        <v>2</v>
      </c>
      <c r="Q40" s="263">
        <v>0</v>
      </c>
      <c r="R40" s="264">
        <v>0</v>
      </c>
      <c r="S40" s="263"/>
      <c r="T40" s="265">
        <f t="shared" si="1"/>
        <v>131</v>
      </c>
      <c r="U40" s="17"/>
    </row>
    <row r="41" spans="1:21">
      <c r="A41" s="238" t="s">
        <v>9</v>
      </c>
      <c r="B41" s="226" t="s">
        <v>61</v>
      </c>
      <c r="C41" s="266" t="s">
        <v>49</v>
      </c>
      <c r="D41" s="262">
        <v>43.85166667</v>
      </c>
      <c r="E41" s="262">
        <v>-75.638055559999998</v>
      </c>
      <c r="F41" s="186">
        <v>283</v>
      </c>
      <c r="G41" s="51">
        <v>0</v>
      </c>
      <c r="H41" s="219">
        <v>0</v>
      </c>
      <c r="I41" s="51">
        <v>1</v>
      </c>
      <c r="J41" s="219">
        <v>1</v>
      </c>
      <c r="K41" s="51">
        <v>15</v>
      </c>
      <c r="L41" s="43">
        <v>28</v>
      </c>
      <c r="M41" s="263">
        <v>68</v>
      </c>
      <c r="N41" s="43">
        <v>141</v>
      </c>
      <c r="O41" s="263">
        <v>24</v>
      </c>
      <c r="P41" s="43">
        <v>5</v>
      </c>
      <c r="Q41" s="263">
        <v>0</v>
      </c>
      <c r="R41" s="264">
        <v>0</v>
      </c>
      <c r="S41" s="263"/>
      <c r="T41" s="265">
        <f t="shared" si="1"/>
        <v>283</v>
      </c>
      <c r="U41" s="17"/>
    </row>
    <row r="42" spans="1:21">
      <c r="A42" s="238" t="s">
        <v>10</v>
      </c>
      <c r="B42" s="226" t="s">
        <v>186</v>
      </c>
      <c r="C42" s="266" t="s">
        <v>325</v>
      </c>
      <c r="D42" s="262">
        <v>43.031266670000001</v>
      </c>
      <c r="E42" s="262">
        <v>-77.340699999999998</v>
      </c>
      <c r="F42" s="186">
        <v>26</v>
      </c>
      <c r="G42" s="51" t="s">
        <v>290</v>
      </c>
      <c r="H42" s="219" t="s">
        <v>290</v>
      </c>
      <c r="I42" s="51" t="s">
        <v>290</v>
      </c>
      <c r="J42" s="219">
        <v>0</v>
      </c>
      <c r="K42" s="51">
        <v>5</v>
      </c>
      <c r="L42" s="219">
        <v>12</v>
      </c>
      <c r="M42" s="263">
        <v>7</v>
      </c>
      <c r="N42" s="30" t="s">
        <v>290</v>
      </c>
      <c r="O42" s="263">
        <v>2</v>
      </c>
      <c r="P42" s="30">
        <v>0</v>
      </c>
      <c r="Q42" s="263">
        <v>0</v>
      </c>
      <c r="R42" s="264">
        <v>0</v>
      </c>
      <c r="S42" s="263"/>
      <c r="T42" s="265">
        <f t="shared" si="1"/>
        <v>26</v>
      </c>
      <c r="U42" s="17"/>
    </row>
    <row r="43" spans="1:21">
      <c r="A43" s="238" t="s">
        <v>10</v>
      </c>
      <c r="B43" s="226" t="s">
        <v>102</v>
      </c>
      <c r="C43" s="266" t="s">
        <v>326</v>
      </c>
      <c r="D43" s="262">
        <v>43.031266670000001</v>
      </c>
      <c r="E43" s="262">
        <v>-77.340699999999998</v>
      </c>
      <c r="F43" s="186">
        <v>0</v>
      </c>
      <c r="G43" s="51" t="s">
        <v>290</v>
      </c>
      <c r="H43" s="219" t="s">
        <v>290</v>
      </c>
      <c r="I43" s="51" t="s">
        <v>290</v>
      </c>
      <c r="J43" s="219">
        <v>0</v>
      </c>
      <c r="K43" s="51">
        <v>0</v>
      </c>
      <c r="L43" s="219">
        <v>0</v>
      </c>
      <c r="M43" s="263">
        <v>0</v>
      </c>
      <c r="N43" s="30" t="s">
        <v>290</v>
      </c>
      <c r="O43" s="263">
        <v>0</v>
      </c>
      <c r="P43" s="30">
        <v>0</v>
      </c>
      <c r="Q43" s="263">
        <v>0</v>
      </c>
      <c r="R43" s="264">
        <v>0</v>
      </c>
      <c r="S43" s="263"/>
      <c r="T43" s="265">
        <f t="shared" si="1"/>
        <v>0</v>
      </c>
      <c r="U43" s="17"/>
    </row>
    <row r="44" spans="1:21">
      <c r="A44" s="238" t="s">
        <v>10</v>
      </c>
      <c r="B44" s="226" t="s">
        <v>102</v>
      </c>
      <c r="C44" s="266" t="s">
        <v>327</v>
      </c>
      <c r="D44" s="262">
        <v>43.031266670000001</v>
      </c>
      <c r="E44" s="262">
        <v>-77.340699999999998</v>
      </c>
      <c r="F44" s="186">
        <v>17</v>
      </c>
      <c r="G44" s="51" t="s">
        <v>290</v>
      </c>
      <c r="H44" s="219" t="s">
        <v>290</v>
      </c>
      <c r="I44" s="51" t="s">
        <v>290</v>
      </c>
      <c r="J44" s="219">
        <v>0</v>
      </c>
      <c r="K44" s="51">
        <v>0</v>
      </c>
      <c r="L44" s="219">
        <v>2</v>
      </c>
      <c r="M44" s="263">
        <v>7</v>
      </c>
      <c r="N44" s="51" t="s">
        <v>290</v>
      </c>
      <c r="O44" s="263">
        <v>5</v>
      </c>
      <c r="P44" s="51">
        <v>1</v>
      </c>
      <c r="Q44" s="263">
        <v>1</v>
      </c>
      <c r="R44" s="264">
        <v>1</v>
      </c>
      <c r="S44" s="263"/>
      <c r="T44" s="265">
        <f t="shared" si="1"/>
        <v>17</v>
      </c>
      <c r="U44" s="17"/>
    </row>
    <row r="45" spans="1:21">
      <c r="A45" s="226" t="s">
        <v>11</v>
      </c>
      <c r="B45" s="266" t="s">
        <v>66</v>
      </c>
      <c r="C45" s="266" t="s">
        <v>50</v>
      </c>
      <c r="D45" s="282">
        <v>42.158056000000002</v>
      </c>
      <c r="E45" s="282">
        <v>-75.116376000000002</v>
      </c>
      <c r="F45" s="186">
        <v>25</v>
      </c>
      <c r="G45" s="51">
        <v>0</v>
      </c>
      <c r="H45" s="219">
        <v>0</v>
      </c>
      <c r="I45" s="51">
        <v>0</v>
      </c>
      <c r="J45" s="219">
        <v>0</v>
      </c>
      <c r="K45" s="51">
        <v>2</v>
      </c>
      <c r="L45" s="219">
        <v>8</v>
      </c>
      <c r="M45" s="263">
        <v>9</v>
      </c>
      <c r="N45" s="51">
        <v>4</v>
      </c>
      <c r="O45" s="263">
        <v>2</v>
      </c>
      <c r="P45" s="264">
        <v>0</v>
      </c>
      <c r="Q45" s="263">
        <v>0</v>
      </c>
      <c r="R45" s="264"/>
      <c r="S45" s="263"/>
      <c r="T45" s="265">
        <f t="shared" si="1"/>
        <v>25</v>
      </c>
      <c r="U45" s="17"/>
    </row>
    <row r="46" spans="1:21">
      <c r="A46" s="226" t="s">
        <v>11</v>
      </c>
      <c r="B46" s="266" t="s">
        <v>66</v>
      </c>
      <c r="C46" s="266" t="s">
        <v>328</v>
      </c>
      <c r="D46" s="249">
        <v>42.439411110000002</v>
      </c>
      <c r="E46" s="283">
        <v>-74.959680559999995</v>
      </c>
      <c r="F46" s="186">
        <v>33</v>
      </c>
      <c r="G46" s="51">
        <v>0</v>
      </c>
      <c r="H46" s="219">
        <v>0</v>
      </c>
      <c r="I46" s="51">
        <v>0</v>
      </c>
      <c r="J46" s="219">
        <v>0</v>
      </c>
      <c r="K46" s="51">
        <v>13</v>
      </c>
      <c r="L46" s="219">
        <v>10</v>
      </c>
      <c r="M46" s="263">
        <v>9</v>
      </c>
      <c r="N46" s="264">
        <v>0</v>
      </c>
      <c r="O46" s="263">
        <v>1</v>
      </c>
      <c r="P46" s="264">
        <v>0</v>
      </c>
      <c r="Q46" s="263">
        <v>0</v>
      </c>
      <c r="R46" s="264"/>
      <c r="S46" s="263"/>
      <c r="T46" s="265">
        <f t="shared" si="1"/>
        <v>33</v>
      </c>
      <c r="U46" s="17"/>
    </row>
    <row r="47" spans="1:21">
      <c r="A47" s="226" t="s">
        <v>12</v>
      </c>
      <c r="B47" s="226" t="s">
        <v>67</v>
      </c>
      <c r="C47" s="226" t="s">
        <v>259</v>
      </c>
      <c r="D47" s="223">
        <v>42.783445</v>
      </c>
      <c r="E47" s="223">
        <v>-76.116724000000005</v>
      </c>
      <c r="F47" s="219">
        <v>0</v>
      </c>
      <c r="G47" s="51">
        <v>0</v>
      </c>
      <c r="H47" s="219">
        <v>0</v>
      </c>
      <c r="I47" s="51">
        <v>0</v>
      </c>
      <c r="J47" s="219">
        <v>0</v>
      </c>
      <c r="K47" s="51" t="s">
        <v>290</v>
      </c>
      <c r="L47" s="219">
        <v>0</v>
      </c>
      <c r="M47" s="263">
        <v>0</v>
      </c>
      <c r="N47" s="264">
        <v>0</v>
      </c>
      <c r="O47" s="263">
        <v>0</v>
      </c>
      <c r="P47" s="264">
        <v>0</v>
      </c>
      <c r="Q47" s="263">
        <v>0</v>
      </c>
      <c r="R47" s="264">
        <v>0</v>
      </c>
      <c r="S47" s="263"/>
      <c r="T47" s="265">
        <f t="shared" si="1"/>
        <v>0</v>
      </c>
      <c r="U47" s="17"/>
    </row>
    <row r="48" spans="1:21">
      <c r="A48" s="226" t="s">
        <v>12</v>
      </c>
      <c r="B48" s="226" t="s">
        <v>62</v>
      </c>
      <c r="C48" s="226" t="s">
        <v>76</v>
      </c>
      <c r="D48" s="237">
        <v>42.790016000000001</v>
      </c>
      <c r="E48" s="237">
        <v>-76.120132999999996</v>
      </c>
      <c r="F48" s="219">
        <v>26</v>
      </c>
      <c r="G48" s="51">
        <v>0</v>
      </c>
      <c r="H48" s="219">
        <v>0</v>
      </c>
      <c r="I48" s="51">
        <v>0</v>
      </c>
      <c r="J48" s="219">
        <v>0</v>
      </c>
      <c r="K48" s="51" t="s">
        <v>290</v>
      </c>
      <c r="L48" s="219">
        <v>6</v>
      </c>
      <c r="M48" s="263">
        <v>8</v>
      </c>
      <c r="N48" s="264">
        <v>8</v>
      </c>
      <c r="O48" s="263">
        <v>4</v>
      </c>
      <c r="P48" s="264">
        <v>0</v>
      </c>
      <c r="Q48" s="263">
        <v>0</v>
      </c>
      <c r="R48" s="264">
        <v>0</v>
      </c>
      <c r="S48" s="263"/>
      <c r="T48" s="265">
        <f t="shared" si="1"/>
        <v>26</v>
      </c>
      <c r="U48" s="17"/>
    </row>
    <row r="49" spans="1:21">
      <c r="A49" s="226" t="s">
        <v>307</v>
      </c>
      <c r="B49" s="226" t="s">
        <v>329</v>
      </c>
      <c r="C49" s="226" t="s">
        <v>309</v>
      </c>
      <c r="D49" s="284">
        <v>44.577280000000002</v>
      </c>
      <c r="E49" s="285">
        <v>-75.440200000000004</v>
      </c>
      <c r="F49" s="219">
        <v>137</v>
      </c>
      <c r="G49" s="51" t="s">
        <v>290</v>
      </c>
      <c r="H49" s="219" t="s">
        <v>290</v>
      </c>
      <c r="I49" s="51">
        <v>0</v>
      </c>
      <c r="J49" s="219">
        <v>2</v>
      </c>
      <c r="K49" s="51" t="s">
        <v>290</v>
      </c>
      <c r="L49" s="219">
        <v>70</v>
      </c>
      <c r="M49" s="263">
        <v>61</v>
      </c>
      <c r="N49" s="43">
        <v>2</v>
      </c>
      <c r="O49" s="263">
        <v>2</v>
      </c>
      <c r="P49" s="264">
        <v>0</v>
      </c>
      <c r="Q49" s="263" t="s">
        <v>290</v>
      </c>
      <c r="R49" s="264"/>
      <c r="S49" s="263"/>
      <c r="T49" s="265">
        <f t="shared" si="1"/>
        <v>137</v>
      </c>
      <c r="U49" s="17"/>
    </row>
    <row r="50" spans="1:21">
      <c r="A50" s="226" t="s">
        <v>307</v>
      </c>
      <c r="B50" s="226" t="s">
        <v>63</v>
      </c>
      <c r="C50" s="226" t="s">
        <v>209</v>
      </c>
      <c r="D50" s="284">
        <v>44.780070000000002</v>
      </c>
      <c r="E50" s="285">
        <v>-75.164599999999993</v>
      </c>
      <c r="F50" s="219">
        <v>57</v>
      </c>
      <c r="G50" s="51" t="s">
        <v>290</v>
      </c>
      <c r="H50" s="219" t="s">
        <v>290</v>
      </c>
      <c r="I50" s="51">
        <v>0</v>
      </c>
      <c r="J50" s="219">
        <v>0</v>
      </c>
      <c r="K50" s="51">
        <v>0</v>
      </c>
      <c r="L50" s="219">
        <v>29</v>
      </c>
      <c r="M50" s="263">
        <v>20</v>
      </c>
      <c r="N50" s="43">
        <v>4</v>
      </c>
      <c r="O50" s="263">
        <v>4</v>
      </c>
      <c r="P50" s="264">
        <v>0</v>
      </c>
      <c r="Q50" s="263">
        <v>0</v>
      </c>
      <c r="R50" s="264"/>
      <c r="S50" s="263"/>
      <c r="T50" s="265">
        <f t="shared" si="1"/>
        <v>57</v>
      </c>
      <c r="U50" s="17"/>
    </row>
    <row r="51" spans="1:21">
      <c r="A51" s="226" t="s">
        <v>307</v>
      </c>
      <c r="B51" s="226" t="s">
        <v>329</v>
      </c>
      <c r="C51" s="226" t="s">
        <v>207</v>
      </c>
      <c r="D51" s="284">
        <v>44.780070000000002</v>
      </c>
      <c r="E51" s="285">
        <v>-75.164599999999993</v>
      </c>
      <c r="F51" s="219">
        <v>228</v>
      </c>
      <c r="G51" s="51" t="s">
        <v>290</v>
      </c>
      <c r="H51" s="219" t="s">
        <v>290</v>
      </c>
      <c r="I51" s="51">
        <v>1</v>
      </c>
      <c r="J51" s="219">
        <v>0</v>
      </c>
      <c r="K51" s="51">
        <v>2</v>
      </c>
      <c r="L51" s="219">
        <v>111</v>
      </c>
      <c r="M51" s="263">
        <v>75</v>
      </c>
      <c r="N51" s="43">
        <v>19</v>
      </c>
      <c r="O51" s="263">
        <v>19</v>
      </c>
      <c r="P51" s="264">
        <v>0</v>
      </c>
      <c r="Q51" s="263">
        <v>1</v>
      </c>
      <c r="R51" s="264"/>
      <c r="S51" s="263"/>
      <c r="T51" s="265">
        <f t="shared" si="1"/>
        <v>228</v>
      </c>
      <c r="U51" s="17"/>
    </row>
    <row r="52" spans="1:21">
      <c r="A52" s="226" t="s">
        <v>228</v>
      </c>
      <c r="B52" s="261" t="s">
        <v>68</v>
      </c>
      <c r="C52" s="261" t="s">
        <v>52</v>
      </c>
      <c r="D52" s="286">
        <v>40.929696</v>
      </c>
      <c r="E52" s="287">
        <v>-72.732562000000001</v>
      </c>
      <c r="F52" s="219">
        <v>2</v>
      </c>
      <c r="G52" s="51">
        <v>0</v>
      </c>
      <c r="H52" s="219">
        <v>0</v>
      </c>
      <c r="I52" s="51">
        <v>0</v>
      </c>
      <c r="J52" s="219">
        <v>0</v>
      </c>
      <c r="K52" s="51">
        <v>1</v>
      </c>
      <c r="L52" s="219">
        <v>0</v>
      </c>
      <c r="M52" s="263">
        <v>0</v>
      </c>
      <c r="N52" s="219">
        <v>1</v>
      </c>
      <c r="O52" s="263">
        <v>0</v>
      </c>
      <c r="P52" s="264">
        <v>0</v>
      </c>
      <c r="Q52" s="263" t="s">
        <v>290</v>
      </c>
      <c r="R52" s="264"/>
      <c r="S52" s="263"/>
      <c r="T52" s="265">
        <f t="shared" si="1"/>
        <v>2</v>
      </c>
      <c r="U52" s="17"/>
    </row>
    <row r="53" spans="1:21">
      <c r="A53" s="226" t="s">
        <v>330</v>
      </c>
      <c r="B53" s="226" t="s">
        <v>322</v>
      </c>
      <c r="C53" s="226" t="s">
        <v>323</v>
      </c>
      <c r="D53" s="237">
        <v>42.523233329999996</v>
      </c>
      <c r="E53" s="237">
        <v>-77.586166599999999</v>
      </c>
      <c r="F53" s="219">
        <v>25</v>
      </c>
      <c r="G53" s="51" t="s">
        <v>290</v>
      </c>
      <c r="H53" s="219">
        <v>0</v>
      </c>
      <c r="I53" s="51">
        <v>0</v>
      </c>
      <c r="J53" s="219">
        <v>0</v>
      </c>
      <c r="K53" s="219">
        <v>2</v>
      </c>
      <c r="L53" s="264">
        <v>1</v>
      </c>
      <c r="M53" s="264">
        <v>9</v>
      </c>
      <c r="N53" s="264">
        <v>13</v>
      </c>
      <c r="O53" s="263" t="s">
        <v>290</v>
      </c>
      <c r="P53" s="264" t="s">
        <v>290</v>
      </c>
      <c r="Q53" s="263" t="s">
        <v>290</v>
      </c>
      <c r="R53" s="264"/>
      <c r="S53" s="263"/>
      <c r="T53" s="265">
        <f t="shared" si="1"/>
        <v>25</v>
      </c>
      <c r="U53" s="17"/>
    </row>
    <row r="54" spans="1:21">
      <c r="A54" s="238" t="s">
        <v>438</v>
      </c>
      <c r="B54" s="266" t="s">
        <v>102</v>
      </c>
      <c r="C54" s="266" t="s">
        <v>439</v>
      </c>
      <c r="D54" s="281">
        <v>43.279527780000002</v>
      </c>
      <c r="E54" s="281">
        <v>-77.192750000000004</v>
      </c>
      <c r="F54" s="186">
        <v>74</v>
      </c>
      <c r="G54" s="30" t="s">
        <v>290</v>
      </c>
      <c r="H54" s="45" t="s">
        <v>290</v>
      </c>
      <c r="I54" s="30">
        <v>0</v>
      </c>
      <c r="J54" s="219">
        <v>2</v>
      </c>
      <c r="K54" s="51">
        <v>2</v>
      </c>
      <c r="L54" s="219">
        <v>23</v>
      </c>
      <c r="M54" s="264">
        <v>29</v>
      </c>
      <c r="N54" s="264">
        <v>14</v>
      </c>
      <c r="O54" s="263">
        <v>4</v>
      </c>
      <c r="P54" s="51">
        <v>0</v>
      </c>
      <c r="Q54" s="263" t="s">
        <v>290</v>
      </c>
      <c r="R54" s="264">
        <v>0</v>
      </c>
      <c r="S54" s="263"/>
      <c r="T54" s="265">
        <f t="shared" si="1"/>
        <v>74</v>
      </c>
      <c r="U54" s="17"/>
    </row>
    <row r="55" spans="1:21">
      <c r="A55" s="238" t="s">
        <v>438</v>
      </c>
      <c r="B55" s="266" t="s">
        <v>217</v>
      </c>
      <c r="C55" s="266" t="s">
        <v>93</v>
      </c>
      <c r="D55" s="267">
        <v>43.35166667</v>
      </c>
      <c r="E55" s="267">
        <v>-77.995249999999999</v>
      </c>
      <c r="F55" s="186">
        <v>296</v>
      </c>
      <c r="G55" s="30" t="s">
        <v>290</v>
      </c>
      <c r="H55" s="45" t="s">
        <v>290</v>
      </c>
      <c r="I55" s="30">
        <v>0</v>
      </c>
      <c r="J55" s="219">
        <v>6</v>
      </c>
      <c r="K55" s="51">
        <v>19</v>
      </c>
      <c r="L55" s="219">
        <v>80</v>
      </c>
      <c r="M55" s="264">
        <v>105</v>
      </c>
      <c r="N55" s="264">
        <v>20</v>
      </c>
      <c r="O55" s="263">
        <v>61</v>
      </c>
      <c r="P55" s="30">
        <v>2</v>
      </c>
      <c r="Q55" s="263" t="s">
        <v>290</v>
      </c>
      <c r="R55" s="264">
        <v>3</v>
      </c>
      <c r="S55" s="263"/>
      <c r="T55" s="265">
        <f t="shared" si="1"/>
        <v>296</v>
      </c>
      <c r="U55" s="17"/>
    </row>
    <row r="56" spans="1:21">
      <c r="A56" s="238" t="s">
        <v>438</v>
      </c>
      <c r="B56" s="266" t="s">
        <v>221</v>
      </c>
      <c r="C56" s="288" t="s">
        <v>306</v>
      </c>
      <c r="D56" s="267">
        <v>43.356444439999997</v>
      </c>
      <c r="E56" s="267">
        <v>-78.035722219999997</v>
      </c>
      <c r="F56" s="34">
        <v>127</v>
      </c>
      <c r="G56" s="30" t="s">
        <v>290</v>
      </c>
      <c r="H56" s="45" t="s">
        <v>290</v>
      </c>
      <c r="I56" s="30">
        <v>0</v>
      </c>
      <c r="J56" s="219">
        <v>1</v>
      </c>
      <c r="K56" s="51">
        <v>6</v>
      </c>
      <c r="L56" s="219">
        <v>36</v>
      </c>
      <c r="M56" s="264">
        <v>44</v>
      </c>
      <c r="N56" s="264">
        <v>18</v>
      </c>
      <c r="O56" s="263">
        <v>21</v>
      </c>
      <c r="P56" s="30">
        <v>0</v>
      </c>
      <c r="Q56" s="263">
        <v>1</v>
      </c>
      <c r="R56" s="264"/>
      <c r="S56" s="263"/>
      <c r="T56" s="265">
        <f t="shared" si="1"/>
        <v>127</v>
      </c>
      <c r="U56" s="17"/>
    </row>
    <row r="57" spans="1:21">
      <c r="A57" s="238" t="s">
        <v>438</v>
      </c>
      <c r="B57" s="266" t="s">
        <v>69</v>
      </c>
      <c r="C57" s="288" t="s">
        <v>53</v>
      </c>
      <c r="D57" s="267">
        <v>43.366388890000003</v>
      </c>
      <c r="E57" s="267">
        <v>-78.519666670000007</v>
      </c>
      <c r="F57" s="34">
        <v>323</v>
      </c>
      <c r="G57" s="30" t="s">
        <v>290</v>
      </c>
      <c r="H57" s="45" t="s">
        <v>290</v>
      </c>
      <c r="I57" s="30">
        <v>0</v>
      </c>
      <c r="J57" s="219">
        <v>1</v>
      </c>
      <c r="K57" s="51">
        <v>6</v>
      </c>
      <c r="L57" s="219">
        <v>96</v>
      </c>
      <c r="M57" s="264">
        <v>102</v>
      </c>
      <c r="N57" s="264">
        <v>106</v>
      </c>
      <c r="O57" s="263" t="s">
        <v>290</v>
      </c>
      <c r="P57" s="51">
        <v>10</v>
      </c>
      <c r="Q57" s="263">
        <v>0</v>
      </c>
      <c r="R57" s="264">
        <v>2</v>
      </c>
      <c r="S57" s="263"/>
      <c r="T57" s="265">
        <f t="shared" si="1"/>
        <v>323</v>
      </c>
      <c r="U57" s="17"/>
    </row>
    <row r="58" spans="1:21">
      <c r="A58" s="17"/>
      <c r="B58" s="17"/>
      <c r="C58" s="37"/>
      <c r="D58" s="37"/>
      <c r="E58" s="37"/>
      <c r="F58" s="43">
        <v>9903</v>
      </c>
      <c r="G58" s="260">
        <v>41812</v>
      </c>
      <c r="H58" s="260">
        <f t="shared" ref="H58:S58" si="2">(G58+7)</f>
        <v>41819</v>
      </c>
      <c r="I58" s="260">
        <f t="shared" si="2"/>
        <v>41826</v>
      </c>
      <c r="J58" s="260">
        <f t="shared" si="2"/>
        <v>41833</v>
      </c>
      <c r="K58" s="260">
        <f t="shared" si="2"/>
        <v>41840</v>
      </c>
      <c r="L58" s="260">
        <f t="shared" si="2"/>
        <v>41847</v>
      </c>
      <c r="M58" s="260">
        <f t="shared" si="2"/>
        <v>41854</v>
      </c>
      <c r="N58" s="260">
        <f t="shared" si="2"/>
        <v>41861</v>
      </c>
      <c r="O58" s="260">
        <f t="shared" si="2"/>
        <v>41868</v>
      </c>
      <c r="P58" s="260">
        <f t="shared" si="2"/>
        <v>41875</v>
      </c>
      <c r="Q58" s="260">
        <f t="shared" si="2"/>
        <v>41882</v>
      </c>
      <c r="R58" s="260">
        <f t="shared" si="2"/>
        <v>41889</v>
      </c>
      <c r="S58" s="260">
        <f t="shared" si="2"/>
        <v>41896</v>
      </c>
      <c r="T58" s="289">
        <f>SUM(T2:T57)</f>
        <v>9263</v>
      </c>
      <c r="U58" s="17"/>
    </row>
    <row r="59" spans="1:2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290">
        <f>SUM(T58)/58</f>
        <v>159.70689655172413</v>
      </c>
      <c r="U59" s="17"/>
    </row>
    <row r="60" spans="1:2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2022 WBCData</vt:lpstr>
      <vt:lpstr>2021 WBCData</vt:lpstr>
      <vt:lpstr>2020 WBCData</vt:lpstr>
      <vt:lpstr>2019WBCData</vt:lpstr>
      <vt:lpstr>2018WBCData</vt:lpstr>
      <vt:lpstr>2017WBCData</vt:lpstr>
      <vt:lpstr>2016WBCData</vt:lpstr>
      <vt:lpstr>2015 WBCData</vt:lpstr>
      <vt:lpstr>2014WBCData</vt:lpstr>
      <vt:lpstr>2013WBCData</vt:lpstr>
      <vt:lpstr>2012WBCData</vt:lpstr>
      <vt:lpstr>2011WBCData</vt:lpstr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Waldron</dc:creator>
  <cp:lastModifiedBy>Microsoft Office User</cp:lastModifiedBy>
  <cp:lastPrinted>2016-09-14T17:59:04Z</cp:lastPrinted>
  <dcterms:created xsi:type="dcterms:W3CDTF">2016-04-12T18:01:01Z</dcterms:created>
  <dcterms:modified xsi:type="dcterms:W3CDTF">2023-05-16T16:07:03Z</dcterms:modified>
</cp:coreProperties>
</file>