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dmin\Desktop\DoAn3\"/>
    </mc:Choice>
  </mc:AlternateContent>
  <xr:revisionPtr revIDLastSave="0" documentId="13_ncr:1_{C58626CD-56D8-4C24-90D8-39AB74FD4B23}" xr6:coauthVersionLast="47" xr6:coauthVersionMax="47" xr10:uidLastSave="{00000000-0000-0000-0000-000000000000}"/>
  <bookViews>
    <workbookView xWindow="-108" yWindow="-108" windowWidth="23256" windowHeight="12576" firstSheet="3" activeTab="4" xr2:uid="{00000000-000D-0000-FFFF-FFFF00000000}"/>
  </bookViews>
  <sheets>
    <sheet name="TCHieuNang-Live" sheetId="15" r:id="rId1"/>
    <sheet name="TCHieuNang-TinNhan" sheetId="14" r:id="rId2"/>
    <sheet name="TCHieuNang-KhamPha" sheetId="13" r:id="rId3"/>
    <sheet name="TCHieuNang-TrangChu" sheetId="12" r:id="rId4"/>
    <sheet name="Testcases GioHang" sheetId="8" r:id="rId5"/>
    <sheet name="Test cases TimKiem" sheetId="3" r:id="rId6"/>
    <sheet name="Test cases DanhMuc" sheetId="9" r:id="rId7"/>
    <sheet name="Testcase ChiTiet" sheetId="5" r:id="rId8"/>
    <sheet name="Test cases ThanhToan" sheetId="6" r:id="rId9"/>
  </sheets>
  <definedNames>
    <definedName name="_xlnm._FilterDatabase" localSheetId="5" hidden="1">'Test cases TimKiem'!$A$8:$I$15</definedName>
    <definedName name="Category" localSheetId="5">#REF!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8" i="15" l="1"/>
  <c r="A67" i="15"/>
  <c r="A66" i="15"/>
  <c r="A65" i="15"/>
  <c r="A64" i="15"/>
  <c r="A63" i="15"/>
  <c r="A62" i="15"/>
  <c r="A61" i="15"/>
  <c r="A60" i="15"/>
  <c r="A59" i="15"/>
  <c r="H13" i="15"/>
  <c r="A13" i="15"/>
  <c r="H12" i="15"/>
  <c r="A12" i="15"/>
  <c r="H11" i="15"/>
  <c r="A11" i="15"/>
  <c r="H10" i="15"/>
  <c r="A10" i="15"/>
  <c r="D5" i="15"/>
  <c r="C5" i="15"/>
  <c r="B5" i="15"/>
  <c r="A5" i="15"/>
  <c r="E5" i="15" s="1"/>
  <c r="A68" i="14"/>
  <c r="A67" i="14"/>
  <c r="A66" i="14"/>
  <c r="A65" i="14"/>
  <c r="A64" i="14"/>
  <c r="A63" i="14"/>
  <c r="A62" i="14"/>
  <c r="A61" i="14"/>
  <c r="A60" i="14"/>
  <c r="A59" i="14"/>
  <c r="H13" i="14"/>
  <c r="A13" i="14"/>
  <c r="H12" i="14"/>
  <c r="A12" i="14"/>
  <c r="H11" i="14"/>
  <c r="A11" i="14"/>
  <c r="H10" i="14"/>
  <c r="A10" i="14"/>
  <c r="D5" i="14"/>
  <c r="C5" i="14"/>
  <c r="B5" i="14"/>
  <c r="A5" i="14"/>
  <c r="E5" i="14" s="1"/>
  <c r="A68" i="13"/>
  <c r="A67" i="13"/>
  <c r="A66" i="13"/>
  <c r="A65" i="13"/>
  <c r="A64" i="13"/>
  <c r="A63" i="13"/>
  <c r="A62" i="13"/>
  <c r="A61" i="13"/>
  <c r="A60" i="13"/>
  <c r="A59" i="13"/>
  <c r="H14" i="13"/>
  <c r="A14" i="13"/>
  <c r="H13" i="13"/>
  <c r="A13" i="13"/>
  <c r="H12" i="13"/>
  <c r="A12" i="13"/>
  <c r="H11" i="13"/>
  <c r="A11" i="13"/>
  <c r="H10" i="13"/>
  <c r="A10" i="13"/>
  <c r="D5" i="13"/>
  <c r="C5" i="13"/>
  <c r="B5" i="13"/>
  <c r="A5" i="13"/>
  <c r="E5" i="13" s="1"/>
  <c r="A68" i="12"/>
  <c r="A67" i="12"/>
  <c r="A66" i="12"/>
  <c r="A65" i="12"/>
  <c r="A64" i="12"/>
  <c r="A63" i="12"/>
  <c r="A62" i="12"/>
  <c r="A61" i="12"/>
  <c r="A60" i="12"/>
  <c r="A59" i="12"/>
  <c r="H14" i="12"/>
  <c r="A14" i="12"/>
  <c r="H13" i="12"/>
  <c r="A13" i="12"/>
  <c r="H12" i="12"/>
  <c r="A12" i="12"/>
  <c r="H11" i="12"/>
  <c r="A11" i="12"/>
  <c r="H10" i="12"/>
  <c r="A10" i="12"/>
  <c r="D5" i="12"/>
  <c r="C5" i="12"/>
  <c r="B5" i="12"/>
  <c r="A5" i="12"/>
  <c r="H23" i="8"/>
  <c r="H22" i="8"/>
  <c r="H21" i="8"/>
  <c r="H20" i="8"/>
  <c r="A20" i="8"/>
  <c r="H19" i="8"/>
  <c r="A19" i="8"/>
  <c r="H18" i="8"/>
  <c r="A18" i="8"/>
  <c r="H17" i="8"/>
  <c r="A17" i="8"/>
  <c r="H16" i="8"/>
  <c r="A16" i="8"/>
  <c r="A10" i="3"/>
  <c r="H31" i="6"/>
  <c r="A31" i="6"/>
  <c r="H30" i="6"/>
  <c r="A30" i="6"/>
  <c r="H29" i="6"/>
  <c r="A29" i="6"/>
  <c r="H28" i="6"/>
  <c r="A28" i="6"/>
  <c r="H27" i="6"/>
  <c r="A27" i="6"/>
  <c r="H26" i="6"/>
  <c r="A26" i="6"/>
  <c r="E5" i="12" l="1"/>
  <c r="H28" i="5"/>
  <c r="A28" i="5"/>
  <c r="H27" i="5"/>
  <c r="A27" i="5"/>
  <c r="H26" i="5"/>
  <c r="A26" i="5"/>
  <c r="H25" i="5"/>
  <c r="A25" i="5"/>
  <c r="H26" i="9"/>
  <c r="A26" i="9"/>
  <c r="A70" i="9"/>
  <c r="A69" i="9"/>
  <c r="A68" i="9"/>
  <c r="A67" i="9"/>
  <c r="A66" i="9"/>
  <c r="A65" i="9"/>
  <c r="A64" i="9"/>
  <c r="A63" i="9"/>
  <c r="A62" i="9"/>
  <c r="A61" i="9"/>
  <c r="H25" i="9"/>
  <c r="A25" i="9"/>
  <c r="H24" i="9"/>
  <c r="A24" i="9"/>
  <c r="H23" i="9"/>
  <c r="A23" i="9"/>
  <c r="H22" i="9"/>
  <c r="A22" i="9"/>
  <c r="H21" i="9"/>
  <c r="A21" i="9"/>
  <c r="H20" i="9"/>
  <c r="A20" i="9"/>
  <c r="H19" i="9"/>
  <c r="A19" i="9"/>
  <c r="H18" i="9"/>
  <c r="A18" i="9"/>
  <c r="H17" i="9"/>
  <c r="A17" i="9"/>
  <c r="H16" i="9"/>
  <c r="A16" i="9"/>
  <c r="H14" i="9"/>
  <c r="A14" i="9"/>
  <c r="H13" i="9"/>
  <c r="A13" i="9"/>
  <c r="H12" i="9"/>
  <c r="A12" i="9"/>
  <c r="H11" i="9"/>
  <c r="A11" i="9"/>
  <c r="H10" i="9"/>
  <c r="A10" i="9"/>
  <c r="D5" i="9"/>
  <c r="C5" i="9"/>
  <c r="B5" i="9"/>
  <c r="A5" i="9"/>
  <c r="H25" i="6"/>
  <c r="A25" i="6"/>
  <c r="H30" i="3"/>
  <c r="A30" i="3"/>
  <c r="A16" i="3"/>
  <c r="H16" i="3"/>
  <c r="A23" i="3"/>
  <c r="H24" i="6"/>
  <c r="A24" i="6"/>
  <c r="H23" i="6"/>
  <c r="A23" i="6"/>
  <c r="H24" i="5"/>
  <c r="A24" i="5"/>
  <c r="H23" i="5"/>
  <c r="A23" i="5"/>
  <c r="H22" i="5"/>
  <c r="A22" i="5"/>
  <c r="H21" i="5"/>
  <c r="A21" i="5"/>
  <c r="A25" i="3"/>
  <c r="A26" i="3"/>
  <c r="A27" i="3"/>
  <c r="A28" i="3"/>
  <c r="A29" i="3"/>
  <c r="A24" i="3"/>
  <c r="H29" i="3"/>
  <c r="H28" i="3"/>
  <c r="H27" i="3"/>
  <c r="H26" i="3"/>
  <c r="H25" i="3"/>
  <c r="H24" i="3"/>
  <c r="A23" i="8"/>
  <c r="A22" i="8"/>
  <c r="H22" i="6"/>
  <c r="A22" i="6"/>
  <c r="H21" i="6"/>
  <c r="A21" i="6"/>
  <c r="H20" i="6"/>
  <c r="A20" i="6"/>
  <c r="H11" i="6"/>
  <c r="A11" i="6"/>
  <c r="A12" i="6"/>
  <c r="H12" i="6"/>
  <c r="E5" i="9" l="1"/>
  <c r="H19" i="6"/>
  <c r="A19" i="6"/>
  <c r="H18" i="6"/>
  <c r="A18" i="6"/>
  <c r="H17" i="6"/>
  <c r="A17" i="6"/>
  <c r="H16" i="6"/>
  <c r="A16" i="6"/>
  <c r="H14" i="6"/>
  <c r="A14" i="6"/>
  <c r="H13" i="6"/>
  <c r="A13" i="6"/>
  <c r="A21" i="8"/>
  <c r="H14" i="8"/>
  <c r="A14" i="8"/>
  <c r="H13" i="8"/>
  <c r="A13" i="8"/>
  <c r="H12" i="8"/>
  <c r="A12" i="8"/>
  <c r="H20" i="5"/>
  <c r="A20" i="5"/>
  <c r="H19" i="5"/>
  <c r="A19" i="5"/>
  <c r="H22" i="3"/>
  <c r="A22" i="3"/>
  <c r="H21" i="3"/>
  <c r="A21" i="3"/>
  <c r="H20" i="3"/>
  <c r="A20" i="3"/>
  <c r="H19" i="3"/>
  <c r="A19" i="3"/>
  <c r="A68" i="8" l="1"/>
  <c r="A67" i="8"/>
  <c r="A66" i="8"/>
  <c r="A65" i="8"/>
  <c r="A64" i="8"/>
  <c r="A63" i="8"/>
  <c r="A62" i="8"/>
  <c r="A61" i="8"/>
  <c r="A60" i="8"/>
  <c r="A59" i="8"/>
  <c r="H11" i="8"/>
  <c r="A11" i="8"/>
  <c r="H10" i="8"/>
  <c r="A10" i="8"/>
  <c r="D5" i="8"/>
  <c r="C5" i="8"/>
  <c r="B5" i="8"/>
  <c r="A5" i="8"/>
  <c r="A18" i="3"/>
  <c r="H18" i="3"/>
  <c r="A17" i="3"/>
  <c r="H17" i="3"/>
  <c r="A10" i="6"/>
  <c r="E5" i="8" l="1"/>
  <c r="A11" i="3"/>
  <c r="A12" i="3"/>
  <c r="A70" i="6"/>
  <c r="A69" i="6"/>
  <c r="A68" i="6"/>
  <c r="A67" i="6"/>
  <c r="A66" i="6"/>
  <c r="A65" i="6"/>
  <c r="A64" i="6"/>
  <c r="A63" i="6"/>
  <c r="A62" i="6"/>
  <c r="A61" i="6"/>
  <c r="H10" i="6"/>
  <c r="D5" i="6"/>
  <c r="C5" i="6"/>
  <c r="B5" i="6"/>
  <c r="A5" i="6"/>
  <c r="E5" i="6" l="1"/>
  <c r="H18" i="5"/>
  <c r="A18" i="5"/>
  <c r="H17" i="5"/>
  <c r="A17" i="5"/>
  <c r="H14" i="3"/>
  <c r="A14" i="3"/>
  <c r="H13" i="3"/>
  <c r="A13" i="3"/>
  <c r="H12" i="3"/>
  <c r="H11" i="3"/>
  <c r="H10" i="3"/>
  <c r="H16" i="5"/>
  <c r="A16" i="5"/>
  <c r="A10" i="5"/>
  <c r="A11" i="5"/>
  <c r="A12" i="5"/>
  <c r="A13" i="5"/>
  <c r="A14" i="5"/>
  <c r="A87" i="5"/>
  <c r="A86" i="5"/>
  <c r="A85" i="5"/>
  <c r="A84" i="5"/>
  <c r="A83" i="5"/>
  <c r="A82" i="5"/>
  <c r="A81" i="5"/>
  <c r="A80" i="5"/>
  <c r="A79" i="5"/>
  <c r="A78" i="5"/>
  <c r="H14" i="5"/>
  <c r="H13" i="5"/>
  <c r="H12" i="5"/>
  <c r="H11" i="5"/>
  <c r="H10" i="5"/>
  <c r="D5" i="5"/>
  <c r="C5" i="5"/>
  <c r="B5" i="5"/>
  <c r="A5" i="5"/>
  <c r="E5" i="5" l="1"/>
  <c r="A75" i="3" l="1"/>
  <c r="A76" i="3"/>
  <c r="A77" i="3"/>
  <c r="A78" i="3"/>
  <c r="A79" i="3"/>
  <c r="A80" i="3"/>
  <c r="A81" i="3"/>
  <c r="A82" i="3"/>
  <c r="A83" i="3"/>
  <c r="A84" i="3"/>
  <c r="D5" i="3" l="1"/>
  <c r="C5" i="3"/>
  <c r="B5" i="3"/>
  <c r="A5" i="3"/>
  <c r="E5" i="3" l="1"/>
</calcChain>
</file>

<file path=xl/sharedStrings.xml><?xml version="1.0" encoding="utf-8"?>
<sst xmlns="http://schemas.openxmlformats.org/spreadsheetml/2006/main" count="878" uniqueCount="472">
  <si>
    <t>Note</t>
  </si>
  <si>
    <t>Pass</t>
  </si>
  <si>
    <t>Fail</t>
  </si>
  <si>
    <t>NT</t>
  </si>
  <si>
    <t>N/A</t>
  </si>
  <si>
    <t>%</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</si>
  <si>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</si>
  <si>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</si>
  <si>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</si>
  <si>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</si>
  <si>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</si>
  <si>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</si>
  <si>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</si>
  <si>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</si>
  <si>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</si>
  <si>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</si>
  <si>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</si>
  <si>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</si>
  <si>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Giỏ hàng - UI</t>
  </si>
  <si>
    <t>TimKiemSanPham</t>
  </si>
  <si>
    <t>Đỗ Thu Phương</t>
  </si>
  <si>
    <t>Người dùng đang ở trang chủ</t>
  </si>
  <si>
    <t>Người dùng tìm kiếm bằng từ khoá sai chính tả</t>
  </si>
  <si>
    <t>ChiTietSP</t>
  </si>
  <si>
    <t>Truy cập vào trang giỏ hàng web Yody</t>
  </si>
  <si>
    <t>Thêm sản phẩm đã hết hàng vào giỏ hàng</t>
  </si>
  <si>
    <t>Sản phẩm đã được thêm vào giỏ hàng</t>
  </si>
  <si>
    <t>Số lượng sản phẩm được cập nhật chính xác, tổng giá tiền thay đổi tương ứng.</t>
  </si>
  <si>
    <t>Giỏ hàng có ít nhất một sản phẩm</t>
  </si>
  <si>
    <t>Hiển thị tổng giá tiền trong giỏ hàng</t>
  </si>
  <si>
    <t>Xem giỏ hàng khi chưa đăng nhập</t>
  </si>
  <si>
    <t>Người dùng chưa đăng nhập</t>
  </si>
  <si>
    <t>Bước 1: Truy cập vào website mà không đăng nhập.
Bước 2: Thêm 1 sản phẩm bất kì vào giỏ hàng    Bước 3: Click vào biểu tượng giỏ hàng.</t>
  </si>
  <si>
    <t>Giỏ hàng hiển thị bình thường, không yêu cầu đăng nhập.</t>
  </si>
  <si>
    <t>Giới hạn số lượng sản phẩm theo số lượng còn trong kho</t>
  </si>
  <si>
    <t>Bước 1:Truy cập vào giỏ hàng.
Bước 2:  Thử tăng số lượng sản phẩm vượt quá giới hạn trong kho</t>
  </si>
  <si>
    <t>Hiển thị thông báo " Số lượng có thể mua đạt  mức tối đa"</t>
  </si>
  <si>
    <t xml:space="preserve">Kiểm tra số lượng tối đa có thể mua </t>
  </si>
  <si>
    <t>ThanhToan</t>
  </si>
  <si>
    <t>Thanh Toán - UI</t>
  </si>
  <si>
    <t>Người dùng có sản phẩm trong giỏ hàng</t>
  </si>
  <si>
    <t>Người dùng có nhiều sản phẩm trong giỏ hàng</t>
  </si>
  <si>
    <t>Không có điều kiện đặc biệt</t>
  </si>
  <si>
    <t>Đơn hàng được hủy thành công, hiển thị thông báo "Đơn hàng đã được hủy".</t>
  </si>
  <si>
    <t>Kiểm tra bố cục giao diện giỏ hàng</t>
  </si>
  <si>
    <t>Bước 1: Truy cập trang giỏ hàng.                       Bước 2:Quan sát tổng thể bố cục.</t>
  </si>
  <si>
    <t>Kiểm tra nút "Cập nhật số lượng sản phẩm"</t>
  </si>
  <si>
    <t>Bước 1: Quan sát phần hiển thị tổng giá trị ở cuối danh sách sản phẩm.</t>
  </si>
  <si>
    <t>Kiểm tra trạng thái giỏ hàng khi không có sản phẩm</t>
  </si>
  <si>
    <t xml:space="preserve">Giỏ hàng trống	</t>
  </si>
  <si>
    <t>Bước 1: Truy cập trang giỏ hàng khi không có sản phẩm.</t>
  </si>
  <si>
    <t>Tim Kiem - UI</t>
  </si>
  <si>
    <t>ChiTietSP - UI</t>
  </si>
  <si>
    <t>Kiểm tra hiển thị hình ảnh chính của sản phẩm</t>
  </si>
  <si>
    <t>Trang sản phẩm hiển thị đầy đủ thông tin của sản phẩm</t>
  </si>
  <si>
    <t>1. Truy cập website YODY.
2. Sử dụng thanh tìm kiếm để tìm kiếm một sản phẩm cụ thể.
3. Nhấp vào kết quả tìm kiếm để mở trang chi tiết sản phẩm.
4. Kiểm tra các thông tin: tên, giá (gốc và khuyến mãi), mã SKU, mô tả, và hình ảnh sản phẩm.</t>
  </si>
  <si>
    <t>Kiểm tra hiển thị giá sản phẩm với khuyến mãi</t>
  </si>
  <si>
    <t>Sản phẩm có giá gốc và giá khuyến mãi trong cơ sở dữ liệu.</t>
  </si>
  <si>
    <t>1. Truy cập trang chi tiết sản phẩm.
2. Quan sát phần hiển thị giá.</t>
  </si>
  <si>
    <t>Kiểm tra hiển thị danh sách màu sắc khả dụng</t>
  </si>
  <si>
    <t>Sản phẩm có nhiều màu sắc khả dụng.</t>
  </si>
  <si>
    <t>1. Truy cập trang chi tiết sản phẩm.
2. Quan sát danh sách màu sắc hiển thị.
3. Nhấn chọn từng màu sắc.</t>
  </si>
  <si>
    <t>Kiểm tra hiển thị danh sách kích thước khả dụng</t>
  </si>
  <si>
    <t>Sản phẩm có nhiều kích thước khả dụng.</t>
  </si>
  <si>
    <t>1. Truy cập trang chi tiết sản phẩm.
2. Quan sát danh sách kích thước hiển thị.</t>
  </si>
  <si>
    <t>Kiểm tra hiển thị sản phẩm đã xem gần đây</t>
  </si>
  <si>
    <t>Người dùng đã xem nhiều sản phẩm trong phiên.</t>
  </si>
  <si>
    <t>1. Truy cập trang chi tiết sản phẩm bất kỳ.
2. Quan sát phần "Sản phẩm đã xem gần đây".</t>
  </si>
  <si>
    <t>ChiTietSP - Function</t>
  </si>
  <si>
    <t>Thêm sản phẩm hợp lệ vào giỏ hàng</t>
  </si>
  <si>
    <t>Sản phẩm có đầy đủ thông tin và còn tồn kho.</t>
  </si>
  <si>
    <t>1. Truy cập trang chi tiết sản phẩm.
2. Chọn màu sắc, kích thước, số lượng.
3. Nhấn nút "Thêm vào giỏ hàng".</t>
  </si>
  <si>
    <t>Sản phẩm được thêm vào giỏ hàng, hiển thị thông báo thành công và giỏ hàng được cập nhật.</t>
  </si>
  <si>
    <t>Sản phẩm không còn tồn kho.</t>
  </si>
  <si>
    <t>1. Thực hiện như [ChiTietSP-7]  với sản phẩm đã hết hàng.</t>
  </si>
  <si>
    <t>Không thể bấm thêm</t>
  </si>
  <si>
    <t>Kiểm tra chức năng mua ngay</t>
  </si>
  <si>
    <t>1. Truy cập trang chi tiết sản phẩm.
2. Chọn thông số sản phẩm.
3. Nhấn nút "Mua ngay".</t>
  </si>
  <si>
    <t>Chuyển đến trang thanh toán với đầy đủ thông tin sản phẩm (màu sắc, kích thước, số lượng, giá).</t>
  </si>
  <si>
    <t>Kiểm tra thêm sản phẩm hợp lệ vào giỏ hàng</t>
  </si>
  <si>
    <t>Giỏ hàng - Function</t>
  </si>
  <si>
    <t xml:space="preserve">Sản phẩm còn tồn kho
</t>
  </si>
  <si>
    <t>1. Truy cập trang sản phẩm.
2. Nhập thông tin sản phẩm.
3. Nhấn "Thêm vào giỏ hàng".</t>
  </si>
  <si>
    <t>Kiểm tra thêm sản phẩm khi hết hàng</t>
  </si>
  <si>
    <t>Sản phẩm hết tồn kho.</t>
  </si>
  <si>
    <t>Không click vào được</t>
  </si>
  <si>
    <t>Giỏ hàng không trống.
Sản phẩm còn tồn kho.</t>
  </si>
  <si>
    <t>1. Truy cập giỏ hàng.
2. Tăng số lượng sản phẩm và nhấn "Cập nhật".</t>
  </si>
  <si>
    <t>Số lượng tăng, tổng tiền giỏ hàng được cập nhật chính xác.</t>
  </si>
  <si>
    <t>Bước 1: Truy cập vào giỏ hàng. 
Bước 2: Thay đổi số lượng sản phẩm ( giảm).</t>
  </si>
  <si>
    <t>Bước 1: Truy cập vào giỏ hàng. 
Bước 2: Thay đổi số lượng sản phẩm (tăng).</t>
  </si>
  <si>
    <t>Số lượng giảm, tổng tiền giỏ hàng được cập nhật chính xác.</t>
  </si>
  <si>
    <t>Truy cập trang thanh toán.</t>
  </si>
  <si>
    <t>Hiển thị lỗi khi thông tin giao hàng không hợp lệ</t>
  </si>
  <si>
    <t>Hiển thị tùy chọn phương thức thanh toán</t>
  </si>
  <si>
    <t>1. Quan sát các tùy chọn phương thức thanh toán (COD, thẻ tín dụng, ví điện tử).</t>
  </si>
  <si>
    <t>Kiểm tra hiển thị tổng tiền thanh toán</t>
  </si>
  <si>
    <t>Có sản phẩm trong giỏ hàng.</t>
  </si>
  <si>
    <t>1. Truy cập trang thanh toán.
2. Quan sát phần tổng tiền thanh toán.</t>
  </si>
  <si>
    <t>Kiểm tra giao diện lựa chọn hình thức nhận hàng</t>
  </si>
  <si>
    <t>1. Quan sát các tùy chọn "Giao hàng tận nhà" và "Lấy tại cửa hàng".</t>
  </si>
  <si>
    <t>Thanh Toán - function</t>
  </si>
  <si>
    <t>Kiểm tra nhập thông tin giao hàng hợp lệ</t>
  </si>
  <si>
    <t>Kiểm tra lỗi khi thông tin giao hàng không hợp lệ</t>
  </si>
  <si>
    <t>1. Nhập thông tin không hợp lệ (VD: số điện thoại chứa ký tự đặc biệt).
2. Nhấn "Xác nhận thanh toán".</t>
  </si>
  <si>
    <t>Hiển thị thông báo lỗi tương ứng, không cho phép tiếp tục.</t>
  </si>
  <si>
    <t>Kiểm tra chọn phương thức thanh toán hợp lệ</t>
  </si>
  <si>
    <t>1. Chọn một phương thức thanh toán (VD: COD).
2. Nhấn "Xác nhận thanh toán"</t>
  </si>
  <si>
    <t>Hệ thống lưu lại phương thức thanh toán đã chọn.</t>
  </si>
  <si>
    <t>Kiểm tra xác nhận thanh toán thành công</t>
  </si>
  <si>
    <t>Thông tin thanh toán đã nhập đầy đủ và hợp lệ.</t>
  </si>
  <si>
    <t>1. Nhấn nút "Xác nhận thanh toán".
2. Chờ hệ thống xử lý.</t>
  </si>
  <si>
    <t>Kiểm tra lỗi khi thanh toán qua ví điện tử không hoàn tất</t>
  </si>
  <si>
    <t>Ví điện tử giao dịch không thành công trong thời gian quy định.</t>
  </si>
  <si>
    <t>1. Chọn thanh toán qua ví điện tử.
2. Để giao dịch hết thời gian quy định hoặc nhập thông tin không hợp lệ.</t>
  </si>
  <si>
    <t>Hiển thị thông báo lỗi: "Giao dịch qua ví điện tử không thành công. Vui lòng thử lại."</t>
  </si>
  <si>
    <t>Hiển thị thanh tìm kiếm trên giao diện</t>
  </si>
  <si>
    <t>Gợi ý sản phẩm phù hợp hiển thị ngay lập tức bên dưới thanh tìm kiếm.</t>
  </si>
  <si>
    <t>Hiển thị giao diện bộ lọc</t>
  </si>
  <si>
    <t>Truy cập vào trang danh sách sản phẩm.</t>
  </si>
  <si>
    <t>1. Quan sát các tùy chọn lọc (danh mục, giá cả, màu sắc, kích cỡ).</t>
  </si>
  <si>
    <t>Hiển thị thông báo khi không tìm thấy sản phẩm</t>
  </si>
  <si>
    <t>Người dùng tìm kiếm hoặc lọc sản phẩm nhưng không có kết quả.</t>
  </si>
  <si>
    <t>1. Nhập từ khóa không tồn tại.
2. Quan sát thông báo trên giao diện.</t>
  </si>
  <si>
    <t>Hiển thị danh sách sản phẩm được sắp xếp</t>
  </si>
  <si>
    <t>1. Chọn một tiêu chí sắp xếp (VD: Giá từ thấp đến cao).
2. Quan sát danh sách sản phẩm.</t>
  </si>
  <si>
    <t>Tim Kiem - Function</t>
  </si>
  <si>
    <t>Cơ sở dữ liệu có sản phẩm khớp với từ khóa tìm kiếm.</t>
  </si>
  <si>
    <t>Hiển thị danh sách sản phẩm phù hợp với từ khóa tìm kiếm.</t>
  </si>
  <si>
    <t>Cơ sở dữ liệu có sản phẩm phù hợp với từ khóa.</t>
  </si>
  <si>
    <t>Kiểm tra gợi ý sản phẩm tự động</t>
  </si>
  <si>
    <t>Người dùng nhập từ khóa vào thanh tìm kiếm.</t>
  </si>
  <si>
    <t>1. Bắt đầu nhập từ khóa vào thanh tìm kiếm.
2. Quan sát danh sách gợi ý.
Bước 2:  Nhấn Enter hoặc click biểu tượng tìm kiếm.</t>
  </si>
  <si>
    <t>Hệ thống không chấp nhận ký tự đặc biệt trong từ khóa tìm kiếm.</t>
  </si>
  <si>
    <t>1. Nhập các ký tự đặc biệt (ví dụ: "@#$%").
2. Nhấn nút tìm kiếm hoặc Enter.</t>
  </si>
  <si>
    <t>Có danh mục sản phẩm trong cơ sở dữ liệu.</t>
  </si>
  <si>
    <t>Có sản phẩm thuộc các khoảng giá trong cơ sở dữ liệu.</t>
  </si>
  <si>
    <t>Lọc sản phẩm theo màu sắc</t>
  </si>
  <si>
    <t>Có sản phẩm với màu sắc khả dụng.</t>
  </si>
  <si>
    <t>1. Chọn một màu sắc bất kỳ (VD: Đỏ).
2. Quan sát danh sách sản phẩm.</t>
  </si>
  <si>
    <t>Danh sách sản phẩm hiển thị đúng với màu sắc đã chọn.</t>
  </si>
  <si>
    <t>Lọc sản phẩm theo kích cỡ</t>
  </si>
  <si>
    <t>Có sản phẩm với kích cỡ khả dụng.</t>
  </si>
  <si>
    <t>1. Chọn một kích cỡ bất kỳ (VD: M, L).
2. Quan sát danh sách sản phẩm.</t>
  </si>
  <si>
    <t>Danh sách sản phẩm hiển thị đúng với kích cỡ đã chọn.</t>
  </si>
  <si>
    <t>Lọc sản phẩm đồng thời theo nhiều tiêu chí</t>
  </si>
  <si>
    <t>Có sản phẩm đáp ứng đồng thời các tiêu chí lọc.</t>
  </si>
  <si>
    <t>Danh sách sản phẩm hiển thị đúng với tất cả tiêu chí lọc đã chọn.</t>
  </si>
  <si>
    <t>Có sản phẩm trong danh sách hiện tại.</t>
  </si>
  <si>
    <t>Danh sách sản phẩm hiển thị theo thứ tự mức độ phổ biến.</t>
  </si>
  <si>
    <t>Sắp xếp sản phẩm theo giá tăng dần</t>
  </si>
  <si>
    <t>1. Chọn tiêu chí "Giá từ thấp đến cao".
2. Quan sát danh sách sản phẩm.</t>
  </si>
  <si>
    <t>Danh sách sản phẩm hiển thị theo thứ tự giá tăng dần.</t>
  </si>
  <si>
    <t>Sắp xếp sản phẩm theo giá giảm dần</t>
  </si>
  <si>
    <t>1. Chọn tiêu chí "Giá từ cao đến thấp".
2. Quan sát danh sách sản phẩm.</t>
  </si>
  <si>
    <t>Danh sách sản phẩm hiển thị theo thứ tự giá giảm dần.</t>
  </si>
  <si>
    <t>Đặt hàng số lượng tối đa của 1 sản phẩm ở 2 trình duyệt khác nhau</t>
  </si>
  <si>
    <t>1. Truy cập vào giỏ hàng.
2. đặt hàng số lượng tối đa ở 2 trình duyệt</t>
  </si>
  <si>
    <t>DanhMuc</t>
  </si>
  <si>
    <t>DanhMuc - UI</t>
  </si>
  <si>
    <t>DanhMuc - function</t>
  </si>
  <si>
    <t>Hiển thị danh mục "Nam", "Nữ", "Trẻ em" trên giao diện</t>
  </si>
  <si>
    <t>Truy cập trang chủ</t>
  </si>
  <si>
    <t>Quan sát các danh mục giới tính: Nam, Nữ, Trẻ em.</t>
  </si>
  <si>
    <t>Hiển thị danh mục loại sản phẩm trên giao diện</t>
  </si>
  <si>
    <t>Quan sát các danh mục loại sản phẩm: Áo, Quần, Phụ kiện.vv..</t>
  </si>
  <si>
    <t>Hiển thị danh mục bộ sưu tập trên giao diện</t>
  </si>
  <si>
    <t>1. Quan sát các danh mục bộ sưu tập: Hàng mới về, Sản phẩm bán chạy, Đồng phục.</t>
  </si>
  <si>
    <t>Hiển thị sản phẩm trong danh mục được chọn</t>
  </si>
  <si>
    <t>Có sản phẩm trong danh mục.</t>
  </si>
  <si>
    <t>Hiển thị thông báo khi không có sản phẩm trong danh mục</t>
  </si>
  <si>
    <t>Không có sản phẩm trong danh mục được chọn.</t>
  </si>
  <si>
    <t>1. Chọn một danh mục (VD: Trẻ em, Phụ kiện, Đồng phục).
2. Quan sát thông báo.</t>
  </si>
  <si>
    <t>Hiển thị sản phẩm dành cho trẻ em</t>
  </si>
  <si>
    <t>Cơ sở dữ liệu có sản phẩm dành cho trẻ em.</t>
  </si>
  <si>
    <t>1. Chọn danh mục "Trẻ em".
2. Quan sát danh sách sản phẩm hiển thị.</t>
  </si>
  <si>
    <t>Danh sách sản phẩm hiển thị chỉ bao gồm các sản phẩm dành cho trẻ em.</t>
  </si>
  <si>
    <t>Danh sách sản phẩm hiển thị chỉ bao gồm các sản phẩm thuộc loại "Quần".</t>
  </si>
  <si>
    <t>Hiển thị sản phẩm trong bộ sưu tập "Đồng phục"</t>
  </si>
  <si>
    <t>Cơ sở dữ liệu có sản phẩm thuộc bộ sưu tập "Đồng phục".</t>
  </si>
  <si>
    <t>1. Chọn bộ sưu tập "Đồng phục".
2. Quan sát danh sách sản phẩm hiển thị.</t>
  </si>
  <si>
    <t>Cơ sở dữ liệu có sản phẩm trong bộ sưu tập.</t>
  </si>
  <si>
    <t>Kiểm tra giảm số lượng sản phẩm trong giỏ hàng</t>
  </si>
  <si>
    <t>Lựa chọn màu sắc hợp lệ</t>
  </si>
  <si>
    <t>Truy cập trang chi tiết sản phẩm có nhiều tùy chọn màu sắc.</t>
  </si>
  <si>
    <t>1. Chọn một tùy chọn màu sắc bất kỳ.
2. Quan sát thông tin hiển thị.</t>
  </si>
  <si>
    <t>Màu sắc được chọn hiển thị rõ ràng, hình ảnh sản phẩm thay đổi tương ứng.</t>
  </si>
  <si>
    <t>Truy cập trang chi tiết sản phẩm.</t>
  </si>
  <si>
    <t>1. Truy cập trang chi tiết sản phẩm.
1. Không chọn màu sắc.
2. Nhấn "Thêm vào giỏ hàng".</t>
  </si>
  <si>
    <t>Lựa chọn kích thước hợp lệ</t>
  </si>
  <si>
    <t>Truy cập trang chi tiết sản phẩm có nhiều kích thước.</t>
  </si>
  <si>
    <t>1. Chọn một tùy chọn kích thước bất kỳ (VD: M, L, XL).
2. Quan sát thông tin hiển thị.</t>
  </si>
  <si>
    <t xml:space="preserve">Không hiển thị lỗi vì hệ thống tự mặc định chọn màu sắc phổ biến hoặc màu còn hàng tồn kho                  </t>
  </si>
  <si>
    <t>Kiểm tra khi không chọn kích thước</t>
  </si>
  <si>
    <t>Kiểm tra  khi không chọn màu sắc</t>
  </si>
  <si>
    <t>1. Không chọn kích thước.
2. Nhấn "Thêm vào giỏ hàng".</t>
  </si>
  <si>
    <t xml:space="preserve">Không hiển thị lỗi vì hệ thống tự mặc định chọn kích thước nhỏ nhất hoặc màu còn hàng tồn kho                                                                                                 </t>
  </si>
  <si>
    <t>Nhập số lượng hợp lệ</t>
  </si>
  <si>
    <t>1. Nhập số lượng hợp lệ (VD: từ 1 đến 100).
2. Nhấn "Thêm vào giỏ hàng".</t>
  </si>
  <si>
    <t xml:space="preserve">Sản phẩm được thêm vào giỏ hàng với số lượng chính xác.                                                 </t>
  </si>
  <si>
    <t>Lựa chọn đầy đủ thông số sản phẩm</t>
  </si>
  <si>
    <t>1. Chọn màu sắc.
2. Chọn kích thước.
3. Nhập số lượng hợp lệ.
4. Nhấn "Thêm vào giỏ hàng".</t>
  </si>
  <si>
    <t xml:space="preserve">Sản phẩm được thêm vào giỏ hàng với đầy đủ thông tin đã chọn.                                                                                  </t>
  </si>
  <si>
    <t>Không ghi nhận sản phẩm hiện tại trong danh sách</t>
  </si>
  <si>
    <t>Người dùng đang xem một sản phẩm cụ thể.</t>
  </si>
  <si>
    <t>1. Truy cập trang chi tiết sản phẩm A.
2. Quan sát danh sách "Đã xem gần đây" trên giao diện.</t>
  </si>
  <si>
    <t xml:space="preserve">Sản phẩm A không hiển thị trong danh sách "Đã xem gần đây" khi đang truy cập sản phẩm đó.                                                                         </t>
  </si>
  <si>
    <t>Basic Flow</t>
  </si>
  <si>
    <t xml:space="preserve">Basic Flow </t>
  </si>
  <si>
    <t>Xác nhận thanh toán thành công</t>
  </si>
  <si>
    <t>Người dùng đang ở trang thanh toán</t>
  </si>
  <si>
    <t>Hiển thị lỗi "Vui lòng nhập tên người nhận"</t>
  </si>
  <si>
    <t>Email không hợp lệ</t>
  </si>
  <si>
    <t>Hiển thị lỗi: "Vui lòng nhập đúng địa chỉ email"</t>
  </si>
  <si>
    <t>Nhập địa chỉ không đầy đủ</t>
  </si>
  <si>
    <t>Bỏ trông tất cả các trường</t>
  </si>
  <si>
    <t>1. Để trống tất cả các trường: tên, số điện thoại, địa chỉ, email.
2. Nhấn "Thanh toán khi nhận hàng".</t>
  </si>
  <si>
    <t>1. Nhập tên, số điện thoại và email hợp lệ.
2. Nhập địa chỉ: "7555".
3. Nhấn "Thanh toán khi nhận hàng".</t>
  </si>
  <si>
    <t>1. Nhập tên, số điện thoại và địa chỉ hợp lệ.
2. Nhập email: "invalid_email".
3. Nhấn "Thanh toán khi nhận hàng".</t>
  </si>
  <si>
    <t>1. Nhập tên hợp lệ.
2. Nhập số điện thoại: "abcd1234".
3. Nhập địa chỉ và email hợp lệ.
4. Nhấn "Thanh toán khi nhận hàng".</t>
  </si>
  <si>
    <t>1. Để trống trường tên.
2. Nhập số điện thoại, địa chỉ và email hợp lệ.
3. Nhấn "Thanh toán khi nhận hàng".</t>
  </si>
  <si>
    <t>Hiển thị lỗi cho tất cả các trường bắt buộc.</t>
  </si>
  <si>
    <t>Nhập tên vượt quá giới hạn</t>
  </si>
  <si>
    <t>1. Nhập tên dài hơn 255 ký tự.
3. Nhấn "Thanh toán khi nhận hàng".</t>
  </si>
  <si>
    <t>Vẫn thanh toán thành công vì trường địa chỉ nhập được mọi giá trị</t>
  </si>
  <si>
    <t>Hiển thị lỗi: "Tên tối đa 255 ký tự"</t>
  </si>
  <si>
    <t>1.	Chọn nhiều tiêu chí lọc 
+ Chọn danh mục áo
+ Chọn màu đen
+ Chọn size M
+ Chọn giá dưới 350.000
2. Quan sát danh sách sản phẩm.</t>
  </si>
  <si>
    <t>Sắp xếp sản phẩm theo mức độ "Nổi bật"</t>
  </si>
  <si>
    <t>1. Truy cập vào danh mục sản phẩm "Nữ"
2. Chọn mục sắp xếp và chọn "Nổi bật"
3. Quan sát danh sách sản phẩm hiện ra</t>
  </si>
  <si>
    <t>Bộ lọc nhiều tiêu chí với sắp xếp theo mức độ phổ biến</t>
  </si>
  <si>
    <t>Danh sách sản phẩm có nhiều sản phẩm phù hợp</t>
  </si>
  <si>
    <t>1. Chọn danh mục sản phẩm (VD: Váy).	
2. Áp dụng bộ lọc giá (VD: Dưới 750.000đ).	
3. Áp dụng bộ lọc kích thước (VD: M).	
4. Chọn sắp xếp theo mức độ phổ biến.</t>
  </si>
  <si>
    <t>Danh sách hiển thị các sản phẩm thuộc danh mục "Váy", giá từ  Dưới 750.000đ, kích thước M.	
Danh sách được sắp xếp theo mức độ phổ biến (sản phẩm bán chạy nhất hiển thị trước).</t>
  </si>
  <si>
    <t>GioHang</t>
  </si>
  <si>
    <t>1. Truy cập website yody.vn
2. Chọn sản phẩm bất kỳ
3. Tuỳ chọn kích thước, màu sắc, số lượng sản phẩm
4. Nhấn “Thêm vào giỏ”</t>
  </si>
  <si>
    <t>Sản phẩm được thêm vào giỏ hàng. Hiển thị thông báo "Đã thêm vào vào giỏ"</t>
  </si>
  <si>
    <t>Basic flow</t>
  </si>
  <si>
    <t>1. Truy cập vào giao diện giỏ hàng từ thanh điều hướng hoặc biểu tượng giỏ hàng.	
2. Chọn sản phẩm bất kỳ trong danh sách sản phẩm đã thêm vào giỏ hàng.	
3. Nhấn nút giảm số lượng sản phẩm xuống 0 hoặc nhấn nút Xóa bên cạnh sản phẩm.</t>
  </si>
  <si>
    <t>Hệ thống hiển thị thông báo xác nhận: "Bạn chắc chắn muốn xoá sản phẩm này?".
Hiển thị 2 tùy chọn: "Xoá" và "Không".
Nếu chọn "Xoá", sản phẩm sẽ bị loại bỏ khỏi giỏ hàng và danh sách được cập nhật.
Nếu chọn "Không", sản phẩm vẫn giữ nguyên trong giỏ hàng.</t>
  </si>
  <si>
    <t>Người dùng đã thêm sản phẩm vào giỏ hàng và sẵn sàng thanh toán.</t>
  </si>
  <si>
    <t>1. Truy cập vào giao diện thanh toán.	
2. Nhập đầy đủ thông tin giao hàng, bao gồm: tên, số điện thoại, địa chỉ giao hàng.	
3. Chọn phương thức giao hàng là "Giao hàng tận nhà".	
4. Chọn phương thức thanh toán (COD hoặc trực tuyến).	
5. Nhấn nút "Xác nhận" để lưu thông tin.</t>
  </si>
  <si>
    <t>Hệ thống lưu lại đầy đủ thông tin giao hàng.
Hiển thị thông báo xác nhận thành công
Chuyển hướng người dùng đến trang thông tin đơn hàng đã được xác nhận</t>
  </si>
  <si>
    <t>Kiểm tra chọn phương thức giao hàng tận nhà</t>
  </si>
  <si>
    <t>Kiểm tra chọn hình thức nhận hàng "Lấy tại cửa hàng"</t>
  </si>
  <si>
    <t>1. Chọn hình thức nhận hàng "Lấy tại cửa hàng".	
2. Chọn Tỉnh/Thành phố và Quận/Huyện từ danh sách thả xuống.	
3. Nhấn Xác nhận.</t>
  </si>
  <si>
    <t>Hiển thị danh sách cửa hàng gần địa chỉ người dùng nhất, bao gồm tên và địa chỉ.</t>
  </si>
  <si>
    <t>Kiểm tra độ chính xác của tổng tiền thanh toán</t>
  </si>
  <si>
    <t>Giỏ hàng chứa ít nhất một sản phẩm, phí vận chuyển được áp dụng, và mã giảm giá còn hiệu lực.</t>
  </si>
  <si>
    <t>1. Truy cập giao diện thanh toán từ giỏ hàng.	
2. Kiểm tra thông tin chi tiết về giá trị đơn hàng, bao gồm:	
 Giá trị sản phẩm.	
Phí vận chuyển.	
 Giảm giá (nếu có).	
3. Quan sát tổng số tiền thanh toán được hiển thị.</t>
  </si>
  <si>
    <t xml:space="preserve"> Tổng tiền thanh toán được hiển thị chính xác theo công thức:
Tổng giá trị sản phẩm + Phí vận chuyển - Giảm giá.
 Không có sai lệch hoặc làm tròn không hợp lý.</t>
  </si>
  <si>
    <t>Kiểm tra hiển thị sản phẩm trong danh mục "Nam"</t>
  </si>
  <si>
    <t>Cơ sở dữ liệu có sản phẩm được gắn danh mục "Nam".</t>
  </si>
  <si>
    <t>1. Truy cập giao diện danh mục sản phẩm trên trang web.	
2. Chọn danh mục "Nam" từ danh sách các danh mục.	
3. Quan sát danh sách sản phẩm hiển thị.</t>
  </si>
  <si>
    <t>Chỉ hiển thị các sản phẩm thuộc danh mục "Nam".	
Không có sản phẩm thuộc danh mục khác xuất hiện trong danh sách.</t>
  </si>
  <si>
    <t>Kiểm tra xử lý khi danh mục "Nữ" không có sản phẩm</t>
  </si>
  <si>
    <t>Cơ sở dữ liệu không có sản phẩm được gắn danh mục "Nữ".</t>
  </si>
  <si>
    <t>1. Truy cập giao diện danh mục sản phẩm trên trang web.	
2. Chọn loại sản phẩm " Quần dài nữ"</t>
  </si>
  <si>
    <t>Hiển thị thông báo: "Không tìm thấy sản phẩm phù hợp với các bộ lọc. Vui lòng sử dụng bộ lọc khác để tìm kiếm sản phẩm.".</t>
  </si>
  <si>
    <t>Kiểm tra hiển thị sản phẩm thuộc danh mục "Áo Nữ"</t>
  </si>
  <si>
    <t>Cơ sở dữ liệu có sản phẩm được gắn danh mục loại "Áo Nữ".</t>
  </si>
  <si>
    <t>1. Truy cập giao diện danh mục sản phẩm trên trang web.	
2. Chọn danh mục "Áo Nữ" từ danh mục "Nữ".	
3. Quan sát danh sách sản phẩm hiển thị.</t>
  </si>
  <si>
    <t>Danh sách hiển thị đầy đủ các sản phẩm thuộc danh mục "Áo Nữ" thuộc danh mục "Nữ"</t>
  </si>
  <si>
    <t>Hiển thị sản phẩm trong bộ sưu tập "Mới về"</t>
  </si>
  <si>
    <t>Cơ sở dữ liệu có sản phẩm thuộc bộ sưu tập "Mới về".</t>
  </si>
  <si>
    <t>1. Truy cập giao diện bộ sưu tập trên trang web.	
2. Chọn bộ sưu tập "Mới về" từ menu
3. Quan sát danh sách sản phẩm hiển thị trên giao diện.</t>
  </si>
  <si>
    <t>Danh sách sản phẩm hiển thị đúng và đầy đủ các sản phẩm thuộc bộ sưu tập "Mới về".</t>
  </si>
  <si>
    <t>Hiển thị sản phẩm trong bộ sưu tập "Bán chạy"</t>
  </si>
  <si>
    <t>Cơ sở dữ liệu có sản phẩm thuộc bộ sưu tập "Bán chạy".</t>
  </si>
  <si>
    <t>1. Chọn bộ sưu tập "Bán chạy".
2. Quan sát danh sách sản phẩm hiển thị.</t>
  </si>
  <si>
    <t>Danh sách sản phẩm hiển thị đúng với bộ sưu tập "Bán chạy".</t>
  </si>
  <si>
    <t>Kiểm tra khi danh mục con "Đồ thể thao trẻ em" không có sản phẩm</t>
  </si>
  <si>
    <t>Cơ sở dữ liệu không có sản phẩm nào thuộc danh mục con "Đồ thể thao trẻ em".</t>
  </si>
  <si>
    <t>Hiển thị thông báo "Không tìm thấy sản phẩm phù hợp với các bộ lọc. Vui lòng sử dụng bộ lọc khác để tìm kiếm sản phẩm."</t>
  </si>
  <si>
    <t>1. Truy cập giao diện danh mục sản phẩm trên trang web.	
2. Hover mục  "Trẻ em" từ danh sách các danh mục.	
3.  chọn "Đồ thể thao trẻ em".</t>
  </si>
  <si>
    <t>Kiểm tra hiển thị sản phẩm thuộc danh mục "Quần Nữ"</t>
  </si>
  <si>
    <t>Cơ sở dữ liệu có sản phẩm được gắn danh mục loại "Quần Nữ".</t>
  </si>
  <si>
    <t>1. Truy cập giao diện danh mục sản phẩm trên trang web.	
2. Chọn danh mục "Quần Nữ" từ danh mục "Nữ".	
3. Quan sát danh sách sản phẩm hiển thị.</t>
  </si>
  <si>
    <t>Kiểm tra chức năng điều hướng khi chọn bộ sưu tập</t>
  </si>
  <si>
    <t>Từ giao diện "Bộ sưu tập", chọn một bộ sưu tập bất kỳ (ví dụ: "BST Thu Đông 2024").
Quan sát nội dung được hiển thị sau khi chọn.</t>
  </si>
  <si>
    <t>Điều hướng đến trang chi tiết của bộ sưu tập.
Hiển thị danh sách sản phẩm thuộc bộ sưu tập đã chọn.
Trang chi tiết có các thông tin cơ bản: tiêu đề, hình ảnh bộ sưu tập, sản phẩm đi kèm.</t>
  </si>
  <si>
    <t>Kiểm tra thứ tự sắp xếp sản phẩm trong bộ sưu tập.</t>
  </si>
  <si>
    <t>Cơ sở dữ liệu chứa danh sách sản phẩm thuộc bộ sưu tập "Mới về".
Hệ thống hỗ trợ sắp xếp sản phẩm theo thứ tự ưu tiên (mới nhất, bán chạy nhất).</t>
  </si>
  <si>
    <t>1. Chọn bộ sưu tập "Mới về".
Truy cập vào giao diện   "Mới về".
2.  Quan sát danh sách sản phẩm hiển thị trên giao diện.
3. Kiểm tra thứ tự sắp xếp:
Theo tiêu chí mới nhất đến cũ nhất.
Bán chạy nhất hoặc các tiêu chí ưu tiên khác (nếu có).</t>
  </si>
  <si>
    <t>Alternate flow</t>
  </si>
  <si>
    <t>Sản phẩm được sắp xếp đúng theo thứ tự ưu tiên mặc định của hệ thống:
Sản phẩm mới nhất xuất hiện đầu tiên.
Hoặc các tiêu chí khác như bán chạy nhất nếu được áp dụng.
Giao diện hiển thị đầy đủ thông tin sản phẩm (tên, hình ảnh, giá).</t>
  </si>
  <si>
    <t xml:space="preserve">
Alternate flow</t>
  </si>
  <si>
    <t xml:space="preserve">Alternate flow
</t>
  </si>
  <si>
    <t xml:space="preserve">Kiểm tra hiển thị trang chi tiết sản phẩm </t>
  </si>
  <si>
    <t>Người dùng đã truy cập thành công vào hệ thống</t>
  </si>
  <si>
    <t>1. Truy cập vào trang web .
2. Tìm kiếm hoặc chọn một sản phẩm bất kỳ từ danh sách sản phẩm.
3. Nhấn vào tên hoặc hình ảnh của sản phẩm để truy cập vào trang chi tiết sản phẩm.
4. Kiểm tra các thành phần hiển thị trên trang</t>
  </si>
  <si>
    <t>Tất cả các thành phần trên trang chi tiết sản phẩm được hiển thị đầy đủ, chính xác, không bị lỗi giao diện hoặc sai thông tin.
Các tùy chọn (màu sắc, kích thước) phải khả dụng.
Các nút chức năng hoạt động đúng theo thiết kế.</t>
  </si>
  <si>
    <t xml:space="preserve">Kích thước được chọn hiển thị rõ ràng, các thông báo về khả dụng 
hoặc hết hàng (nếu có) được cập nhật.                                                       </t>
  </si>
  <si>
    <t>Giới hạn hiển thị danh sách "Đã xem gần đây"</t>
  </si>
  <si>
    <t>Người dùng đã xem nhiều hơn số lượng sản phẩm tối đa hiển thị</t>
  </si>
  <si>
    <t>1. Truy cập vào trang chi tiết của hơn 10 sản phẩm bất kỳ.
2. Quan sát danh sách "Đã xem gần đây" ở phần cuối trang chi tiết sản phẩm.</t>
  </si>
  <si>
    <t xml:space="preserve">Danh sách "Đã xem gần đây" hiển thị tối đa 5 sản phẩm gần nhất.
Sản phẩm đã xem cũ hơn  được xem lại bằng thanh điều hướng                                                           </t>
  </si>
  <si>
    <t>Mở trang chủ và tìm kiếm sản phẩm</t>
  </si>
  <si>
    <t>B1: Truy cập website https://yody.vn/
B2: Nhập "Áo"
B3: Nhấn icon tìm kiếm</t>
  </si>
  <si>
    <t>Kiểm tra hiển thị nút button tìm kiếm</t>
  </si>
  <si>
    <t>Nằm bên trái textbox Tìm Kiếm
box-sizing: border-box;
border: 0 solid;
width="20"
height="20"
viewBox="0 0 24 24"
color="#0F0F0F"</t>
  </si>
  <si>
    <t>Trang web đã được tải đầy đủ.
Không yêu cầu người dùng đăng nhập.</t>
  </si>
  <si>
    <t>1. Truy cập vào trang chủ hoặc trang sản phẩm của website.
2. Quan sát thanh tìm kiếm trên giao diện.</t>
  </si>
  <si>
    <t>Nằm bên phải thanh điều hướng
bg-yd-grey-light-2 hover:bg-yd-grey-light-3 focus:bg-yd-grey-light-3
padding-left: 3rem;
padding-right: 1rem;
font-size: 1rem;
    line-height: 1.5rem;
border-color: #cfd7e3;</t>
  </si>
  <si>
    <t>Combobox giới tính :
padding-top: .75rem; padding-bottom: .75rem;
border-color: #eceff4;
border-bottom-width: 1px;
box-sizing: border-box;
    border: 0 solid;
Combobox Màu sắc:
class="grid gap-x-3 md:gap-x-4 xl:gap-x-3 grid-cols-4 xlg:grid-cols-12 xl:grid-cols-24 pt-3 xlg:pt-0 !gap-x-4 gap-4 xlg:!gap-2 !grid-cols-3 xlg:grid-cols-3 lg:grid-cols-3 xl:grid-cols-3"
Combobox Kích thước :
    font-family: inherit;
-webkit-tap-highlight-color: transparent;</t>
  </si>
  <si>
    <t>Hiển thị thông báo "Chúng tôi không tìm thấy sản phẩm nào cho từ khoá ".." "
font-weight: 500;
font-size: 1.5rem;
    line-height: 2rem;
font-family: inherit;</t>
  </si>
  <si>
    <t>Danh sách sản phẩm được hiển thị và sắp xếp đúng theo tiêu chí đã chọn, 4 ô được phân chia:
grid grid-cols-2 gap-x-3 gap-y-5 md:gap-y-10 xmd:grid-cols-3 xl:grid-cols-4</t>
  </si>
  <si>
    <t xml:space="preserve">Kiểm tra button giỏ hàng </t>
  </si>
  <si>
    <t>Bước 1: Truy cập vào trang chủ
Bước 2: quan sát button giỏ hàng</t>
  </si>
  <si>
    <t>Vị trí bên phải thanh điều hướng
width="24", height="24"
viewBox="0 0 24 24"</t>
  </si>
  <si>
    <t>Hiển thị thông báo " Không có sản phẩm trong giỏ hàng " và 1 button mua sắm ngay
font-semibold xlg:font-semibold text-yd-heading-5 xlg:text-yd-heading-4 text-yd-typo-title mb-2
"font-regular text-yd-body-3 text-yd-typo-body mb-5"&gt;Không có sản phẩm trong giỏ hàng.
&lt;img alt="Ảnh giỏ hàng trống" loading="lazy" width="220" height="220" decoding="async" data-nimg="1" class="mb-5 xlg:mb-10 mx-auto" src="https://m.yodycdn.com/web/prod/_next/static/media/cart-empty.250eba9c.svg" style="color: transparent;"&gt;
&lt;span class="line-clamp-1" style="font: inherit; color: inherit;"&gt;Mua sắm ngay&lt;/span&gt;</t>
  </si>
  <si>
    <t>Có breadcrumbs "Giỏ hàng" ở bên trái
Hiển thị sản phẩm gồm hình ảnh , kích thước, màu sắc, số lượng, giá tiền:
border-bottom-color rgb(0, 0, 0)
border-bottom-style solid
box-sizing border-box
column-gap 8px
display flex
flex-direction column
font-family __Inter_144c19, __Inter_F
"text-yd-gray-100 text-yd-label-4 lg:text-yd-label-2 font-normal !font-normal !text-yd-gray-100"&gt;119.500 đ</t>
  </si>
  <si>
    <t>Số lượng sản phẩm được cập nhật chính xác, tổng giá tiền thay đổi tương ứng.
padding-left: .625rem; padding-right: .625rem;
border-left-color rgb(28, 36, 48)
" px-1.5 xlg:px-2.5 cursor-pointer"</t>
  </si>
  <si>
    <t>Kiểm tra hiển thị tổng giá trị thanh toán</t>
  </si>
  <si>
    <t>Tổng giá trị giỏ hàng hiển thị chính xác, bao  giảm giá (nếu có):
    color: #1c2430;
font-weight: 500;
font-size: 1.25rem;
    line-height: 1.75rem;</t>
  </si>
  <si>
    <t xml:space="preserve"> 1. Thay đổi số lượng sản phẩm bằng nút +/- hoặc nhập số lượng trực tiếp.
</t>
  </si>
  <si>
    <t>Trường tên khách hàng:
height: 52px;
 width: 100%;
border-color: #e0e0e0;
padding-left: 42px !important;
padding-right: .75rem !important;
font-size: .875rem;
 line-height: 1.375rem;
color: #394960;
placeholder="Tên khách hàng" autocomplete="off" type="text" name="name"&gt;</t>
  </si>
  <si>
    <t>Hiển thị thông báo lỗi tương ứng: tên không được để trống, số điện thoại phải hợp lệ, địa chỉ đầy đủ.
color: #e14337 !important;
font-weight: 400;
font-size: .75rem !important;  line-height: 1rem !important;
font-family: inherit;</t>
  </si>
  <si>
    <t>1. Nhập thông tin không hợp lệ (tên trống, số điện thoại sai định dạng, địa chỉ không đầy đủ).
2. Nhấn nút "Xác nhận".</t>
  </si>
  <si>
    <t>Radiobutton gồm:
border-top-left-radius: .25rem;
    border-top-right-radius: .25rem;
padding-left: 1rem;
    padding-right: 1rem;
background-color: #ebf0fc;
border-color: #afc3f3;
border-bottom-width: 1px;
border-width: 1px;
gap: .75rem;</t>
  </si>
  <si>
    <t xml:space="preserve">Kiểm tra giao diện nhập tên người nhận  </t>
  </si>
  <si>
    <t>1. Quan sát các trường nhập: họ tên
2. Nhập thông tin mẫu vào các trường</t>
  </si>
  <si>
    <t xml:space="preserve">Tổng tiền thanh toán hiển thị đầy đủ, bao gồm giá sản phẩm, phí vận chuyển, và giảm giá (nếu có):
Hiển thị dòng chữ Tổng thanh toán với font-family: inherit;
color: #1c2430;
</t>
  </si>
  <si>
    <t>Hiển thị đầy đủ các tùy chọn hình thức nhận hàng:
width="28"; height="28"
font-family: inherit;
gap: .75rem;</t>
  </si>
  <si>
    <t>Tên sản phẩm:
font-size: .875rem !important ; line-height: 1.375rem !important; color: #1c2430 ; font-weight: 600 !important;
 giá (gốc/khuyến mãi):
font-family: inherit; gap: .75rem; màu đen
mã SKU :
text-transform: uppercase; font-size: 14px; margin-right: 4px; color: rgb(41 41 41 / var(--tw)
 Chọn màu sản phẩm
width="44" , height="44" , border-radius: 9999px; 
Chọn kích thước sản phẩm :
height:2.75rem;min-width:2.75rem ; border-radius: .5rem;   border-width: 1px;
Thêm số lượng:     height: 3rem; border-color: #cfd7e3; border-width: 1px; border-width: 1px; font-family: inherit;
Button thêm vào giỏ : border-width: 1.5px;
    border-color: #1c2430;
    color: #1c2430; padding-left: 1.5rem;
    padding-right: 1.5rem; font-size: 1rem; line-height: 1.5rem;font-weight: 600;
Danh sách đã xem gần đây:
width: 100%; height: 100%; width: 324px;  margin-right: 12px;
Hình ảnh trong danh sách đã xem gần đây: width="720" , height="960"</t>
  </si>
  <si>
    <t>Giá được khuyến mãi : #e14337; font-weight: 600; font-size: 1.5rem;
    line-height: 2rem; font-family: inherit;
Giá cũ 
color: #6e87aa; font-weight: 400; font-size: 1rem;
    line-height: 1.5rem;</t>
  </si>
  <si>
    <t xml:space="preserve">Danh sách màu sắc hiển thị đầy đủ, hình ảnh thay đổi đúng theo màu được chọn: 
khoảng cách giữa các ô màu : gap: .5rem;
font-family: inherit; border-width: 1px;
    border-color: #1c2430;
border-radius: 9999px;
</t>
  </si>
  <si>
    <t>Danh sách kích thước hiển thị đúng và đầy đủ, bao gồm các kích thước hợp lệ: 
gap: .5rem; font-family: inherit;
background-color: #1c2430;
    color: #fff; height: 2.75rem;
    min-width: 2.75rem; 
border-radius: .5rem;
    border-width: 1px;</t>
  </si>
  <si>
    <t>Danh sách đã xem gần đây:
width: 100%; height: 100%; width: 324px;  margin-right: 12px;
Hình ảnh trong danh sách đã xem gần đây: width="720" , height="960"</t>
  </si>
  <si>
    <t>Các danh mục giới tính hiển thị ở thanh điều hướng đầu trang:
padding-left: .75rem; padding-right: .75rem;
padding-top: .5rem;  padding-bottom: .5rem;
font-family: inherit;color: #1c2430;</t>
  </si>
  <si>
    <t>Các danh mục loại sản phẩm hiển thị đầy đủ và đúng vị trí trên giao diện:     
.xlg\:hover\:text-yd-gray-160:hover
background-color: #fff;</t>
  </si>
  <si>
    <t>Các danh mục bộ sưu tập hiển thị trên thanh điều hướng đầu trang 
có dòng chữ Bộc Sưu Tập 
box-sizing: border-box;
    border: 0 solid; color: #1c2430;
font-size: 1rem;  line-height: 1.5rem;
font-weight: 500;</t>
  </si>
  <si>
    <t>1. Chọn một danh mục (VD: Nữ , Áo nữ).
2. Quan sát danh sách sản phẩm hiển thị.</t>
  </si>
  <si>
    <t xml:space="preserve">Danh sách sản phẩm hiển thị đúng với danh mục đã chọn gồm:
4 ảnh sản phẩm ở hàng đầu :
có kích thước:width="720" , height="960" 
Thông tin sản phẩm bên dưới hình ảnh: font-size: 14px; màu : width: 1.5rem; height: 1.5rem; font-family: inherit;
Thanh bộ lọc bên trái </t>
  </si>
  <si>
    <t>Hiển thị thông báo: "Không tìm thấy sản phẩm phù hợp với các bộ lọc. Vui lòng sử dụng bộ lọc khác để tìm kiếm".
font-size: 1.125rem;  line-height: 1.75rem; 
padding-top: 4rem;
color: #394960;
margin-left: auto;
    margin-right: auto;
Thanh bộ lọc bên trái trống</t>
  </si>
  <si>
    <t>Hiện thông báo không thể thanh toán ở 1 trong 2 trình duyệt</t>
  </si>
  <si>
    <t>1. Nhập tên: "Đỗ Thu Phương".
2. Nhập số điện thoại: "0987654321".
3. Nhập địa chỉ: "33 Bưởi,Tây Hồ, Hà Nội".
4. Nhập email: "lanphuong2ltk@gmail.com".
5. Nhấn "Thanh toán bằng tiền mặt".</t>
  </si>
  <si>
    <t>Basic Flow
SCRUM-1</t>
  </si>
  <si>
    <t>SCRUM-2
Alternate flow</t>
  </si>
  <si>
    <t>*Tìm kiếm sản phẩm hợp lệ</t>
  </si>
  <si>
    <t>1.Truy cập vào website https://yody.vn/
2. Nhập từ khóa “áo khoác nam” vào thanh tìm kiếm.
3. Nhấn nút "Enter".</t>
  </si>
  <si>
    <t xml:space="preserve">Bước 1: Nhập  từ khóa: "áo khoát" 
Bước 2:  Nhấn Enter </t>
  </si>
  <si>
    <t>Hiển thị sản phẩm  "áo khoác " với 348 sản phẩm</t>
  </si>
  <si>
    <t>Hiển thị những sản phẩm gợi ý của brand</t>
  </si>
  <si>
    <t>*Tìm kiếm bằng ký tự đặc biệt</t>
  </si>
  <si>
    <t>Bước 1:Nhập từ khóa "trẻ em" vào ô tìm kiếm.
Bước 2:  Nhấn Enter hoặc click biểu tượng tìm kiếm.</t>
  </si>
  <si>
    <t>Hiển thị danh sách sản phẩm thuộc danh mục trẻ em với 74 sản phẩm</t>
  </si>
  <si>
    <t>1. Nhập từ khóa "Áo NỮ".
2. Nhấn "Tìm kiếm".
Bước 2:  Nhấn Enter hoặc click biểu tượng tìm kiếm.</t>
  </si>
  <si>
    <t>*Danh sách sản phẩm hiển thị không bị ảnh hưởng bởi cách viết chữ hoa/thường.</t>
  </si>
  <si>
    <t>*Tìm kiếm với từ khóa với danh mục giới tính</t>
  </si>
  <si>
    <t>*Kiểm tra không phân biệt chữ hoa/thường trong tìm kiếm</t>
  </si>
  <si>
    <t xml:space="preserve">	*Tìm kiếm với từ khoá sai chính tả</t>
  </si>
  <si>
    <t>*Tìm kiếm từ khoá kết hợp với ký tự đặc biệt</t>
  </si>
  <si>
    <t>1. Nhập từ khoá "áo@@ nam ".
2. Nhấn "Enter".</t>
  </si>
  <si>
    <t>Danh sách sản phẩm hiển thị  đúng với từ khoá là áo nam với "278 sản phẩm".</t>
  </si>
  <si>
    <t xml:space="preserve">	*Tìm kiếm sản phẩm với từ khoá không dấu</t>
  </si>
  <si>
    <t>1. Nhập từ khoá "quan nu".
2. Nhấn "Enter".</t>
  </si>
  <si>
    <t>Danh sách sản phẩm hiển thị quần nữ với "260 sản phẩm".</t>
  </si>
  <si>
    <t>*Số điện thoại không hợp lệ</t>
  </si>
  <si>
    <t>*Trường tên bị bỏ trống</t>
  </si>
  <si>
    <t>1. Truy cập vào giao diện thanh toán.	
2. Nhập số điện thoại tkhoong đủ 10 số "098642567"</t>
  </si>
  <si>
    <t>Hiển thị lỗi: "Số điện thoại không hợp lệ "</t>
  </si>
  <si>
    <t>Hiển thị lỗi: "Số điện thoại không hợp lệ  "</t>
  </si>
  <si>
    <t>[GioHang-6]</t>
  </si>
  <si>
    <t>TikTok-Trangchu</t>
  </si>
  <si>
    <t>Basic load test</t>
  </si>
  <si>
    <t>JMeter đã cài đặt; máy có mạng ổn định; cấu hình chứng chỉ nếu ghi HTTPS</t>
  </si>
  <si>
    <t>1. Thêm 'Ultimate Thread Group'
   - Start Threads: 50
   - Initial Delay: 10s
   - Startup Time: 10s
   - Hold Load For: 50s
2. Thêm HTTP Request:
   - Method: GET
   - Server: www.tiktok.com
   - Path: /vi-VN
3. Thêm HTTP Header Manager:
   - User-Agent: Mozilla/5.0...
   - Accept: text/html
4. Thêm Listener: Summary Report
5. Chạy test và theo dõi lỗi % và throughput</t>
  </si>
  <si>
    <t>Error % = 0%, Throughput ≥ 3/sec</t>
  </si>
  <si>
    <t>Đo thời gian phản hồi trung bình khi truy cập TikTok</t>
  </si>
  <si>
    <t>Cấu hình như TC_ULT_01, bật View Results Tree để phân tích</t>
  </si>
  <si>
    <t>1. Làm theo các bước trong TC_ULT_01
2. Mở Listener: View Results Tree
3. Quan sát thời gian phản hồi của từng request
4. Ghi nhận giá trị trung bình từ Summary Report</t>
  </si>
  <si>
    <t>Avg response time ≤ 2500ms</t>
  </si>
  <si>
    <t>Đo thời gian phản hồi lớn nhất của trang chủ TikTok</t>
  </si>
  <si>
    <t>Cấu hình như TC_ULT_01</t>
  </si>
  <si>
    <t>1. Chạy lại cấu hình TC_ULT_01
2. Sau khi chạy xong, mở Summary Report
3. Ghi nhận cột Max response time</t>
  </si>
  <si>
    <t>Max response time ≤ 10,000ms</t>
  </si>
  <si>
    <t>Xác minh hệ thống không phát sinh lỗi (Error %)</t>
  </si>
  <si>
    <t>Dữ liệu hệ thống ổn định, mạng không ngắt giữa chừng</t>
  </si>
  <si>
    <t>1. Dùng lại kịch bản test trong TC_ULT_01
2. Mở Summary Report
3. Kiểm tra cột Error %
4. Xác nhận giá trị là 0.00%</t>
  </si>
  <si>
    <t>Error % = 0.00%</t>
  </si>
  <si>
    <t>Kiểm tra dung lượng dữ liệu nhận được mỗi giây (Received KB/sec)</t>
  </si>
  <si>
    <t>Cấu hình test giống PERF_TC_ULT_01, chạy trong điều kiện mạng ổn định</t>
  </si>
  <si>
    <t>1. Thực hiện test theo cấu hình PERF_TC_ULT_01
2. Mở Summary Report
3. Quan sát cột 'Received KB/sec'
4. Ghi nhận giá trịv</t>
  </si>
  <si>
    <t>Received KB/sec ≥ 800</t>
  </si>
  <si>
    <t>Đánh giá độ ổn định hệ thống qua độ lệch chuẩn thời gian phản hồi</t>
  </si>
  <si>
    <t>Thực hiện test tối thiểu 100 mẫu để có số liệu đủ tin cậy</t>
  </si>
  <si>
    <t>1. Chạy test như PERF_TC_ULT_01 với ≥100 requests
2. Mở Summary Report
3. Quan sát cột Std. Dev. (độ lệch chuẩn)
4. Ghi nhận giá trị và đánh giá mức độ dao động</t>
  </si>
  <si>
    <t>Std. Dev. ≤ 3000ms</t>
  </si>
  <si>
    <t>Kiểm thử mô phỏng 20 người dùng khám phá trang</t>
  </si>
  <si>
    <t>JMeter đã cài đặt; cấu hình Ultimate Thread Group theo hình</t>
  </si>
  <si>
    <t>1. Thêm Ultimate Thread Group:
   - Threads: 20
   - Initial Delay: 10s
   - Startup Time: 20s
   - Hold Load For: 50s
2. Thêm HTTP Request tới chức năng 'Khám phá'
3. Gắn HTTP Header Manager (User-Agent, Accept)
4. Thêm Summary Report + Aggregate Graph
5. Chạy test và theo dõi thống kê</t>
  </si>
  <si>
    <t>Toàn bộ 20 user hoạt động đồng thời trong 50s, không có lỗi nghiêm trọng</t>
  </si>
  <si>
    <t>Đánh giá thời gian phản hồi trung bình khi truy cập mục khám phá</t>
  </si>
  <si>
    <t>1. Chạy lại test khám phá
2. Mở Summary Report
3. Kiểm tra cột 'Average'
4. Ghi nhận giá trị thời gian phản hồi TB</t>
  </si>
  <si>
    <t>Thời gian phản hồi TB ≤ 1000ms</t>
  </si>
  <si>
    <t>Xác minh độ ổn định thông qua Std. Dev.</t>
  </si>
  <si>
    <t>Có ≥100 mẫu trong test</t>
  </si>
  <si>
    <t>1. Chạy test như PERF_TC_KHAMPHA_01
2. Mở Summary Report
3. Kiểm tra độ lệch chuẩn Std. Dev.
4. Đánh giá mức độ biến động</t>
  </si>
  <si>
    <t>Std. Dev. ≤ 500ms</t>
  </si>
  <si>
    <t>Kiểm tra % lỗi trong quá trình khám phá</t>
  </si>
  <si>
    <t>Bật Summary Report để xem Error %</t>
  </si>
  <si>
    <t>1. Dùng lại cấu hình PERF_TC_KHAMPHA_01
2. Sau khi chạy xong, mở Summary Report
3. Ghi nhận cột Error %
4. Đánh giá tỷ lệ lỗi</t>
  </si>
  <si>
    <t>Error % ≤ 1%</t>
  </si>
  <si>
    <t>Phân tích tuyến trên (percentile - 90/95/99%) khám phá</t>
  </si>
  <si>
    <t>Thêm Aggregate Graph vào test</t>
  </si>
  <si>
    <t>1. Chạy test khám phá
2. Mở Aggregate Graph
3. Ghi nhận giá trị tại 90%, 95%, 99% Line
4. So sánh với ngưỡng kỳ vọng</t>
  </si>
  <si>
    <t>99% Line ≤ 2000ms</t>
  </si>
  <si>
    <t>Đánh giá thông lượng (Throughput) hệ thống</t>
  </si>
  <si>
    <t>Sử dụng Aggregate Graph hoặc Summary Report</t>
  </si>
  <si>
    <t>1. Chạy test khám phá
2. Mở Summary Report / Aggregate Graph
3. Ghi nhận chỉ số Throughput (requests/second)
4. Đánh giá mức độ xử lý của server</t>
  </si>
  <si>
    <t>Throughput ≥ 4/sec</t>
  </si>
  <si>
    <t>Kiểm thử hiệu năng gửi/nhận tin nhắn với 50 người dùng đồng thời</t>
  </si>
  <si>
    <t>JMeter đã cài đặt, cấu hình Ultimate Thread Group như ảnh</t>
  </si>
  <si>
    <t>1. Thêm Ultimate Thread Group:
   - Threads: 50
   - Initial Delay: 10s
   - Startup Time: 30s
   - Hold Load For: 60s
2. Thêm HTTP Request cho chức năng gửi/nhận tin nhắn
3. Gắn HTTP Header Manager (User-Agent, Content-Type...)
4. Gắn Listeners: Summary Report, Aggregate Report
5. Chạy và ghi nhận thời gian phản hồi, lỗi, throughput</t>
  </si>
  <si>
    <t>Test chạy ổn định, không lỗi, throughput ≥ 5/sec</t>
  </si>
  <si>
    <t>Đo thời gian phản hồi trung bình của chức năng tin nhắn</t>
  </si>
  <si>
    <t>Dựa vào dữ liệu Summary Report</t>
  </si>
  <si>
    <t>1. Thực hiện test PERF_TC_MSG_01
2. Mở Summary Report
3. Ghi nhận cột Average response time</t>
  </si>
  <si>
    <t>Average response time ≤ 3000ms</t>
  </si>
  <si>
    <t>Xác minh độ ổn định qua độ lệch chuẩn (Std. Dev.)</t>
  </si>
  <si>
    <t>Chạy test có &gt;400 mẫu để thống kê chính xác</t>
  </si>
  <si>
    <t>1. Mở Summary Report
2. Kiểm tra giá trị Std. Dev.
3. So sánh với ngưỡng ổn định</t>
  </si>
  <si>
    <t>Std. Dev. ≤ 2000ms</t>
  </si>
  <si>
    <t>Phân tích tuyến trên: 90/95/99% phản hồi</t>
  </si>
  <si>
    <t>Aggregate Report đã được thêm</t>
  </si>
  <si>
    <t>1. Chạy test PERF_TC_MSG_01
2. Mở Aggregate Report
3. Ghi nhận 90%, 95%, 99% Line
4. So sánh với ngưỡng (tối đa 10s)</t>
  </si>
  <si>
    <t>99% Line ≤ 10000ms</t>
  </si>
  <si>
    <t>Khả năng chịu tải tốt cho chức năng tin nhắn</t>
  </si>
  <si>
    <t>Dao động hợp lý, không bất thường</t>
  </si>
  <si>
    <t>99% người dùng có phản hồi hợp lý</t>
  </si>
  <si>
    <t>Phản hồi nhanh, 
đáp ứng kỳ vọng</t>
  </si>
  <si>
    <t>Mô phỏng khám phá với tải nhẹ</t>
  </si>
  <si>
    <t>Hệ thống phản hồi ổn định</t>
  </si>
  <si>
    <t>Tỷ lệ lỗi chấp nhận được</t>
  </si>
  <si>
    <t>Hầu hết người dùng có phản hồi tốt</t>
  </si>
  <si>
    <t>Khả năng xử lý tốt</t>
  </si>
  <si>
    <t>Hiệu suất tốt cho 
chức năng khám phá</t>
  </si>
  <si>
    <t>TikTok-Live</t>
  </si>
  <si>
    <t>TikTok-TinNhan</t>
  </si>
  <si>
    <t>TikTok-KhamPha</t>
  </si>
  <si>
    <t>Kiểm thử hiệu năng xem Live với 1000 lượt truy cập</t>
  </si>
  <si>
    <t>JMeter đã cấu hình đúng HTTP Request đến API xem live</t>
  </si>
  <si>
    <t>1. Thêm Thread Group (Ultimate hoặc thường), tạo 1000 request
2. Thêm HTTP Request tới endpoint xem Live
3. Gắn Header nếu cần: User-Agent, Accept, Authorization...
4. Thêm Listeners: Summary Report, Aggregate Report
5. Chạy test và ghi nhận dữ liệu từ Summary</t>
  </si>
  <si>
    <t>Test thực hiện đủ 1000 request, không bị gián đoạn</t>
  </si>
  <si>
    <t>Đánh giá thời gian phản hồi trung bình khi xem Live</t>
  </si>
  <si>
    <t>Đã chạy test với số mẫu đủ lớn (&gt;=1000)</t>
  </si>
  <si>
    <t>1. Mở Summary Report
2. Ghi nhận giá trị ở cột Average
3. So sánh với ngưỡng kỳ vọng</t>
  </si>
  <si>
    <t>Avg response time ≤ 10,000ms</t>
  </si>
  <si>
    <t>Xác minh tỷ lệ lỗi khi truy cập xem Live</t>
  </si>
  <si>
    <t>Tải sinh đủ lớn để dễ dàng phát hiện lỗi</t>
  </si>
  <si>
    <t>1. Mở Summary Report hoặc Aggregate Report
2. Ghi nhận cột Error %
3. Đánh giá theo giới hạn cho phép</t>
  </si>
  <si>
    <t>Error % ≤ 5%</t>
  </si>
  <si>
    <t>Phân tích tuyến trên của thời gian phản hồi (90/95/99%)</t>
  </si>
  <si>
    <t>Đã thêm Aggregate Report</t>
  </si>
  <si>
    <t>1. Mở Aggregate Report
2. Ghi nhận các cột: 90%, 95%, 99% Line
3. So sánh 99% Line với ngưỡng tối đa chấp nhận được</t>
  </si>
  <si>
    <t>99% Line ≤ 30000ms</t>
  </si>
  <si>
    <t>Đạt yêu cầu nhưng cần theo dõi thêm</t>
  </si>
  <si>
    <t>Tỷ lệ lỗi cao, hệ thống không ổn định</t>
  </si>
  <si>
    <t>Thời gian phản hồi chậm, cần tối ưu</t>
  </si>
  <si>
    <t>Chạy đủ tải cho kịch bản xem Live</t>
  </si>
  <si>
    <t>Test hành vi bảo mật</t>
  </si>
  <si>
    <t>Stress test
 mức trung bình</t>
  </si>
  <si>
    <t>Performance threshold test</t>
  </si>
  <si>
    <t>Băng thông tải dữ liệu đạt yêu cầu</t>
  </si>
  <si>
    <t>Kiểm thử hiệu năng trang chủ TikTok với Ultimate Thread Group</t>
  </si>
  <si>
    <t>TrangChu</t>
  </si>
  <si>
    <t>Khampha</t>
  </si>
  <si>
    <t>TinNhan</t>
  </si>
  <si>
    <t>Live</t>
  </si>
  <si>
    <t>Dựa trên KHAMPHA-1</t>
  </si>
  <si>
    <t>*Kiểm tra tính năng xóa sản phẩm khỏi giỏ hàng</t>
  </si>
  <si>
    <t>*Kiểm tra tăng số lượng sản phẩm trong giỏ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</si>
</sst>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409]d\-mmm\-yyyy;@"/>
  </numFmts>
  <fonts count="19">
    <font>
      <sz val="11"/>
      <color theme="1"/>
      <name val="Calibri"/>
      <scheme val="minor"/>
    </font>
    <font>
      <sz val="11"/>
      <color theme="1"/>
      <name val="Calibri"/>
      <family val="2"/>
      <scheme val="minor"/>
    </font>
    <font>
      <sz val="11"/>
      <color theme="1"/>
      <name val="Calibri"/>
      <family val="2"/>
      <scheme val="minor"/>
    </font>
    <font>
      <sz val="10"/>
      <color theme="1"/>
      <name val="Tahoma"/>
      <family val="2"/>
    </font>
    <font>
      <sz val="11"/>
      <name val="Calibri"/>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sz val="10"/>
      <color rgb="FF000000"/>
      <name val="Tahoma"/>
      <family val="2"/>
    </font>
    <font>
      <i/>
      <sz val="10"/>
      <color rgb="FFFF0000"/>
      <name val="Tahoma"/>
      <family val="2"/>
    </font>
    <font>
      <b/>
      <sz val="10"/>
      <color rgb="FF000000"/>
      <name val="Tahoma"/>
      <family val="2"/>
    </font>
    <font>
      <sz val="11"/>
      <color theme="1"/>
      <name val="Calibri"/>
      <family val="2"/>
    </font>
    <font>
      <sz val="11"/>
      <name val="ＭＳ Ｐゴシック"/>
      <charset val="128"/>
    </font>
    <font>
      <b/>
      <sz val="10"/>
      <name val="Tahoma"/>
      <family val="2"/>
    </font>
    <font>
      <sz val="10"/>
      <name val="Tahoma"/>
      <family val="2"/>
    </font>
    <font>
      <sz val="8"/>
      <name val="Calibri"/>
      <family val="2"/>
      <scheme val="minor"/>
    </font>
    <font>
      <sz val="11"/>
      <color theme="1"/>
      <name val="Calibri"/>
      <scheme val="minor"/>
    </font>
  </fonts>
  <fills count="6">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2" tint="-9.9978637043366805E-2"/>
        <bgColor indexed="41"/>
      </patternFill>
    </fill>
  </fills>
  <borders count="3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s>
  <cellStyleXfs count="3">
    <xf numFmtId="0" fontId="0" fillId="0" borderId="0"/>
    <xf numFmtId="165" fontId="14" fillId="0" borderId="6"/>
    <xf numFmtId="0" fontId="18" fillId="0" borderId="6"/>
  </cellStyleXfs>
  <cellXfs count="105">
    <xf numFmtId="0" fontId="0" fillId="0" borderId="0" xfId="0"/>
    <xf numFmtId="0" fontId="3" fillId="0" borderId="0" xfId="0" applyFont="1"/>
    <xf numFmtId="0" fontId="3" fillId="0" borderId="0" xfId="0" applyFont="1" applyAlignment="1">
      <alignment horizontal="center" vertical="center"/>
    </xf>
    <xf numFmtId="0" fontId="3" fillId="0" borderId="5" xfId="0" applyFont="1" applyBorder="1" applyAlignment="1">
      <alignment vertical="top" wrapText="1"/>
    </xf>
    <xf numFmtId="164" fontId="8" fillId="2" borderId="7" xfId="0" applyNumberFormat="1" applyFont="1" applyFill="1" applyBorder="1" applyAlignment="1">
      <alignment horizontal="left" vertical="top" wrapText="1"/>
    </xf>
    <xf numFmtId="164" fontId="8" fillId="2" borderId="9" xfId="0" applyNumberFormat="1" applyFont="1" applyFill="1" applyBorder="1" applyAlignment="1">
      <alignment horizontal="left" vertical="top" wrapText="1"/>
    </xf>
    <xf numFmtId="0" fontId="12" fillId="2" borderId="10" xfId="0" applyFont="1" applyFill="1" applyBorder="1" applyAlignment="1">
      <alignment horizontal="center" vertical="top"/>
    </xf>
    <xf numFmtId="0" fontId="12" fillId="2" borderId="5" xfId="0" applyFont="1" applyFill="1" applyBorder="1" applyAlignment="1">
      <alignment horizontal="center" vertical="top" wrapText="1"/>
    </xf>
    <xf numFmtId="0" fontId="12" fillId="2" borderId="11" xfId="0" applyFont="1" applyFill="1" applyBorder="1" applyAlignment="1">
      <alignment horizontal="center" vertical="top" wrapText="1"/>
    </xf>
    <xf numFmtId="0" fontId="10" fillId="2" borderId="10" xfId="0" applyFont="1" applyFill="1" applyBorder="1" applyAlignment="1">
      <alignment horizontal="center" vertical="top"/>
    </xf>
    <xf numFmtId="0" fontId="10" fillId="2" borderId="5" xfId="0" applyFont="1" applyFill="1" applyBorder="1" applyAlignment="1">
      <alignment horizontal="center" vertical="top" wrapText="1"/>
    </xf>
    <xf numFmtId="0" fontId="10" fillId="2" borderId="11" xfId="0" applyFont="1" applyFill="1" applyBorder="1" applyAlignment="1">
      <alignment horizontal="center" vertical="top" wrapText="1"/>
    </xf>
    <xf numFmtId="0" fontId="10" fillId="2" borderId="12" xfId="0" applyFont="1" applyFill="1" applyBorder="1" applyAlignment="1">
      <alignment horizontal="center" vertical="top"/>
    </xf>
    <xf numFmtId="0" fontId="10" fillId="2" borderId="13" xfId="0" applyFont="1" applyFill="1" applyBorder="1" applyAlignment="1">
      <alignment horizontal="center" vertical="top" wrapText="1"/>
    </xf>
    <xf numFmtId="0" fontId="10" fillId="2" borderId="14" xfId="0" applyFont="1" applyFill="1" applyBorder="1" applyAlignment="1">
      <alignment horizontal="center" vertical="top" wrapText="1"/>
    </xf>
    <xf numFmtId="9" fontId="9" fillId="2" borderId="15" xfId="0" applyNumberFormat="1" applyFont="1" applyFill="1" applyBorder="1" applyAlignment="1">
      <alignment horizontal="left" vertical="top"/>
    </xf>
    <xf numFmtId="3" fontId="10" fillId="2" borderId="16" xfId="0" applyNumberFormat="1" applyFont="1" applyFill="1" applyBorder="1" applyAlignment="1">
      <alignment horizontal="left" vertical="top"/>
    </xf>
    <xf numFmtId="3" fontId="10" fillId="2" borderId="16" xfId="0" applyNumberFormat="1" applyFont="1" applyFill="1" applyBorder="1" applyAlignment="1">
      <alignment horizontal="left" vertical="top" wrapText="1"/>
    </xf>
    <xf numFmtId="3" fontId="10" fillId="2" borderId="17" xfId="0" applyNumberFormat="1" applyFont="1" applyFill="1" applyBorder="1" applyAlignment="1">
      <alignment horizontal="left" vertical="top"/>
    </xf>
    <xf numFmtId="164" fontId="6" fillId="3" borderId="5" xfId="0" applyNumberFormat="1" applyFont="1" applyFill="1" applyBorder="1" applyAlignment="1">
      <alignment horizontal="left" vertical="top" wrapText="1"/>
    </xf>
    <xf numFmtId="164" fontId="6" fillId="3" borderId="5" xfId="0" applyNumberFormat="1" applyFont="1" applyFill="1" applyBorder="1" applyAlignment="1">
      <alignment horizontal="center" vertical="center" wrapText="1"/>
    </xf>
    <xf numFmtId="0" fontId="6" fillId="3" borderId="5" xfId="0" applyFont="1" applyFill="1" applyBorder="1" applyAlignment="1">
      <alignment horizontal="center" vertical="center" wrapText="1"/>
    </xf>
    <xf numFmtId="164" fontId="8" fillId="4" borderId="1" xfId="0" applyNumberFormat="1" applyFont="1" applyFill="1" applyBorder="1" applyAlignment="1">
      <alignment horizontal="left" vertical="top"/>
    </xf>
    <xf numFmtId="164" fontId="8" fillId="4" borderId="1" xfId="0" applyNumberFormat="1" applyFont="1" applyFill="1" applyBorder="1" applyAlignment="1">
      <alignment horizontal="left" vertical="top" wrapText="1"/>
    </xf>
    <xf numFmtId="164" fontId="7" fillId="0" borderId="5" xfId="0" applyNumberFormat="1" applyFont="1" applyBorder="1" applyAlignment="1">
      <alignment horizontal="center" vertical="center" wrapText="1"/>
    </xf>
    <xf numFmtId="0" fontId="3" fillId="0" borderId="5" xfId="0" applyFont="1" applyBorder="1" applyAlignment="1">
      <alignment horizontal="left" vertical="top" wrapText="1"/>
    </xf>
    <xf numFmtId="164" fontId="3" fillId="0" borderId="5"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13" fillId="0" borderId="0" xfId="0" applyFont="1" applyAlignment="1">
      <alignment vertical="top"/>
    </xf>
    <xf numFmtId="0" fontId="13" fillId="0" borderId="0" xfId="0" applyFont="1" applyAlignment="1">
      <alignment horizontal="left" vertical="top"/>
    </xf>
    <xf numFmtId="0" fontId="3" fillId="0" borderId="0" xfId="0" applyFont="1" applyAlignment="1">
      <alignment horizontal="left" vertical="top" wrapText="1"/>
    </xf>
    <xf numFmtId="0" fontId="13" fillId="0" borderId="0" xfId="0" applyFont="1" applyAlignment="1">
      <alignment horizontal="left" wrapText="1"/>
    </xf>
    <xf numFmtId="0" fontId="3" fillId="0" borderId="0" xfId="0" applyFont="1" applyAlignment="1">
      <alignment horizontal="center" vertical="center" wrapText="1"/>
    </xf>
    <xf numFmtId="165" fontId="15" fillId="5" borderId="19" xfId="1" applyFont="1" applyFill="1" applyBorder="1" applyAlignment="1">
      <alignment horizontal="left" vertical="top" wrapText="1"/>
    </xf>
    <xf numFmtId="0" fontId="3" fillId="0" borderId="6" xfId="0" applyFont="1" applyBorder="1" applyAlignment="1">
      <alignment horizontal="left" vertical="top" wrapText="1"/>
    </xf>
    <xf numFmtId="164" fontId="3" fillId="0" borderId="13" xfId="0" applyNumberFormat="1" applyFont="1" applyBorder="1" applyAlignment="1">
      <alignment horizontal="center" vertical="center" wrapText="1"/>
    </xf>
    <xf numFmtId="164" fontId="3" fillId="0" borderId="19"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0" fillId="0" borderId="6" xfId="0" applyBorder="1"/>
    <xf numFmtId="0" fontId="13" fillId="0" borderId="6" xfId="0" applyFont="1" applyBorder="1" applyAlignment="1">
      <alignment horizontal="left" vertical="top"/>
    </xf>
    <xf numFmtId="0" fontId="13" fillId="0" borderId="6" xfId="0" applyFont="1" applyBorder="1" applyAlignment="1">
      <alignment horizontal="left" wrapText="1"/>
    </xf>
    <xf numFmtId="0" fontId="3" fillId="0" borderId="6" xfId="0" applyFont="1" applyBorder="1" applyAlignment="1">
      <alignment horizontal="center" vertical="center"/>
    </xf>
    <xf numFmtId="0" fontId="3" fillId="0" borderId="6" xfId="0" applyFont="1" applyBorder="1"/>
    <xf numFmtId="164" fontId="3" fillId="0" borderId="6" xfId="0" applyNumberFormat="1" applyFont="1" applyBorder="1" applyAlignment="1">
      <alignment horizontal="left" vertical="top" wrapText="1"/>
    </xf>
    <xf numFmtId="0" fontId="13" fillId="0" borderId="6" xfId="0" applyFont="1" applyBorder="1" applyAlignment="1">
      <alignment horizontal="left" vertical="top" wrapText="1"/>
    </xf>
    <xf numFmtId="0" fontId="0" fillId="0" borderId="6" xfId="0" applyBorder="1" applyAlignment="1">
      <alignment horizontal="left" vertical="top" wrapText="1"/>
    </xf>
    <xf numFmtId="164" fontId="16" fillId="0" borderId="5" xfId="0" applyNumberFormat="1" applyFont="1" applyBorder="1" applyAlignment="1">
      <alignment horizontal="center" vertical="center" wrapText="1"/>
    </xf>
    <xf numFmtId="164" fontId="3" fillId="0" borderId="18" xfId="0" applyNumberFormat="1" applyFont="1" applyBorder="1" applyAlignment="1">
      <alignment horizontal="center" vertical="center" wrapText="1"/>
    </xf>
    <xf numFmtId="164" fontId="7" fillId="0" borderId="18" xfId="0" applyNumberFormat="1" applyFont="1" applyBorder="1" applyAlignment="1">
      <alignment horizontal="center" vertical="center" wrapText="1"/>
    </xf>
    <xf numFmtId="0" fontId="3" fillId="0" borderId="18" xfId="0" applyFont="1" applyBorder="1" applyAlignment="1">
      <alignment horizontal="center" vertical="center" wrapText="1"/>
    </xf>
    <xf numFmtId="0" fontId="13" fillId="0" borderId="6" xfId="0" applyFont="1" applyBorder="1" applyAlignment="1">
      <alignment vertical="top"/>
    </xf>
    <xf numFmtId="164" fontId="3" fillId="2" borderId="6" xfId="0" applyNumberFormat="1" applyFont="1" applyFill="1" applyBorder="1" applyAlignment="1">
      <alignment horizontal="center" vertical="center" wrapText="1"/>
    </xf>
    <xf numFmtId="164" fontId="3" fillId="2" borderId="6" xfId="0" applyNumberFormat="1" applyFont="1" applyFill="1" applyBorder="1" applyAlignment="1">
      <alignment horizontal="left" vertical="top" wrapText="1"/>
    </xf>
    <xf numFmtId="0" fontId="7" fillId="2" borderId="6" xfId="0" applyFont="1" applyFill="1" applyBorder="1" applyAlignment="1">
      <alignment horizontal="center" vertical="center" wrapText="1"/>
    </xf>
    <xf numFmtId="0" fontId="10" fillId="2" borderId="6" xfId="0" applyFont="1" applyFill="1" applyBorder="1" applyAlignment="1">
      <alignment horizontal="left" vertical="top" wrapText="1"/>
    </xf>
    <xf numFmtId="164" fontId="5" fillId="2" borderId="6" xfId="0" applyNumberFormat="1" applyFont="1" applyFill="1" applyBorder="1" applyAlignment="1">
      <alignment horizontal="center" vertical="center" wrapText="1"/>
    </xf>
    <xf numFmtId="164" fontId="5" fillId="2" borderId="6" xfId="0" applyNumberFormat="1" applyFont="1" applyFill="1" applyBorder="1" applyAlignment="1">
      <alignment horizontal="left" vertical="top" wrapText="1"/>
    </xf>
    <xf numFmtId="0" fontId="12" fillId="2" borderId="6" xfId="0" applyFont="1" applyFill="1" applyBorder="1" applyAlignment="1">
      <alignment horizontal="left" vertical="top" wrapText="1"/>
    </xf>
    <xf numFmtId="3" fontId="10" fillId="2" borderId="6" xfId="0" applyNumberFormat="1" applyFont="1" applyFill="1" applyBorder="1" applyAlignment="1">
      <alignment horizontal="left" vertical="top" wrapText="1"/>
    </xf>
    <xf numFmtId="164" fontId="9" fillId="2" borderId="6" xfId="0" applyNumberFormat="1" applyFont="1" applyFill="1" applyBorder="1" applyAlignment="1">
      <alignment horizontal="left" vertical="top" wrapText="1"/>
    </xf>
    <xf numFmtId="164" fontId="3" fillId="4" borderId="20" xfId="0" applyNumberFormat="1" applyFont="1" applyFill="1" applyBorder="1" applyAlignment="1">
      <alignment horizontal="center" vertical="center" wrapText="1"/>
    </xf>
    <xf numFmtId="0" fontId="3" fillId="4" borderId="21" xfId="0" applyFont="1" applyFill="1" applyBorder="1" applyAlignment="1">
      <alignment horizontal="center" vertical="center" wrapText="1"/>
    </xf>
    <xf numFmtId="164" fontId="9" fillId="2" borderId="20" xfId="0" applyNumberFormat="1" applyFont="1" applyFill="1" applyBorder="1" applyAlignment="1">
      <alignment horizontal="left" vertical="top" wrapText="1"/>
    </xf>
    <xf numFmtId="0" fontId="10" fillId="2" borderId="20" xfId="0" applyFont="1" applyFill="1" applyBorder="1" applyAlignment="1">
      <alignment horizontal="left" vertical="top" wrapText="1"/>
    </xf>
    <xf numFmtId="0" fontId="10" fillId="0" borderId="22" xfId="0" applyFont="1" applyBorder="1" applyAlignment="1">
      <alignment vertical="top" wrapText="1"/>
    </xf>
    <xf numFmtId="0" fontId="3" fillId="0" borderId="0" xfId="0" applyFont="1" applyAlignment="1">
      <alignment vertical="top"/>
    </xf>
    <xf numFmtId="0" fontId="3" fillId="0" borderId="23" xfId="0" applyFont="1" applyBorder="1" applyAlignment="1">
      <alignment vertical="top" wrapText="1"/>
    </xf>
    <xf numFmtId="0" fontId="3" fillId="0" borderId="11" xfId="0" applyFont="1" applyBorder="1" applyAlignment="1">
      <alignment horizontal="left" vertical="top" wrapText="1"/>
    </xf>
    <xf numFmtId="0" fontId="3" fillId="0" borderId="19" xfId="0" applyFont="1" applyBorder="1" applyAlignment="1">
      <alignment vertical="top" wrapText="1"/>
    </xf>
    <xf numFmtId="0" fontId="3" fillId="0" borderId="13" xfId="0" applyFont="1" applyBorder="1" applyAlignment="1">
      <alignment horizontal="left" vertical="top" wrapText="1"/>
    </xf>
    <xf numFmtId="164" fontId="7" fillId="0" borderId="13" xfId="0" applyNumberFormat="1" applyFont="1" applyBorder="1" applyAlignment="1">
      <alignment horizontal="center" vertical="center" wrapText="1"/>
    </xf>
    <xf numFmtId="0" fontId="3" fillId="0" borderId="13" xfId="0" applyFont="1" applyBorder="1" applyAlignment="1">
      <alignment horizontal="center" vertical="center" wrapText="1"/>
    </xf>
    <xf numFmtId="164" fontId="7" fillId="0" borderId="19" xfId="0" applyNumberFormat="1" applyFont="1" applyBorder="1" applyAlignment="1">
      <alignment horizontal="center" vertical="center" wrapText="1"/>
    </xf>
    <xf numFmtId="0" fontId="0" fillId="0" borderId="24" xfId="0" applyBorder="1" applyAlignment="1">
      <alignment vertical="top"/>
    </xf>
    <xf numFmtId="0" fontId="2" fillId="0" borderId="19" xfId="0" applyFont="1" applyBorder="1" applyAlignment="1">
      <alignment vertical="top"/>
    </xf>
    <xf numFmtId="0" fontId="13" fillId="0" borderId="25" xfId="0" applyFont="1" applyBorder="1" applyAlignment="1">
      <alignment horizontal="center" vertical="center"/>
    </xf>
    <xf numFmtId="164" fontId="3" fillId="4" borderId="26" xfId="0" applyNumberFormat="1" applyFont="1" applyFill="1" applyBorder="1" applyAlignment="1">
      <alignment horizontal="center" vertical="center" wrapText="1"/>
    </xf>
    <xf numFmtId="0" fontId="0" fillId="0" borderId="19" xfId="0" applyBorder="1"/>
    <xf numFmtId="0" fontId="3" fillId="0" borderId="19" xfId="0" applyFont="1" applyBorder="1" applyAlignment="1">
      <alignment horizontal="center" vertical="center" wrapText="1"/>
    </xf>
    <xf numFmtId="0" fontId="0" fillId="0" borderId="19" xfId="0" applyBorder="1" applyAlignment="1">
      <alignment horizontal="center" vertical="center"/>
    </xf>
    <xf numFmtId="0" fontId="0" fillId="0" borderId="27" xfId="0" applyBorder="1" applyAlignment="1">
      <alignment horizontal="center" vertical="center"/>
    </xf>
    <xf numFmtId="164" fontId="3" fillId="0" borderId="11" xfId="0" applyNumberFormat="1" applyFont="1" applyBorder="1" applyAlignment="1">
      <alignment horizontal="center" vertical="center" wrapText="1"/>
    </xf>
    <xf numFmtId="0" fontId="0" fillId="0" borderId="31"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vertical="top" wrapText="1"/>
    </xf>
    <xf numFmtId="0" fontId="1" fillId="0" borderId="24" xfId="0" applyFont="1" applyBorder="1" applyAlignment="1">
      <alignment horizontal="left" vertical="top" wrapText="1"/>
    </xf>
    <xf numFmtId="0" fontId="1" fillId="0" borderId="19" xfId="0" applyFont="1" applyBorder="1" applyAlignment="1">
      <alignment vertical="top" wrapText="1"/>
    </xf>
    <xf numFmtId="0" fontId="1" fillId="0" borderId="19" xfId="0" applyFont="1" applyBorder="1" applyAlignment="1">
      <alignment vertical="top"/>
    </xf>
    <xf numFmtId="164" fontId="7" fillId="4" borderId="25" xfId="0" applyNumberFormat="1" applyFont="1" applyFill="1" applyBorder="1" applyAlignment="1">
      <alignment horizontal="center" vertical="center" wrapText="1"/>
    </xf>
    <xf numFmtId="0" fontId="3" fillId="0" borderId="5" xfId="2" applyFont="1" applyBorder="1" applyAlignment="1">
      <alignment vertical="top" wrapText="1"/>
    </xf>
    <xf numFmtId="164" fontId="7" fillId="0" borderId="5" xfId="2" applyNumberFormat="1" applyFont="1" applyBorder="1" applyAlignment="1">
      <alignment horizontal="center" vertical="center" wrapText="1"/>
    </xf>
    <xf numFmtId="0" fontId="3" fillId="0" borderId="5" xfId="2" applyFont="1" applyBorder="1" applyAlignment="1">
      <alignment horizontal="left" vertical="top" wrapText="1"/>
    </xf>
    <xf numFmtId="164" fontId="3" fillId="0" borderId="5" xfId="2" applyNumberFormat="1" applyFont="1" applyBorder="1" applyAlignment="1">
      <alignment horizontal="center" vertical="center" wrapText="1"/>
    </xf>
    <xf numFmtId="0" fontId="3" fillId="0" borderId="5" xfId="2" applyFont="1" applyBorder="1" applyAlignment="1">
      <alignment horizontal="center" vertical="center" wrapText="1"/>
    </xf>
    <xf numFmtId="164" fontId="16" fillId="0" borderId="5" xfId="2" applyNumberFormat="1" applyFont="1" applyBorder="1" applyAlignment="1">
      <alignment horizontal="center" vertical="center" wrapText="1"/>
    </xf>
    <xf numFmtId="0" fontId="13" fillId="0" borderId="25" xfId="0" applyFont="1" applyBorder="1" applyAlignment="1">
      <alignment horizontal="center" vertical="center" wrapText="1"/>
    </xf>
    <xf numFmtId="164" fontId="3" fillId="2" borderId="2" xfId="0" applyNumberFormat="1" applyFont="1" applyFill="1" applyBorder="1" applyAlignment="1">
      <alignment horizontal="left" vertical="top" wrapText="1"/>
    </xf>
    <xf numFmtId="0" fontId="4" fillId="0" borderId="3" xfId="0" applyFont="1" applyBorder="1"/>
    <xf numFmtId="0" fontId="4" fillId="0" borderId="8" xfId="0" applyFont="1" applyBorder="1"/>
    <xf numFmtId="164" fontId="3" fillId="0" borderId="2" xfId="0" applyNumberFormat="1" applyFont="1" applyBorder="1" applyAlignment="1">
      <alignment horizontal="left" vertical="top" wrapText="1"/>
    </xf>
    <xf numFmtId="0" fontId="4" fillId="0" borderId="4" xfId="0" applyFont="1" applyBorder="1"/>
    <xf numFmtId="164" fontId="11" fillId="2" borderId="2" xfId="0" applyNumberFormat="1" applyFont="1" applyFill="1" applyBorder="1" applyAlignment="1">
      <alignment horizontal="left" vertical="top" wrapText="1"/>
    </xf>
  </cellXfs>
  <cellStyles count="3">
    <cellStyle name="Normal" xfId="0" builtinId="0"/>
    <cellStyle name="Normal 2" xfId="2" xr:uid="{89945A4C-899D-4F79-983D-249C822487A0}"/>
    <cellStyle name="Normal_Sheet1" xfId="1" xr:uid="{00000000-0005-0000-0000-000002000000}"/>
  </cellStyles>
  <dxfs count="44">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1DB14-92B4-4846-9D7F-927199D52D77}">
  <dimension ref="A1:Z987"/>
  <sheetViews>
    <sheetView zoomScale="70" zoomScaleNormal="70" workbookViewId="0">
      <selection activeCell="I10" sqref="I10"/>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9" t="s">
        <v>468</v>
      </c>
      <c r="C1" s="100"/>
      <c r="D1" s="100"/>
      <c r="E1" s="101"/>
      <c r="F1" s="51"/>
      <c r="G1" s="52"/>
      <c r="H1" s="52"/>
      <c r="I1" s="53"/>
      <c r="J1" s="54"/>
      <c r="K1" s="54"/>
      <c r="L1" s="54"/>
      <c r="M1" s="54"/>
      <c r="N1" s="54"/>
      <c r="O1" s="54"/>
      <c r="P1" s="54"/>
      <c r="Q1" s="54"/>
      <c r="R1" s="54"/>
      <c r="S1" s="54"/>
      <c r="T1" s="54"/>
      <c r="U1" s="54"/>
      <c r="V1" s="54"/>
      <c r="W1" s="54"/>
      <c r="X1" s="54"/>
      <c r="Y1" s="54"/>
      <c r="Z1" s="54"/>
    </row>
    <row r="2" spans="1:26" ht="14.25" customHeight="1">
      <c r="A2" s="5" t="s">
        <v>7</v>
      </c>
      <c r="B2" s="102" t="s">
        <v>8</v>
      </c>
      <c r="C2" s="100"/>
      <c r="D2" s="100"/>
      <c r="E2" s="103"/>
      <c r="F2" s="55"/>
      <c r="G2" s="56"/>
      <c r="H2" s="56"/>
      <c r="I2" s="53"/>
      <c r="J2" s="54"/>
      <c r="K2" s="54"/>
      <c r="L2" s="54"/>
      <c r="M2" s="54"/>
      <c r="N2" s="54"/>
      <c r="O2" s="54"/>
      <c r="P2" s="54"/>
      <c r="Q2" s="54"/>
      <c r="R2" s="54"/>
      <c r="S2" s="54"/>
      <c r="T2" s="54"/>
      <c r="U2" s="54"/>
      <c r="V2" s="54"/>
      <c r="W2" s="54"/>
      <c r="X2" s="54"/>
      <c r="Y2" s="54"/>
      <c r="Z2" s="54"/>
    </row>
    <row r="3" spans="1:26" ht="14.25" customHeight="1">
      <c r="A3" s="4" t="s">
        <v>9</v>
      </c>
      <c r="B3" s="104" t="s">
        <v>20</v>
      </c>
      <c r="C3" s="100"/>
      <c r="D3" s="100"/>
      <c r="E3" s="103"/>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4</v>
      </c>
      <c r="B5" s="10">
        <f>COUNTIF(F:F,"Fail")</f>
        <v>0</v>
      </c>
      <c r="C5" s="10">
        <f>COUNTIF(F:F,"Untested")</f>
        <v>0</v>
      </c>
      <c r="D5" s="11">
        <f>COUNTIF(F:F,"N/A")</f>
        <v>0</v>
      </c>
      <c r="E5" s="10">
        <f>SUM(A5:D5)</f>
        <v>4</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437</v>
      </c>
      <c r="C9" s="23"/>
      <c r="D9" s="22"/>
      <c r="E9" s="23"/>
      <c r="F9" s="60"/>
      <c r="G9" s="60"/>
      <c r="H9" s="60"/>
      <c r="I9" s="61"/>
      <c r="J9" s="62"/>
      <c r="K9" s="63"/>
      <c r="L9" s="63"/>
      <c r="M9" s="63"/>
      <c r="N9" s="63"/>
      <c r="O9" s="63"/>
      <c r="P9" s="63"/>
      <c r="Q9" s="63"/>
      <c r="R9" s="63"/>
      <c r="S9" s="63"/>
      <c r="T9" s="63"/>
      <c r="U9" s="63"/>
      <c r="V9" s="63"/>
      <c r="W9" s="63"/>
      <c r="X9" s="63"/>
      <c r="Y9" s="63"/>
      <c r="Z9" s="63"/>
    </row>
    <row r="10" spans="1:26" ht="211.8" customHeight="1">
      <c r="A10" s="46" t="str">
        <f>IF(AND(E10=""),"","["&amp;TEXT($B$1,"##")&amp;"-"&amp;TEXT(ROW()-9- COUNTBLANK($E$8:E9) +1,"##")&amp;"]")</f>
        <v>[Live-1]</v>
      </c>
      <c r="B10" s="25" t="s">
        <v>440</v>
      </c>
      <c r="C10" s="25" t="s">
        <v>441</v>
      </c>
      <c r="D10" s="3" t="s">
        <v>442</v>
      </c>
      <c r="E10" s="64" t="s">
        <v>443</v>
      </c>
      <c r="F10" s="47" t="s">
        <v>1</v>
      </c>
      <c r="G10" s="48">
        <v>45667</v>
      </c>
      <c r="H10" s="47" t="str">
        <f>$B$3</f>
        <v>Đỗ Thu Phương</v>
      </c>
      <c r="I10" s="49" t="s">
        <v>459</v>
      </c>
      <c r="K10" s="50"/>
      <c r="L10" s="50"/>
      <c r="M10" s="50"/>
      <c r="N10" s="50"/>
      <c r="O10" s="50"/>
      <c r="P10" s="50"/>
      <c r="Q10" s="50"/>
      <c r="R10" s="50"/>
      <c r="S10" s="50"/>
      <c r="T10" s="50"/>
      <c r="U10" s="50"/>
      <c r="V10" s="50"/>
      <c r="W10" s="50"/>
      <c r="X10" s="50"/>
      <c r="Y10" s="50"/>
      <c r="Z10" s="50"/>
    </row>
    <row r="11" spans="1:26" ht="87" customHeight="1">
      <c r="A11" s="46" t="str">
        <f>IF(AND(E11=""),"","["&amp;TEXT($B$1,"##")&amp;"-"&amp;TEXT(ROW()-9- COUNTBLANK($E$8:E10) +1,"##")&amp;"]")</f>
        <v>[Live-2]</v>
      </c>
      <c r="B11" s="25" t="s">
        <v>444</v>
      </c>
      <c r="C11" s="25" t="s">
        <v>445</v>
      </c>
      <c r="D11" s="3" t="s">
        <v>446</v>
      </c>
      <c r="E11" s="25" t="s">
        <v>447</v>
      </c>
      <c r="F11" s="26" t="s">
        <v>1</v>
      </c>
      <c r="G11" s="24">
        <v>45667</v>
      </c>
      <c r="H11" s="26" t="str">
        <f t="shared" ref="H11:H13" si="0">$B$3</f>
        <v>Đỗ Thu Phương</v>
      </c>
      <c r="I11" s="98" t="s">
        <v>458</v>
      </c>
      <c r="J11" s="28"/>
      <c r="K11" s="28"/>
      <c r="L11" s="28"/>
      <c r="M11" s="28"/>
      <c r="N11" s="28"/>
      <c r="O11" s="28"/>
      <c r="P11" s="28"/>
      <c r="Q11" s="28"/>
      <c r="R11" s="28"/>
      <c r="S11" s="28"/>
      <c r="T11" s="28"/>
      <c r="U11" s="28"/>
      <c r="V11" s="28"/>
      <c r="W11" s="28"/>
      <c r="X11" s="28"/>
      <c r="Y11" s="28"/>
      <c r="Z11" s="28"/>
    </row>
    <row r="12" spans="1:26" ht="111" customHeight="1">
      <c r="A12" s="46" t="str">
        <f>IF(AND(E12=""),"","["&amp;TEXT($B$1,"##")&amp;"-"&amp;TEXT(ROW()-9- COUNTBLANK($E$8:E11) +1,"##")&amp;"]")</f>
        <v>[Live-3]</v>
      </c>
      <c r="B12" s="25" t="s">
        <v>448</v>
      </c>
      <c r="C12" s="25" t="s">
        <v>449</v>
      </c>
      <c r="D12" s="3" t="s">
        <v>450</v>
      </c>
      <c r="E12" s="25" t="s">
        <v>451</v>
      </c>
      <c r="F12" s="26" t="s">
        <v>1</v>
      </c>
      <c r="G12" s="24">
        <v>45667</v>
      </c>
      <c r="H12" s="26" t="str">
        <f t="shared" si="0"/>
        <v>Đỗ Thu Phương</v>
      </c>
      <c r="I12" s="27" t="s">
        <v>457</v>
      </c>
      <c r="J12" s="28"/>
      <c r="K12" s="28"/>
      <c r="L12" s="28"/>
      <c r="M12" s="28"/>
      <c r="N12" s="28"/>
      <c r="O12" s="28"/>
      <c r="P12" s="28"/>
      <c r="Q12" s="28"/>
      <c r="R12" s="28"/>
      <c r="S12" s="28"/>
      <c r="T12" s="28"/>
      <c r="U12" s="28"/>
      <c r="V12" s="28"/>
      <c r="W12" s="28"/>
      <c r="X12" s="28"/>
      <c r="Y12" s="28"/>
      <c r="Z12" s="28"/>
    </row>
    <row r="13" spans="1:26" ht="88.8" customHeight="1">
      <c r="A13" s="46" t="str">
        <f>IF(AND(E13=""),"","["&amp;TEXT($B$1,"##")&amp;"-"&amp;TEXT(ROW()-9- COUNTBLANK($E$8:E12) +1,"##")&amp;"]")</f>
        <v>[Live-4]</v>
      </c>
      <c r="B13" s="25" t="s">
        <v>452</v>
      </c>
      <c r="C13" s="25" t="s">
        <v>453</v>
      </c>
      <c r="D13" s="3" t="s">
        <v>454</v>
      </c>
      <c r="E13" s="25" t="s">
        <v>455</v>
      </c>
      <c r="F13" s="26" t="s">
        <v>1</v>
      </c>
      <c r="G13" s="24">
        <v>45667</v>
      </c>
      <c r="H13" s="26" t="str">
        <f t="shared" si="0"/>
        <v>Đỗ Thu Phương</v>
      </c>
      <c r="I13" s="27" t="s">
        <v>456</v>
      </c>
      <c r="J13" s="28"/>
      <c r="K13" s="28"/>
      <c r="L13" s="28"/>
      <c r="M13" s="28"/>
      <c r="N13" s="28"/>
      <c r="O13" s="28"/>
      <c r="P13" s="28"/>
      <c r="Q13" s="28"/>
      <c r="R13" s="28"/>
      <c r="S13" s="28"/>
      <c r="T13" s="28"/>
      <c r="U13" s="28"/>
      <c r="V13" s="28"/>
      <c r="W13" s="28"/>
      <c r="X13" s="28"/>
      <c r="Y13" s="28"/>
      <c r="Z13" s="28"/>
    </row>
    <row r="14" spans="1:26" ht="182.4" customHeight="1">
      <c r="A14" s="28"/>
      <c r="B14" s="28"/>
      <c r="C14" s="28"/>
      <c r="D14" s="28"/>
      <c r="E14" s="28"/>
      <c r="F14" s="28"/>
      <c r="G14" s="28"/>
      <c r="H14" s="28"/>
      <c r="I14" s="28"/>
      <c r="J14" s="28"/>
      <c r="K14" s="28"/>
      <c r="L14" s="28"/>
      <c r="M14" s="28"/>
      <c r="N14" s="28"/>
      <c r="O14" s="28"/>
      <c r="P14" s="28"/>
      <c r="Q14" s="28"/>
    </row>
    <row r="15" spans="1:26" ht="109.8" customHeight="1">
      <c r="A15" s="28"/>
      <c r="B15" s="28"/>
      <c r="C15" s="28"/>
      <c r="D15" s="28"/>
      <c r="E15" s="28"/>
      <c r="F15" s="28"/>
      <c r="G15" s="28"/>
      <c r="H15" s="28"/>
      <c r="I15" s="28"/>
      <c r="J15" s="28"/>
      <c r="K15" s="28"/>
      <c r="L15" s="28"/>
      <c r="M15" s="28"/>
      <c r="N15" s="28"/>
      <c r="O15" s="28"/>
      <c r="P15" s="28"/>
      <c r="Q15" s="28"/>
    </row>
    <row r="16" spans="1:26" ht="54.6" customHeight="1">
      <c r="A16" s="28"/>
      <c r="B16" s="28"/>
      <c r="C16" s="28"/>
      <c r="D16" s="28"/>
      <c r="E16" s="28"/>
      <c r="F16" s="28"/>
      <c r="G16" s="28"/>
      <c r="H16" s="28"/>
      <c r="I16" s="28"/>
      <c r="J16" s="28"/>
      <c r="K16" s="28"/>
      <c r="L16" s="28"/>
      <c r="M16" s="28"/>
      <c r="N16" s="28"/>
      <c r="O16" s="28"/>
      <c r="P16" s="28"/>
      <c r="Q16" s="28"/>
    </row>
    <row r="17" spans="1:17" ht="59.4" customHeight="1">
      <c r="A17" s="28"/>
      <c r="B17" s="28"/>
      <c r="C17" s="28"/>
      <c r="D17" s="28"/>
      <c r="E17" s="28"/>
      <c r="F17" s="28"/>
      <c r="G17" s="28"/>
      <c r="H17" s="28"/>
      <c r="I17" s="28"/>
      <c r="J17" s="28"/>
      <c r="K17" s="28"/>
      <c r="L17" s="28"/>
      <c r="M17" s="28"/>
      <c r="N17" s="28"/>
      <c r="O17" s="28"/>
      <c r="P17" s="28"/>
      <c r="Q17" s="28"/>
    </row>
    <row r="18" spans="1:17" ht="56.4" customHeight="1">
      <c r="A18" s="28"/>
      <c r="B18" s="28"/>
      <c r="C18" s="28"/>
      <c r="D18" s="28"/>
      <c r="E18" s="28"/>
      <c r="F18" s="28"/>
      <c r="G18" s="28"/>
      <c r="H18" s="28"/>
      <c r="I18" s="28"/>
      <c r="J18" s="28"/>
      <c r="K18" s="28"/>
      <c r="L18" s="28"/>
      <c r="M18" s="28"/>
      <c r="N18" s="28"/>
      <c r="O18" s="28"/>
      <c r="P18" s="28"/>
      <c r="Q18" s="28"/>
    </row>
    <row r="19" spans="1:17" ht="64.8" customHeight="1">
      <c r="A19" s="28"/>
      <c r="B19" s="28"/>
      <c r="C19" s="28"/>
      <c r="D19" s="28"/>
      <c r="E19" s="28"/>
      <c r="F19" s="28"/>
      <c r="G19" s="28"/>
      <c r="H19" s="28"/>
      <c r="I19" s="28"/>
      <c r="J19" s="28"/>
      <c r="K19" s="28"/>
      <c r="L19" s="28"/>
      <c r="M19" s="28"/>
      <c r="N19" s="28"/>
      <c r="O19" s="28"/>
      <c r="P19" s="28"/>
      <c r="Q19" s="28"/>
    </row>
    <row r="20" spans="1:17" s="65" customFormat="1" ht="64.2" customHeight="1"/>
    <row r="21" spans="1:17" s="65" customFormat="1" ht="109.2" customHeight="1"/>
    <row r="22" spans="1:17" s="65" customFormat="1" ht="51.45" customHeight="1"/>
    <row r="23" spans="1:17" s="65" customFormat="1" ht="51.45" customHeight="1"/>
    <row r="24" spans="1:17" s="65" customFormat="1" ht="120.6" customHeight="1"/>
    <row r="25" spans="1:17" s="65" customFormat="1" ht="95.4" customHeight="1"/>
    <row r="26" spans="1:17" s="65" customFormat="1" ht="51.45" customHeight="1"/>
    <row r="27" spans="1:17" s="65" customFormat="1" ht="51.45" customHeight="1"/>
    <row r="28" spans="1:17" s="65" customFormat="1" ht="51.45" customHeight="1"/>
    <row r="29" spans="1:17" s="65" customFormat="1" ht="90" customHeight="1"/>
    <row r="30" spans="1:17" s="65" customFormat="1" ht="46.5" customHeight="1"/>
    <row r="31" spans="1:17" s="1" customFormat="1" ht="39" customHeight="1"/>
    <row r="32" spans="1:17" s="1" customFormat="1" ht="32.25" customHeight="1"/>
    <row r="33" s="1" customFormat="1" ht="38.25" customHeight="1"/>
    <row r="34" s="1" customFormat="1" ht="45" customHeight="1"/>
    <row r="35" s="1" customFormat="1" ht="12.75" customHeight="1"/>
    <row r="36" s="1" customFormat="1" ht="41.25" customHeight="1"/>
    <row r="37" ht="31.5" customHeight="1"/>
    <row r="38" ht="14.25" customHeight="1"/>
    <row r="39" ht="32.25" customHeight="1"/>
    <row r="40" ht="72.75" customHeight="1"/>
    <row r="41" ht="42.75" customHeight="1"/>
    <row r="42" ht="38.25" customHeight="1"/>
    <row r="43" ht="35.25" customHeight="1"/>
    <row r="44" ht="33" customHeight="1"/>
    <row r="45" ht="38.25" customHeight="1"/>
    <row r="46" ht="24" customHeight="1"/>
    <row r="47" ht="30.75" customHeight="1"/>
    <row r="48" ht="17.25" customHeight="1"/>
    <row r="49" spans="1:9" ht="22.5" customHeight="1"/>
    <row r="50" spans="1:9" ht="24.75" customHeight="1"/>
    <row r="51" spans="1:9" ht="27" customHeight="1"/>
    <row r="52" spans="1:9" ht="49.5" customHeight="1"/>
    <row r="53" spans="1:9" ht="24" customHeight="1"/>
    <row r="55" spans="1:9" ht="28.5" customHeight="1"/>
    <row r="56" spans="1:9" ht="28.5" customHeight="1"/>
    <row r="57" spans="1:9" ht="43.5" customHeight="1"/>
    <row r="58" spans="1:9" ht="32.25" customHeight="1"/>
    <row r="59" spans="1:9" ht="14.25" customHeight="1">
      <c r="A59" s="43" t="str">
        <f>IF(AND(E59=""),"","["&amp;TEXT($B$1,"##")&amp;"-"&amp;TEXT(ROW()-9- COUNTBLANK($E$8:E11) +1,"##")&amp;"]")</f>
        <v/>
      </c>
      <c r="B59" s="44"/>
      <c r="C59" s="34"/>
      <c r="D59" s="45"/>
      <c r="E59" s="44"/>
      <c r="F59" s="34"/>
      <c r="G59" s="34"/>
      <c r="H59" s="1"/>
      <c r="I59" s="37"/>
    </row>
    <row r="60" spans="1:9" ht="14.25" customHeight="1">
      <c r="A60" s="43" t="str">
        <f>IF(AND(E60=""),"","["&amp;TEXT($B$1,"##")&amp;"-"&amp;TEXT(ROW()-9- COUNTBLANK($E$8:E59) +1,"##")&amp;"]")</f>
        <v/>
      </c>
      <c r="B60" s="44"/>
      <c r="C60" s="34"/>
      <c r="D60" s="45"/>
      <c r="E60" s="44"/>
      <c r="F60" s="34"/>
      <c r="G60" s="34"/>
      <c r="H60" s="1"/>
      <c r="I60" s="37"/>
    </row>
    <row r="61" spans="1:9" ht="14.25" customHeight="1">
      <c r="A61" s="43" t="str">
        <f>IF(AND(E61=""),"","["&amp;TEXT($B$1,"##")&amp;"-"&amp;TEXT(ROW()-9- COUNTBLANK($E$8:E60)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5"/>
      <c r="B69" s="44"/>
      <c r="C69" s="34"/>
      <c r="D69" s="45"/>
      <c r="E69" s="44"/>
      <c r="F69" s="34"/>
      <c r="G69" s="34"/>
      <c r="H69" s="1"/>
      <c r="I69" s="37"/>
    </row>
    <row r="70" spans="1:9" ht="14.25" customHeight="1">
      <c r="A70" s="45"/>
      <c r="B70" s="44"/>
      <c r="C70" s="34"/>
      <c r="D70" s="45"/>
      <c r="E70" s="44"/>
      <c r="F70" s="34"/>
      <c r="G70" s="34"/>
      <c r="H70" s="1"/>
      <c r="I70" s="37"/>
    </row>
    <row r="71" spans="1:9" ht="14.25" customHeight="1">
      <c r="A71" s="38"/>
      <c r="B71" s="39"/>
      <c r="C71" s="34"/>
      <c r="D71" s="38"/>
      <c r="E71" s="40"/>
      <c r="F71" s="41"/>
      <c r="G71" s="42"/>
      <c r="H71" s="1"/>
      <c r="I71" s="32"/>
    </row>
    <row r="72" spans="1:9" ht="14.25" customHeight="1">
      <c r="B72" s="29"/>
      <c r="C72" s="30"/>
      <c r="E72" s="31"/>
      <c r="F72" s="2"/>
      <c r="G72" s="1"/>
      <c r="H72" s="1"/>
      <c r="I72" s="32"/>
    </row>
    <row r="73" spans="1:9" ht="14.25" customHeight="1">
      <c r="B73" s="29"/>
      <c r="C73" s="30"/>
      <c r="E73" s="31"/>
      <c r="F73" s="2"/>
      <c r="G73" s="1"/>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5" customHeight="1"/>
    <row r="987" spans="2:9" ht="15" customHeight="1"/>
  </sheetData>
  <mergeCells count="3">
    <mergeCell ref="B1:E1"/>
    <mergeCell ref="B2:E2"/>
    <mergeCell ref="B3:E3"/>
  </mergeCells>
  <conditionalFormatting sqref="F1:F13 F59:F1048576">
    <cfRule type="cellIs" dxfId="43" priority="1" operator="equal">
      <formula>"N/A"</formula>
    </cfRule>
    <cfRule type="cellIs" dxfId="42" priority="2" operator="equal">
      <formula>"Fail"</formula>
    </cfRule>
    <cfRule type="cellIs" dxfId="41" priority="3" operator="equal">
      <formula>Fail</formula>
    </cfRule>
    <cfRule type="cellIs" dxfId="40" priority="4" operator="equal">
      <formula>"Pass"</formula>
    </cfRule>
  </conditionalFormatting>
  <dataValidations count="2">
    <dataValidation type="list" allowBlank="1" showErrorMessage="1" sqref="F10:F13" xr:uid="{8836A44E-FFA5-47CF-94D4-533104A9F923}">
      <formula1>"Pass,Fail,N/A,Untested"</formula1>
    </dataValidation>
    <dataValidation type="list" allowBlank="1" showErrorMessage="1" sqref="F1:H2" xr:uid="{EC0CAB3F-512A-40A0-B32C-88BC6468ADF6}">
      <formula1>$J$1:$J$5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84DBF-4A31-4860-B469-ED4DA3FD43EF}">
  <dimension ref="A1:Z987"/>
  <sheetViews>
    <sheetView zoomScale="70" zoomScaleNormal="70" workbookViewId="0">
      <selection activeCell="I11" sqref="I11"/>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9" t="s">
        <v>467</v>
      </c>
      <c r="C1" s="100"/>
      <c r="D1" s="100"/>
      <c r="E1" s="101"/>
      <c r="F1" s="51"/>
      <c r="G1" s="52"/>
      <c r="H1" s="52"/>
      <c r="I1" s="53"/>
      <c r="J1" s="54"/>
      <c r="K1" s="54"/>
      <c r="L1" s="54"/>
      <c r="M1" s="54"/>
      <c r="N1" s="54"/>
      <c r="O1" s="54"/>
      <c r="P1" s="54"/>
      <c r="Q1" s="54"/>
      <c r="R1" s="54"/>
      <c r="S1" s="54"/>
      <c r="T1" s="54"/>
      <c r="U1" s="54"/>
      <c r="V1" s="54"/>
      <c r="W1" s="54"/>
      <c r="X1" s="54"/>
      <c r="Y1" s="54"/>
      <c r="Z1" s="54"/>
    </row>
    <row r="2" spans="1:26" ht="14.25" customHeight="1">
      <c r="A2" s="5" t="s">
        <v>7</v>
      </c>
      <c r="B2" s="102" t="s">
        <v>8</v>
      </c>
      <c r="C2" s="100"/>
      <c r="D2" s="100"/>
      <c r="E2" s="103"/>
      <c r="F2" s="55"/>
      <c r="G2" s="56"/>
      <c r="H2" s="56"/>
      <c r="I2" s="53"/>
      <c r="J2" s="54"/>
      <c r="K2" s="54"/>
      <c r="L2" s="54"/>
      <c r="M2" s="54"/>
      <c r="N2" s="54"/>
      <c r="O2" s="54"/>
      <c r="P2" s="54"/>
      <c r="Q2" s="54"/>
      <c r="R2" s="54"/>
      <c r="S2" s="54"/>
      <c r="T2" s="54"/>
      <c r="U2" s="54"/>
      <c r="V2" s="54"/>
      <c r="W2" s="54"/>
      <c r="X2" s="54"/>
      <c r="Y2" s="54"/>
      <c r="Z2" s="54"/>
    </row>
    <row r="3" spans="1:26" ht="14.25" customHeight="1">
      <c r="A3" s="4" t="s">
        <v>9</v>
      </c>
      <c r="B3" s="104" t="s">
        <v>20</v>
      </c>
      <c r="C3" s="100"/>
      <c r="D3" s="100"/>
      <c r="E3" s="103"/>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4</v>
      </c>
      <c r="B5" s="10">
        <f>COUNTIF(F:F,"Fail")</f>
        <v>0</v>
      </c>
      <c r="C5" s="10">
        <f>COUNTIF(F:F,"Untested")</f>
        <v>0</v>
      </c>
      <c r="D5" s="11">
        <f>COUNTIF(F:F,"N/A")</f>
        <v>0</v>
      </c>
      <c r="E5" s="10">
        <f>SUM(A5:D5)</f>
        <v>4</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438</v>
      </c>
      <c r="C9" s="23"/>
      <c r="D9" s="22"/>
      <c r="E9" s="23"/>
      <c r="F9" s="60"/>
      <c r="G9" s="60"/>
      <c r="H9" s="60"/>
      <c r="I9" s="61"/>
      <c r="J9" s="62"/>
      <c r="K9" s="63"/>
      <c r="L9" s="63"/>
      <c r="M9" s="63"/>
      <c r="N9" s="63"/>
      <c r="O9" s="63"/>
      <c r="P9" s="63"/>
      <c r="Q9" s="63"/>
      <c r="R9" s="63"/>
      <c r="S9" s="63"/>
      <c r="T9" s="63"/>
      <c r="U9" s="63"/>
      <c r="V9" s="63"/>
      <c r="W9" s="63"/>
      <c r="X9" s="63"/>
      <c r="Y9" s="63"/>
      <c r="Z9" s="63"/>
    </row>
    <row r="10" spans="1:26" ht="211.8" customHeight="1">
      <c r="A10" s="46" t="str">
        <f>IF(AND(E10=""),"","["&amp;TEXT($B$1,"##")&amp;"-"&amp;TEXT(ROW()-9- COUNTBLANK($E$8:E9) +1,"##")&amp;"]")</f>
        <v>[TinNhan-1]</v>
      </c>
      <c r="B10" s="25" t="s">
        <v>411</v>
      </c>
      <c r="C10" s="25" t="s">
        <v>412</v>
      </c>
      <c r="D10" s="3" t="s">
        <v>413</v>
      </c>
      <c r="E10" s="64" t="s">
        <v>414</v>
      </c>
      <c r="F10" s="47" t="s">
        <v>1</v>
      </c>
      <c r="G10" s="48">
        <v>45667</v>
      </c>
      <c r="H10" s="47" t="str">
        <f>$B$3</f>
        <v>Đỗ Thu Phương</v>
      </c>
      <c r="I10" s="49" t="s">
        <v>427</v>
      </c>
      <c r="K10" s="50"/>
      <c r="L10" s="50"/>
      <c r="M10" s="50"/>
      <c r="N10" s="50"/>
      <c r="O10" s="50"/>
      <c r="P10" s="50"/>
      <c r="Q10" s="50"/>
      <c r="R10" s="50"/>
      <c r="S10" s="50"/>
      <c r="T10" s="50"/>
      <c r="U10" s="50"/>
      <c r="V10" s="50"/>
      <c r="W10" s="50"/>
      <c r="X10" s="50"/>
      <c r="Y10" s="50"/>
      <c r="Z10" s="50"/>
    </row>
    <row r="11" spans="1:26" ht="87" customHeight="1">
      <c r="A11" s="46" t="str">
        <f>IF(AND(E11=""),"","["&amp;TEXT($B$1,"##")&amp;"-"&amp;TEXT(ROW()-9- COUNTBLANK($E$8:E10) +1,"##")&amp;"]")</f>
        <v>[TinNhan-2]</v>
      </c>
      <c r="B11" s="25" t="s">
        <v>415</v>
      </c>
      <c r="C11" s="25" t="s">
        <v>416</v>
      </c>
      <c r="D11" s="3" t="s">
        <v>417</v>
      </c>
      <c r="E11" s="25" t="s">
        <v>418</v>
      </c>
      <c r="F11" s="26" t="s">
        <v>1</v>
      </c>
      <c r="G11" s="24">
        <v>45667</v>
      </c>
      <c r="H11" s="26" t="str">
        <f t="shared" ref="H11:H13" si="0">$B$3</f>
        <v>Đỗ Thu Phương</v>
      </c>
      <c r="I11" s="98" t="s">
        <v>430</v>
      </c>
      <c r="J11" s="28"/>
      <c r="K11" s="28"/>
      <c r="L11" s="28"/>
      <c r="M11" s="28"/>
      <c r="N11" s="28"/>
      <c r="O11" s="28"/>
      <c r="P11" s="28"/>
      <c r="Q11" s="28"/>
      <c r="R11" s="28"/>
      <c r="S11" s="28"/>
      <c r="T11" s="28"/>
      <c r="U11" s="28"/>
      <c r="V11" s="28"/>
      <c r="W11" s="28"/>
      <c r="X11" s="28"/>
      <c r="Y11" s="28"/>
      <c r="Z11" s="28"/>
    </row>
    <row r="12" spans="1:26" ht="111" customHeight="1">
      <c r="A12" s="46" t="str">
        <f>IF(AND(E12=""),"","["&amp;TEXT($B$1,"##")&amp;"-"&amp;TEXT(ROW()-9- COUNTBLANK($E$8:E11) +1,"##")&amp;"]")</f>
        <v>[TinNhan-3]</v>
      </c>
      <c r="B12" s="25" t="s">
        <v>419</v>
      </c>
      <c r="C12" s="25" t="s">
        <v>420</v>
      </c>
      <c r="D12" s="3" t="s">
        <v>421</v>
      </c>
      <c r="E12" s="25" t="s">
        <v>422</v>
      </c>
      <c r="F12" s="26" t="s">
        <v>1</v>
      </c>
      <c r="G12" s="24">
        <v>45667</v>
      </c>
      <c r="H12" s="26" t="str">
        <f t="shared" si="0"/>
        <v>Đỗ Thu Phương</v>
      </c>
      <c r="I12" s="27" t="s">
        <v>428</v>
      </c>
      <c r="J12" s="28"/>
      <c r="K12" s="28"/>
      <c r="L12" s="28"/>
      <c r="M12" s="28"/>
      <c r="N12" s="28"/>
      <c r="O12" s="28"/>
      <c r="P12" s="28"/>
      <c r="Q12" s="28"/>
      <c r="R12" s="28"/>
      <c r="S12" s="28"/>
      <c r="T12" s="28"/>
      <c r="U12" s="28"/>
      <c r="V12" s="28"/>
      <c r="W12" s="28"/>
      <c r="X12" s="28"/>
      <c r="Y12" s="28"/>
      <c r="Z12" s="28"/>
    </row>
    <row r="13" spans="1:26" ht="88.8" customHeight="1">
      <c r="A13" s="46" t="str">
        <f>IF(AND(E13=""),"","["&amp;TEXT($B$1,"##")&amp;"-"&amp;TEXT(ROW()-9- COUNTBLANK($E$8:E12) +1,"##")&amp;"]")</f>
        <v>[TinNhan-4]</v>
      </c>
      <c r="B13" s="25" t="s">
        <v>423</v>
      </c>
      <c r="C13" s="25" t="s">
        <v>424</v>
      </c>
      <c r="D13" s="3" t="s">
        <v>425</v>
      </c>
      <c r="E13" s="25" t="s">
        <v>426</v>
      </c>
      <c r="F13" s="26" t="s">
        <v>1</v>
      </c>
      <c r="G13" s="24">
        <v>45667</v>
      </c>
      <c r="H13" s="26" t="str">
        <f t="shared" si="0"/>
        <v>Đỗ Thu Phương</v>
      </c>
      <c r="I13" s="27" t="s">
        <v>429</v>
      </c>
      <c r="J13" s="28"/>
      <c r="K13" s="28"/>
      <c r="L13" s="28"/>
      <c r="M13" s="28"/>
      <c r="N13" s="28"/>
      <c r="O13" s="28"/>
      <c r="P13" s="28"/>
      <c r="Q13" s="28"/>
      <c r="R13" s="28"/>
      <c r="S13" s="28"/>
      <c r="T13" s="28"/>
      <c r="U13" s="28"/>
      <c r="V13" s="28"/>
      <c r="W13" s="28"/>
      <c r="X13" s="28"/>
      <c r="Y13" s="28"/>
      <c r="Z13" s="28"/>
    </row>
    <row r="14" spans="1:26" ht="182.4" customHeight="1">
      <c r="A14" s="28"/>
      <c r="B14" s="28"/>
      <c r="C14" s="28"/>
      <c r="D14" s="28"/>
      <c r="E14" s="28"/>
      <c r="F14" s="28"/>
      <c r="G14" s="28"/>
      <c r="H14" s="28"/>
      <c r="I14" s="28"/>
      <c r="J14" s="28"/>
      <c r="K14" s="28"/>
      <c r="L14" s="28"/>
      <c r="M14" s="28"/>
      <c r="N14" s="28"/>
      <c r="O14" s="28"/>
      <c r="P14" s="28"/>
      <c r="Q14" s="28"/>
    </row>
    <row r="15" spans="1:26" ht="109.8" customHeight="1">
      <c r="A15" s="28"/>
      <c r="B15" s="28"/>
      <c r="C15" s="28"/>
      <c r="D15" s="28"/>
      <c r="E15" s="28"/>
      <c r="F15" s="28"/>
      <c r="G15" s="28"/>
      <c r="H15" s="28"/>
      <c r="I15" s="28"/>
      <c r="J15" s="28"/>
      <c r="K15" s="28"/>
      <c r="L15" s="28"/>
      <c r="M15" s="28"/>
      <c r="N15" s="28"/>
      <c r="O15" s="28"/>
      <c r="P15" s="28"/>
      <c r="Q15" s="28"/>
    </row>
    <row r="16" spans="1:26" ht="54.6" customHeight="1">
      <c r="A16" s="28"/>
      <c r="B16" s="28"/>
      <c r="C16" s="28"/>
      <c r="D16" s="28"/>
      <c r="E16" s="28"/>
      <c r="F16" s="28"/>
      <c r="G16" s="28"/>
      <c r="H16" s="28"/>
      <c r="I16" s="28"/>
      <c r="J16" s="28"/>
      <c r="K16" s="28"/>
      <c r="L16" s="28"/>
      <c r="M16" s="28"/>
      <c r="N16" s="28"/>
      <c r="O16" s="28"/>
      <c r="P16" s="28"/>
      <c r="Q16" s="28"/>
    </row>
    <row r="17" spans="1:17" ht="59.4" customHeight="1">
      <c r="A17" s="28"/>
      <c r="B17" s="28"/>
      <c r="C17" s="28"/>
      <c r="D17" s="28"/>
      <c r="E17" s="28"/>
      <c r="F17" s="28"/>
      <c r="G17" s="28"/>
      <c r="H17" s="28"/>
      <c r="I17" s="28"/>
      <c r="J17" s="28"/>
      <c r="K17" s="28"/>
      <c r="L17" s="28"/>
      <c r="M17" s="28"/>
      <c r="N17" s="28"/>
      <c r="O17" s="28"/>
      <c r="P17" s="28"/>
      <c r="Q17" s="28"/>
    </row>
    <row r="18" spans="1:17" ht="56.4" customHeight="1">
      <c r="A18" s="28"/>
      <c r="B18" s="28"/>
      <c r="C18" s="28"/>
      <c r="D18" s="28"/>
      <c r="E18" s="28"/>
      <c r="F18" s="28"/>
      <c r="G18" s="28"/>
      <c r="H18" s="28"/>
      <c r="I18" s="28"/>
      <c r="J18" s="28"/>
      <c r="K18" s="28"/>
      <c r="L18" s="28"/>
      <c r="M18" s="28"/>
      <c r="N18" s="28"/>
      <c r="O18" s="28"/>
      <c r="P18" s="28"/>
      <c r="Q18" s="28"/>
    </row>
    <row r="19" spans="1:17" ht="64.8" customHeight="1">
      <c r="A19" s="28"/>
      <c r="B19" s="28"/>
      <c r="C19" s="28"/>
      <c r="D19" s="28"/>
      <c r="E19" s="28"/>
      <c r="F19" s="28"/>
      <c r="G19" s="28"/>
      <c r="H19" s="28"/>
      <c r="I19" s="28"/>
      <c r="J19" s="28"/>
      <c r="K19" s="28"/>
      <c r="L19" s="28"/>
      <c r="M19" s="28"/>
      <c r="N19" s="28"/>
      <c r="O19" s="28"/>
      <c r="P19" s="28"/>
      <c r="Q19" s="28"/>
    </row>
    <row r="20" spans="1:17" s="65" customFormat="1" ht="64.2" customHeight="1"/>
    <row r="21" spans="1:17" s="65" customFormat="1" ht="109.2" customHeight="1"/>
    <row r="22" spans="1:17" s="65" customFormat="1" ht="51.45" customHeight="1"/>
    <row r="23" spans="1:17" s="65" customFormat="1" ht="51.45" customHeight="1"/>
    <row r="24" spans="1:17" s="65" customFormat="1" ht="120.6" customHeight="1"/>
    <row r="25" spans="1:17" s="65" customFormat="1" ht="95.4" customHeight="1"/>
    <row r="26" spans="1:17" s="65" customFormat="1" ht="51.45" customHeight="1"/>
    <row r="27" spans="1:17" s="65" customFormat="1" ht="51.45" customHeight="1"/>
    <row r="28" spans="1:17" s="65" customFormat="1" ht="51.45" customHeight="1"/>
    <row r="29" spans="1:17" s="65" customFormat="1" ht="90" customHeight="1"/>
    <row r="30" spans="1:17" s="65" customFormat="1" ht="46.5" customHeight="1"/>
    <row r="31" spans="1:17" s="1" customFormat="1" ht="39" customHeight="1"/>
    <row r="32" spans="1:17" s="1" customFormat="1" ht="32.25" customHeight="1"/>
    <row r="33" s="1" customFormat="1" ht="38.25" customHeight="1"/>
    <row r="34" s="1" customFormat="1" ht="45" customHeight="1"/>
    <row r="35" s="1" customFormat="1" ht="12.75" customHeight="1"/>
    <row r="36" s="1" customFormat="1" ht="41.25" customHeight="1"/>
    <row r="37" ht="31.5" customHeight="1"/>
    <row r="38" ht="14.25" customHeight="1"/>
    <row r="39" ht="32.25" customHeight="1"/>
    <row r="40" ht="72.75" customHeight="1"/>
    <row r="41" ht="42.75" customHeight="1"/>
    <row r="42" ht="38.25" customHeight="1"/>
    <row r="43" ht="35.25" customHeight="1"/>
    <row r="44" ht="33" customHeight="1"/>
    <row r="45" ht="38.25" customHeight="1"/>
    <row r="46" ht="24" customHeight="1"/>
    <row r="47" ht="30.75" customHeight="1"/>
    <row r="48" ht="17.25" customHeight="1"/>
    <row r="49" spans="1:9" ht="22.5" customHeight="1"/>
    <row r="50" spans="1:9" ht="24.75" customHeight="1"/>
    <row r="51" spans="1:9" ht="27" customHeight="1"/>
    <row r="52" spans="1:9" ht="49.5" customHeight="1"/>
    <row r="53" spans="1:9" ht="24" customHeight="1"/>
    <row r="55" spans="1:9" ht="28.5" customHeight="1"/>
    <row r="56" spans="1:9" ht="28.5" customHeight="1"/>
    <row r="57" spans="1:9" ht="43.5" customHeight="1"/>
    <row r="58" spans="1:9" ht="32.25" customHeight="1"/>
    <row r="59" spans="1:9" ht="14.25" customHeight="1">
      <c r="A59" s="43" t="str">
        <f>IF(AND(E59=""),"","["&amp;TEXT($B$1,"##")&amp;"-"&amp;TEXT(ROW()-9- COUNTBLANK($E$8:E11) +1,"##")&amp;"]")</f>
        <v/>
      </c>
      <c r="B59" s="44"/>
      <c r="C59" s="34"/>
      <c r="D59" s="45"/>
      <c r="E59" s="44"/>
      <c r="F59" s="34"/>
      <c r="G59" s="34"/>
      <c r="H59" s="1"/>
      <c r="I59" s="37"/>
    </row>
    <row r="60" spans="1:9" ht="14.25" customHeight="1">
      <c r="A60" s="43" t="str">
        <f>IF(AND(E60=""),"","["&amp;TEXT($B$1,"##")&amp;"-"&amp;TEXT(ROW()-9- COUNTBLANK($E$8:E59) +1,"##")&amp;"]")</f>
        <v/>
      </c>
      <c r="B60" s="44"/>
      <c r="C60" s="34"/>
      <c r="D60" s="45"/>
      <c r="E60" s="44"/>
      <c r="F60" s="34"/>
      <c r="G60" s="34"/>
      <c r="H60" s="1"/>
      <c r="I60" s="37"/>
    </row>
    <row r="61" spans="1:9" ht="14.25" customHeight="1">
      <c r="A61" s="43" t="str">
        <f>IF(AND(E61=""),"","["&amp;TEXT($B$1,"##")&amp;"-"&amp;TEXT(ROW()-9- COUNTBLANK($E$8:E60)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5"/>
      <c r="B69" s="44"/>
      <c r="C69" s="34"/>
      <c r="D69" s="45"/>
      <c r="E69" s="44"/>
      <c r="F69" s="34"/>
      <c r="G69" s="34"/>
      <c r="H69" s="1"/>
      <c r="I69" s="37"/>
    </row>
    <row r="70" spans="1:9" ht="14.25" customHeight="1">
      <c r="A70" s="45"/>
      <c r="B70" s="44"/>
      <c r="C70" s="34"/>
      <c r="D70" s="45"/>
      <c r="E70" s="44"/>
      <c r="F70" s="34"/>
      <c r="G70" s="34"/>
      <c r="H70" s="1"/>
      <c r="I70" s="37"/>
    </row>
    <row r="71" spans="1:9" ht="14.25" customHeight="1">
      <c r="A71" s="38"/>
      <c r="B71" s="39"/>
      <c r="C71" s="34"/>
      <c r="D71" s="38"/>
      <c r="E71" s="40"/>
      <c r="F71" s="41"/>
      <c r="G71" s="42"/>
      <c r="H71" s="1"/>
      <c r="I71" s="32"/>
    </row>
    <row r="72" spans="1:9" ht="14.25" customHeight="1">
      <c r="B72" s="29"/>
      <c r="C72" s="30"/>
      <c r="E72" s="31"/>
      <c r="F72" s="2"/>
      <c r="G72" s="1"/>
      <c r="H72" s="1"/>
      <c r="I72" s="32"/>
    </row>
    <row r="73" spans="1:9" ht="14.25" customHeight="1">
      <c r="B73" s="29"/>
      <c r="C73" s="30"/>
      <c r="E73" s="31"/>
      <c r="F73" s="2"/>
      <c r="G73" s="1"/>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5" customHeight="1"/>
    <row r="987" spans="2:9" ht="15" customHeight="1"/>
  </sheetData>
  <mergeCells count="3">
    <mergeCell ref="B1:E1"/>
    <mergeCell ref="B2:E2"/>
    <mergeCell ref="B3:E3"/>
  </mergeCells>
  <conditionalFormatting sqref="F1:F13 F59:F1048576">
    <cfRule type="cellIs" dxfId="39" priority="1" operator="equal">
      <formula>"N/A"</formula>
    </cfRule>
    <cfRule type="cellIs" dxfId="38" priority="2" operator="equal">
      <formula>"Fail"</formula>
    </cfRule>
    <cfRule type="cellIs" dxfId="37" priority="3" operator="equal">
      <formula>Fail</formula>
    </cfRule>
    <cfRule type="cellIs" dxfId="36" priority="4" operator="equal">
      <formula>"Pass"</formula>
    </cfRule>
  </conditionalFormatting>
  <dataValidations count="2">
    <dataValidation type="list" allowBlank="1" showErrorMessage="1" sqref="F1:H2" xr:uid="{7EA01DDB-D803-44E4-8AC7-6E9AD46B43B0}">
      <formula1>$J$1:$J$5</formula1>
    </dataValidation>
    <dataValidation type="list" allowBlank="1" showErrorMessage="1" sqref="F10:F13" xr:uid="{B3DA6742-B6F0-4AF7-BC44-D94A4B9854B7}">
      <formula1>"Pass,Fail,N/A,Untested"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5C289-9539-493B-8CB0-0742B66E70C9}">
  <dimension ref="A1:Z987"/>
  <sheetViews>
    <sheetView zoomScale="70" zoomScaleNormal="70" workbookViewId="0">
      <selection activeCell="I10" sqref="I10"/>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9" t="s">
        <v>466</v>
      </c>
      <c r="C1" s="100"/>
      <c r="D1" s="100"/>
      <c r="E1" s="101"/>
      <c r="F1" s="51"/>
      <c r="G1" s="52"/>
      <c r="H1" s="52"/>
      <c r="I1" s="53"/>
      <c r="J1" s="54"/>
      <c r="K1" s="54"/>
      <c r="L1" s="54"/>
      <c r="M1" s="54"/>
      <c r="N1" s="54"/>
      <c r="O1" s="54"/>
      <c r="P1" s="54"/>
      <c r="Q1" s="54"/>
      <c r="R1" s="54"/>
      <c r="S1" s="54"/>
      <c r="T1" s="54"/>
      <c r="U1" s="54"/>
      <c r="V1" s="54"/>
      <c r="W1" s="54"/>
      <c r="X1" s="54"/>
      <c r="Y1" s="54"/>
      <c r="Z1" s="54"/>
    </row>
    <row r="2" spans="1:26" ht="14.25" customHeight="1">
      <c r="A2" s="5" t="s">
        <v>7</v>
      </c>
      <c r="B2" s="102" t="s">
        <v>8</v>
      </c>
      <c r="C2" s="100"/>
      <c r="D2" s="100"/>
      <c r="E2" s="103"/>
      <c r="F2" s="55"/>
      <c r="G2" s="56"/>
      <c r="H2" s="56"/>
      <c r="I2" s="53"/>
      <c r="J2" s="54"/>
      <c r="K2" s="54"/>
      <c r="L2" s="54"/>
      <c r="M2" s="54"/>
      <c r="N2" s="54"/>
      <c r="O2" s="54"/>
      <c r="P2" s="54"/>
      <c r="Q2" s="54"/>
      <c r="R2" s="54"/>
      <c r="S2" s="54"/>
      <c r="T2" s="54"/>
      <c r="U2" s="54"/>
      <c r="V2" s="54"/>
      <c r="W2" s="54"/>
      <c r="X2" s="54"/>
      <c r="Y2" s="54"/>
      <c r="Z2" s="54"/>
    </row>
    <row r="3" spans="1:26" ht="14.25" customHeight="1">
      <c r="A3" s="4" t="s">
        <v>9</v>
      </c>
      <c r="B3" s="104" t="s">
        <v>20</v>
      </c>
      <c r="C3" s="100"/>
      <c r="D3" s="100"/>
      <c r="E3" s="103"/>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6</v>
      </c>
      <c r="B5" s="10">
        <f>COUNTIF(F:F,"Fail")</f>
        <v>0</v>
      </c>
      <c r="C5" s="10">
        <f>COUNTIF(F:F,"Untested")</f>
        <v>0</v>
      </c>
      <c r="D5" s="11">
        <f>COUNTIF(F:F,"N/A")</f>
        <v>0</v>
      </c>
      <c r="E5" s="10">
        <f>SUM(A5:D5)</f>
        <v>6</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439</v>
      </c>
      <c r="C9" s="23"/>
      <c r="D9" s="22"/>
      <c r="E9" s="23"/>
      <c r="F9" s="60"/>
      <c r="G9" s="60"/>
      <c r="H9" s="60"/>
      <c r="I9" s="61"/>
      <c r="J9" s="62"/>
      <c r="K9" s="63"/>
      <c r="L9" s="63"/>
      <c r="M9" s="63"/>
      <c r="N9" s="63"/>
      <c r="O9" s="63"/>
      <c r="P9" s="63"/>
      <c r="Q9" s="63"/>
      <c r="R9" s="63"/>
      <c r="S9" s="63"/>
      <c r="T9" s="63"/>
      <c r="U9" s="63"/>
      <c r="V9" s="63"/>
      <c r="W9" s="63"/>
      <c r="X9" s="63"/>
      <c r="Y9" s="63"/>
      <c r="Z9" s="63"/>
    </row>
    <row r="10" spans="1:26" ht="211.8" customHeight="1">
      <c r="A10" s="46" t="str">
        <f>IF(AND(E10=""),"","["&amp;TEXT($B$1,"##")&amp;"-"&amp;TEXT(ROW()-9- COUNTBLANK($E$8:E9) +1,"##")&amp;"]")</f>
        <v>[Khampha-1]</v>
      </c>
      <c r="B10" s="25" t="s">
        <v>388</v>
      </c>
      <c r="C10" s="25" t="s">
        <v>389</v>
      </c>
      <c r="D10" s="3" t="s">
        <v>390</v>
      </c>
      <c r="E10" s="64" t="s">
        <v>391</v>
      </c>
      <c r="F10" s="47" t="s">
        <v>1</v>
      </c>
      <c r="G10" s="48">
        <v>45667</v>
      </c>
      <c r="H10" s="47" t="str">
        <f>$B$3</f>
        <v>Đỗ Thu Phương</v>
      </c>
      <c r="I10" s="49" t="s">
        <v>431</v>
      </c>
      <c r="K10" s="50"/>
      <c r="L10" s="50"/>
      <c r="M10" s="50"/>
      <c r="N10" s="50"/>
      <c r="O10" s="50"/>
      <c r="P10" s="50"/>
      <c r="Q10" s="50"/>
      <c r="R10" s="50"/>
      <c r="S10" s="50"/>
      <c r="T10" s="50"/>
      <c r="U10" s="50"/>
      <c r="V10" s="50"/>
      <c r="W10" s="50"/>
      <c r="X10" s="50"/>
      <c r="Y10" s="50"/>
      <c r="Z10" s="50"/>
    </row>
    <row r="11" spans="1:26" ht="87" customHeight="1">
      <c r="A11" s="46" t="str">
        <f>IF(AND(E11=""),"","["&amp;TEXT($B$1,"##")&amp;"-"&amp;TEXT(ROW()-9- COUNTBLANK($E$8:E10) +1,"##")&amp;"]")</f>
        <v>[Khampha-2]</v>
      </c>
      <c r="B11" s="25" t="s">
        <v>392</v>
      </c>
      <c r="C11" s="25" t="s">
        <v>469</v>
      </c>
      <c r="D11" s="3" t="s">
        <v>393</v>
      </c>
      <c r="E11" s="25" t="s">
        <v>394</v>
      </c>
      <c r="F11" s="26" t="s">
        <v>1</v>
      </c>
      <c r="G11" s="24">
        <v>45667</v>
      </c>
      <c r="H11" s="26" t="str">
        <f t="shared" ref="H11:H14" si="0">$B$3</f>
        <v>Đỗ Thu Phương</v>
      </c>
      <c r="I11" s="98" t="s">
        <v>436</v>
      </c>
      <c r="J11" s="28"/>
      <c r="K11" s="28"/>
      <c r="L11" s="28"/>
      <c r="M11" s="28"/>
      <c r="N11" s="28"/>
      <c r="O11" s="28"/>
      <c r="P11" s="28"/>
      <c r="Q11" s="28"/>
      <c r="R11" s="28"/>
      <c r="S11" s="28"/>
      <c r="T11" s="28"/>
      <c r="U11" s="28"/>
      <c r="V11" s="28"/>
      <c r="W11" s="28"/>
      <c r="X11" s="28"/>
      <c r="Y11" s="28"/>
      <c r="Z11" s="28"/>
    </row>
    <row r="12" spans="1:26" ht="111" customHeight="1">
      <c r="A12" s="46" t="str">
        <f>IF(AND(E12=""),"","["&amp;TEXT($B$1,"##")&amp;"-"&amp;TEXT(ROW()-9- COUNTBLANK($E$8:E11) +1,"##")&amp;"]")</f>
        <v>[Khampha-3]</v>
      </c>
      <c r="B12" s="25" t="s">
        <v>395</v>
      </c>
      <c r="C12" s="25" t="s">
        <v>396</v>
      </c>
      <c r="D12" s="3" t="s">
        <v>397</v>
      </c>
      <c r="E12" s="25" t="s">
        <v>398</v>
      </c>
      <c r="F12" s="26" t="s">
        <v>1</v>
      </c>
      <c r="G12" s="24">
        <v>45667</v>
      </c>
      <c r="H12" s="26" t="str">
        <f t="shared" si="0"/>
        <v>Đỗ Thu Phương</v>
      </c>
      <c r="I12" s="27" t="s">
        <v>432</v>
      </c>
      <c r="J12" s="28"/>
      <c r="K12" s="28"/>
      <c r="L12" s="28"/>
      <c r="M12" s="28"/>
      <c r="N12" s="28"/>
      <c r="O12" s="28"/>
      <c r="P12" s="28"/>
      <c r="Q12" s="28"/>
      <c r="R12" s="28"/>
      <c r="S12" s="28"/>
      <c r="T12" s="28"/>
      <c r="U12" s="28"/>
      <c r="V12" s="28"/>
      <c r="W12" s="28"/>
      <c r="X12" s="28"/>
      <c r="Y12" s="28"/>
      <c r="Z12" s="28"/>
    </row>
    <row r="13" spans="1:26" ht="88.8" customHeight="1">
      <c r="A13" s="46" t="str">
        <f>IF(AND(E13=""),"","["&amp;TEXT($B$1,"##")&amp;"-"&amp;TEXT(ROW()-9- COUNTBLANK($E$8:E12) +1,"##")&amp;"]")</f>
        <v>[Khampha-4]</v>
      </c>
      <c r="B13" s="25" t="s">
        <v>399</v>
      </c>
      <c r="C13" s="25" t="s">
        <v>400</v>
      </c>
      <c r="D13" s="3" t="s">
        <v>401</v>
      </c>
      <c r="E13" s="25" t="s">
        <v>402</v>
      </c>
      <c r="F13" s="26" t="s">
        <v>1</v>
      </c>
      <c r="G13" s="24">
        <v>45667</v>
      </c>
      <c r="H13" s="26" t="str">
        <f t="shared" si="0"/>
        <v>Đỗ Thu Phương</v>
      </c>
      <c r="I13" s="27" t="s">
        <v>433</v>
      </c>
      <c r="J13" s="28"/>
      <c r="K13" s="28"/>
      <c r="L13" s="28"/>
      <c r="M13" s="28"/>
      <c r="N13" s="28"/>
      <c r="O13" s="28"/>
      <c r="P13" s="28"/>
      <c r="Q13" s="28"/>
      <c r="R13" s="28"/>
      <c r="S13" s="28"/>
      <c r="T13" s="28"/>
      <c r="U13" s="28"/>
      <c r="V13" s="28"/>
      <c r="W13" s="28"/>
      <c r="X13" s="28"/>
      <c r="Y13" s="28"/>
      <c r="Z13" s="28"/>
    </row>
    <row r="14" spans="1:26" ht="182.4" customHeight="1">
      <c r="A14" s="46" t="str">
        <f>IF(AND(E14=""),"","["&amp;TEXT($B$1,"##")&amp;"-"&amp;TEXT(ROW()-9- COUNTBLANK($E$8:E13) +1,"##")&amp;"]")</f>
        <v>[Khampha-5]</v>
      </c>
      <c r="B14" s="25" t="s">
        <v>403</v>
      </c>
      <c r="C14" s="25" t="s">
        <v>404</v>
      </c>
      <c r="D14" s="3" t="s">
        <v>405</v>
      </c>
      <c r="E14" s="25" t="s">
        <v>406</v>
      </c>
      <c r="F14" s="26" t="s">
        <v>1</v>
      </c>
      <c r="G14" s="24">
        <v>45667</v>
      </c>
      <c r="H14" s="26" t="str">
        <f t="shared" si="0"/>
        <v>Đỗ Thu Phương</v>
      </c>
      <c r="I14" s="27" t="s">
        <v>434</v>
      </c>
      <c r="J14" s="28"/>
      <c r="K14" s="28"/>
      <c r="L14" s="28"/>
      <c r="M14" s="28"/>
      <c r="N14" s="28"/>
      <c r="O14" s="28"/>
      <c r="P14" s="28"/>
      <c r="Q14" s="28"/>
      <c r="R14" s="28"/>
      <c r="S14" s="28"/>
      <c r="T14" s="28"/>
      <c r="U14" s="28"/>
      <c r="V14" s="28"/>
      <c r="W14" s="28"/>
      <c r="X14" s="28"/>
      <c r="Y14" s="28"/>
      <c r="Z14" s="28"/>
    </row>
    <row r="15" spans="1:26" ht="109.8" customHeight="1">
      <c r="A15" s="97" t="s">
        <v>362</v>
      </c>
      <c r="B15" s="94" t="s">
        <v>407</v>
      </c>
      <c r="C15" s="94" t="s">
        <v>408</v>
      </c>
      <c r="D15" s="92" t="s">
        <v>409</v>
      </c>
      <c r="E15" s="94" t="s">
        <v>410</v>
      </c>
      <c r="F15" s="95" t="s">
        <v>1</v>
      </c>
      <c r="G15" s="93">
        <v>45667</v>
      </c>
      <c r="H15" s="95" t="s">
        <v>20</v>
      </c>
      <c r="I15" s="96" t="s">
        <v>435</v>
      </c>
      <c r="J15" s="28"/>
      <c r="K15" s="28"/>
      <c r="L15" s="28"/>
      <c r="M15" s="28"/>
      <c r="N15" s="28"/>
      <c r="O15" s="28"/>
      <c r="P15" s="28"/>
      <c r="Q15" s="28"/>
      <c r="R15" s="28"/>
      <c r="S15" s="28"/>
      <c r="T15" s="28"/>
      <c r="U15" s="28"/>
      <c r="V15" s="28"/>
      <c r="W15" s="28"/>
      <c r="X15" s="28"/>
      <c r="Y15" s="28"/>
      <c r="Z15" s="28"/>
    </row>
    <row r="16" spans="1:26" ht="54.6" customHeight="1">
      <c r="A16" s="28"/>
      <c r="B16" s="28"/>
      <c r="C16" s="28"/>
      <c r="D16" s="28"/>
      <c r="E16" s="28"/>
      <c r="F16" s="28"/>
      <c r="G16" s="28"/>
      <c r="H16" s="28"/>
      <c r="I16" s="28"/>
      <c r="J16" s="28"/>
      <c r="K16" s="28"/>
      <c r="L16" s="28"/>
      <c r="M16" s="28"/>
      <c r="N16" s="28"/>
      <c r="O16" s="28"/>
      <c r="P16" s="28"/>
      <c r="Q16" s="28"/>
    </row>
    <row r="17" spans="1:17" ht="59.4" customHeight="1">
      <c r="A17" s="28"/>
      <c r="B17" s="28"/>
      <c r="C17" s="28"/>
      <c r="D17" s="28"/>
      <c r="E17" s="28"/>
      <c r="F17" s="28"/>
      <c r="G17" s="28"/>
      <c r="H17" s="28"/>
      <c r="I17" s="28"/>
      <c r="J17" s="28"/>
      <c r="K17" s="28"/>
      <c r="L17" s="28"/>
      <c r="M17" s="28"/>
      <c r="N17" s="28"/>
      <c r="O17" s="28"/>
      <c r="P17" s="28"/>
      <c r="Q17" s="28"/>
    </row>
    <row r="18" spans="1:17" ht="56.4" customHeight="1">
      <c r="A18" s="28"/>
      <c r="B18" s="28"/>
      <c r="C18" s="28"/>
      <c r="D18" s="28"/>
      <c r="E18" s="28"/>
      <c r="F18" s="28"/>
      <c r="G18" s="28"/>
      <c r="H18" s="28"/>
      <c r="I18" s="28"/>
      <c r="J18" s="28"/>
      <c r="K18" s="28"/>
      <c r="L18" s="28"/>
      <c r="M18" s="28"/>
      <c r="N18" s="28"/>
      <c r="O18" s="28"/>
      <c r="P18" s="28"/>
      <c r="Q18" s="28"/>
    </row>
    <row r="19" spans="1:17" ht="64.8" customHeight="1">
      <c r="A19" s="28"/>
      <c r="B19" s="28"/>
      <c r="C19" s="28"/>
      <c r="D19" s="28"/>
      <c r="E19" s="28"/>
      <c r="F19" s="28"/>
      <c r="G19" s="28"/>
      <c r="H19" s="28"/>
      <c r="I19" s="28"/>
      <c r="J19" s="28"/>
      <c r="K19" s="28"/>
      <c r="L19" s="28"/>
      <c r="M19" s="28"/>
      <c r="N19" s="28"/>
      <c r="O19" s="28"/>
      <c r="P19" s="28"/>
      <c r="Q19" s="28"/>
    </row>
    <row r="20" spans="1:17" s="65" customFormat="1" ht="64.2" customHeight="1"/>
    <row r="21" spans="1:17" s="65" customFormat="1" ht="109.2" customHeight="1"/>
    <row r="22" spans="1:17" s="65" customFormat="1" ht="51.45" customHeight="1"/>
    <row r="23" spans="1:17" s="65" customFormat="1" ht="51.45" customHeight="1"/>
    <row r="24" spans="1:17" s="65" customFormat="1" ht="120.6" customHeight="1"/>
    <row r="25" spans="1:17" s="65" customFormat="1" ht="95.4" customHeight="1"/>
    <row r="26" spans="1:17" s="65" customFormat="1" ht="51.45" customHeight="1"/>
    <row r="27" spans="1:17" s="65" customFormat="1" ht="51.45" customHeight="1"/>
    <row r="28" spans="1:17" s="65" customFormat="1" ht="51.45" customHeight="1"/>
    <row r="29" spans="1:17" s="65" customFormat="1" ht="90" customHeight="1"/>
    <row r="30" spans="1:17" s="65" customFormat="1" ht="46.5" customHeight="1"/>
    <row r="31" spans="1:17" s="1" customFormat="1" ht="39" customHeight="1"/>
    <row r="32" spans="1:17" s="1" customFormat="1" ht="32.25" customHeight="1"/>
    <row r="33" s="1" customFormat="1" ht="38.25" customHeight="1"/>
    <row r="34" s="1" customFormat="1" ht="45" customHeight="1"/>
    <row r="35" s="1" customFormat="1" ht="12.75" customHeight="1"/>
    <row r="36" s="1" customFormat="1" ht="41.25" customHeight="1"/>
    <row r="37" ht="31.5" customHeight="1"/>
    <row r="38" ht="14.25" customHeight="1"/>
    <row r="39" ht="32.25" customHeight="1"/>
    <row r="40" ht="72.75" customHeight="1"/>
    <row r="41" ht="42.75" customHeight="1"/>
    <row r="42" ht="38.25" customHeight="1"/>
    <row r="43" ht="35.25" customHeight="1"/>
    <row r="44" ht="33" customHeight="1"/>
    <row r="45" ht="38.25" customHeight="1"/>
    <row r="46" ht="24" customHeight="1"/>
    <row r="47" ht="30.75" customHeight="1"/>
    <row r="48" ht="17.25" customHeight="1"/>
    <row r="49" spans="1:9" ht="22.5" customHeight="1"/>
    <row r="50" spans="1:9" ht="24.75" customHeight="1"/>
    <row r="51" spans="1:9" ht="27" customHeight="1"/>
    <row r="52" spans="1:9" ht="49.5" customHeight="1"/>
    <row r="53" spans="1:9" ht="24" customHeight="1"/>
    <row r="55" spans="1:9" ht="28.5" customHeight="1"/>
    <row r="56" spans="1:9" ht="28.5" customHeight="1"/>
    <row r="57" spans="1:9" ht="43.5" customHeight="1"/>
    <row r="58" spans="1:9" ht="32.25" customHeight="1"/>
    <row r="59" spans="1:9" ht="14.25" customHeight="1">
      <c r="A59" s="43" t="str">
        <f>IF(AND(E59=""),"","["&amp;TEXT($B$1,"##")&amp;"-"&amp;TEXT(ROW()-9- COUNTBLANK($E$8:E11) +1,"##")&amp;"]")</f>
        <v/>
      </c>
      <c r="B59" s="44"/>
      <c r="C59" s="34"/>
      <c r="D59" s="45"/>
      <c r="E59" s="44"/>
      <c r="F59" s="34"/>
      <c r="G59" s="34"/>
      <c r="H59" s="1"/>
      <c r="I59" s="37"/>
    </row>
    <row r="60" spans="1:9" ht="14.25" customHeight="1">
      <c r="A60" s="43" t="str">
        <f>IF(AND(E60=""),"","["&amp;TEXT($B$1,"##")&amp;"-"&amp;TEXT(ROW()-9- COUNTBLANK($E$8:E59) +1,"##")&amp;"]")</f>
        <v/>
      </c>
      <c r="B60" s="44"/>
      <c r="C60" s="34"/>
      <c r="D60" s="45"/>
      <c r="E60" s="44"/>
      <c r="F60" s="34"/>
      <c r="G60" s="34"/>
      <c r="H60" s="1"/>
      <c r="I60" s="37"/>
    </row>
    <row r="61" spans="1:9" ht="14.25" customHeight="1">
      <c r="A61" s="43" t="str">
        <f>IF(AND(E61=""),"","["&amp;TEXT($B$1,"##")&amp;"-"&amp;TEXT(ROW()-9- COUNTBLANK($E$8:E60)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5"/>
      <c r="B69" s="44"/>
      <c r="C69" s="34"/>
      <c r="D69" s="45"/>
      <c r="E69" s="44"/>
      <c r="F69" s="34"/>
      <c r="G69" s="34"/>
      <c r="H69" s="1"/>
      <c r="I69" s="37"/>
    </row>
    <row r="70" spans="1:9" ht="14.25" customHeight="1">
      <c r="A70" s="45"/>
      <c r="B70" s="44"/>
      <c r="C70" s="34"/>
      <c r="D70" s="45"/>
      <c r="E70" s="44"/>
      <c r="F70" s="34"/>
      <c r="G70" s="34"/>
      <c r="H70" s="1"/>
      <c r="I70" s="37"/>
    </row>
    <row r="71" spans="1:9" ht="14.25" customHeight="1">
      <c r="A71" s="38"/>
      <c r="B71" s="39"/>
      <c r="C71" s="34"/>
      <c r="D71" s="38"/>
      <c r="E71" s="40"/>
      <c r="F71" s="41"/>
      <c r="G71" s="42"/>
      <c r="H71" s="1"/>
      <c r="I71" s="32"/>
    </row>
    <row r="72" spans="1:9" ht="14.25" customHeight="1">
      <c r="B72" s="29"/>
      <c r="C72" s="30"/>
      <c r="E72" s="31"/>
      <c r="F72" s="2"/>
      <c r="G72" s="1"/>
      <c r="H72" s="1"/>
      <c r="I72" s="32"/>
    </row>
    <row r="73" spans="1:9" ht="14.25" customHeight="1">
      <c r="B73" s="29"/>
      <c r="C73" s="30"/>
      <c r="E73" s="31"/>
      <c r="F73" s="2"/>
      <c r="G73" s="1"/>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5" customHeight="1"/>
    <row r="987" spans="2:9" ht="15" customHeight="1"/>
  </sheetData>
  <mergeCells count="3">
    <mergeCell ref="B1:E1"/>
    <mergeCell ref="B2:E2"/>
    <mergeCell ref="B3:E3"/>
  </mergeCells>
  <conditionalFormatting sqref="F1:F15 F59:F1048576">
    <cfRule type="cellIs" dxfId="35" priority="1" operator="equal">
      <formula>"N/A"</formula>
    </cfRule>
    <cfRule type="cellIs" dxfId="34" priority="2" operator="equal">
      <formula>"Fail"</formula>
    </cfRule>
    <cfRule type="cellIs" dxfId="33" priority="3" operator="equal">
      <formula>Fail</formula>
    </cfRule>
    <cfRule type="cellIs" dxfId="32" priority="4" operator="equal">
      <formula>"Pass"</formula>
    </cfRule>
  </conditionalFormatting>
  <dataValidations count="2">
    <dataValidation type="list" allowBlank="1" showErrorMessage="1" sqref="F10:F14" xr:uid="{0248D7B6-8033-456E-BFD7-99AACBAFAF6B}">
      <formula1>"Pass,Fail,N/A,Untested"</formula1>
    </dataValidation>
    <dataValidation type="list" allowBlank="1" showErrorMessage="1" sqref="F1:H2" xr:uid="{E505026D-D61F-4E63-89D4-30F0C499C7DB}">
      <formula1>$J$1:$J$5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0836-4425-4802-9543-FE0B83178F01}">
  <dimension ref="A1:Z987"/>
  <sheetViews>
    <sheetView zoomScale="70" zoomScaleNormal="70" workbookViewId="0">
      <selection activeCell="I11" sqref="I11"/>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9" t="s">
        <v>465</v>
      </c>
      <c r="C1" s="100"/>
      <c r="D1" s="100"/>
      <c r="E1" s="101"/>
      <c r="F1" s="51"/>
      <c r="G1" s="52"/>
      <c r="H1" s="52"/>
      <c r="I1" s="53"/>
      <c r="J1" s="54"/>
      <c r="K1" s="54"/>
      <c r="L1" s="54"/>
      <c r="M1" s="54"/>
      <c r="N1" s="54"/>
      <c r="O1" s="54"/>
      <c r="P1" s="54"/>
      <c r="Q1" s="54"/>
      <c r="R1" s="54"/>
      <c r="S1" s="54"/>
      <c r="T1" s="54"/>
      <c r="U1" s="54"/>
      <c r="V1" s="54"/>
      <c r="W1" s="54"/>
      <c r="X1" s="54"/>
      <c r="Y1" s="54"/>
      <c r="Z1" s="54"/>
    </row>
    <row r="2" spans="1:26" ht="14.25" customHeight="1">
      <c r="A2" s="5" t="s">
        <v>7</v>
      </c>
      <c r="B2" s="102" t="s">
        <v>8</v>
      </c>
      <c r="C2" s="100"/>
      <c r="D2" s="100"/>
      <c r="E2" s="103"/>
      <c r="F2" s="55"/>
      <c r="G2" s="56"/>
      <c r="H2" s="56"/>
      <c r="I2" s="53"/>
      <c r="J2" s="54"/>
      <c r="K2" s="54"/>
      <c r="L2" s="54"/>
      <c r="M2" s="54"/>
      <c r="N2" s="54"/>
      <c r="O2" s="54"/>
      <c r="P2" s="54"/>
      <c r="Q2" s="54"/>
      <c r="R2" s="54"/>
      <c r="S2" s="54"/>
      <c r="T2" s="54"/>
      <c r="U2" s="54"/>
      <c r="V2" s="54"/>
      <c r="W2" s="54"/>
      <c r="X2" s="54"/>
      <c r="Y2" s="54"/>
      <c r="Z2" s="54"/>
    </row>
    <row r="3" spans="1:26" ht="14.25" customHeight="1">
      <c r="A3" s="4" t="s">
        <v>9</v>
      </c>
      <c r="B3" s="104" t="s">
        <v>20</v>
      </c>
      <c r="C3" s="100"/>
      <c r="D3" s="100"/>
      <c r="E3" s="103"/>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6</v>
      </c>
      <c r="B5" s="10">
        <f>COUNTIF(F:F,"Fail")</f>
        <v>0</v>
      </c>
      <c r="C5" s="10">
        <f>COUNTIF(F:F,"Untested")</f>
        <v>0</v>
      </c>
      <c r="D5" s="11">
        <f>COUNTIF(F:F,"N/A")</f>
        <v>0</v>
      </c>
      <c r="E5" s="10">
        <f>SUM(A5:D5)</f>
        <v>6</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363</v>
      </c>
      <c r="C9" s="23"/>
      <c r="D9" s="22"/>
      <c r="E9" s="23"/>
      <c r="F9" s="60"/>
      <c r="G9" s="60"/>
      <c r="H9" s="60"/>
      <c r="I9" s="61"/>
      <c r="J9" s="62"/>
      <c r="K9" s="63"/>
      <c r="L9" s="63"/>
      <c r="M9" s="63"/>
      <c r="N9" s="63"/>
      <c r="O9" s="63"/>
      <c r="P9" s="63"/>
      <c r="Q9" s="63"/>
      <c r="R9" s="63"/>
      <c r="S9" s="63"/>
      <c r="T9" s="63"/>
      <c r="U9" s="63"/>
      <c r="V9" s="63"/>
      <c r="W9" s="63"/>
      <c r="X9" s="63"/>
      <c r="Y9" s="63"/>
      <c r="Z9" s="63"/>
    </row>
    <row r="10" spans="1:26" ht="211.8" customHeight="1">
      <c r="A10" s="46" t="str">
        <f>IF(AND(E10=""),"","["&amp;TEXT($B$1,"##")&amp;"-"&amp;TEXT(ROW()-9- COUNTBLANK($E$8:E9) +1,"##")&amp;"]")</f>
        <v>[TrangChu-1]</v>
      </c>
      <c r="B10" s="25" t="s">
        <v>464</v>
      </c>
      <c r="C10" s="25" t="s">
        <v>365</v>
      </c>
      <c r="D10" s="3" t="s">
        <v>366</v>
      </c>
      <c r="E10" s="64" t="s">
        <v>367</v>
      </c>
      <c r="F10" s="47" t="s">
        <v>1</v>
      </c>
      <c r="G10" s="48">
        <v>45667</v>
      </c>
      <c r="H10" s="47" t="str">
        <f>$B$3</f>
        <v>Đỗ Thu Phương</v>
      </c>
      <c r="I10" s="49" t="s">
        <v>364</v>
      </c>
      <c r="K10" s="50"/>
      <c r="L10" s="50"/>
      <c r="M10" s="50"/>
      <c r="N10" s="50"/>
      <c r="O10" s="50"/>
      <c r="P10" s="50"/>
      <c r="Q10" s="50"/>
      <c r="R10" s="50"/>
      <c r="S10" s="50"/>
      <c r="T10" s="50"/>
      <c r="U10" s="50"/>
      <c r="V10" s="50"/>
      <c r="W10" s="50"/>
      <c r="X10" s="50"/>
      <c r="Y10" s="50"/>
      <c r="Z10" s="50"/>
    </row>
    <row r="11" spans="1:26" ht="87" customHeight="1">
      <c r="A11" s="46" t="str">
        <f>IF(AND(E11=""),"","["&amp;TEXT($B$1,"##")&amp;"-"&amp;TEXT(ROW()-9- COUNTBLANK($E$8:E10) +1,"##")&amp;"]")</f>
        <v>[TrangChu-2]</v>
      </c>
      <c r="B11" s="25" t="s">
        <v>368</v>
      </c>
      <c r="C11" s="25" t="s">
        <v>369</v>
      </c>
      <c r="D11" s="3" t="s">
        <v>370</v>
      </c>
      <c r="E11" s="25" t="s">
        <v>371</v>
      </c>
      <c r="F11" s="26" t="s">
        <v>1</v>
      </c>
      <c r="G11" s="24">
        <v>45667</v>
      </c>
      <c r="H11" s="26" t="str">
        <f t="shared" ref="H11:H14" si="0">$B$3</f>
        <v>Đỗ Thu Phương</v>
      </c>
      <c r="I11" s="98" t="s">
        <v>461</v>
      </c>
      <c r="J11" s="28"/>
      <c r="K11" s="28"/>
      <c r="L11" s="28"/>
      <c r="M11" s="28"/>
      <c r="N11" s="28"/>
      <c r="O11" s="28"/>
      <c r="P11" s="28"/>
      <c r="Q11" s="28"/>
      <c r="R11" s="28"/>
      <c r="S11" s="28"/>
      <c r="T11" s="28"/>
      <c r="U11" s="28"/>
      <c r="V11" s="28"/>
      <c r="W11" s="28"/>
      <c r="X11" s="28"/>
      <c r="Y11" s="28"/>
      <c r="Z11" s="28"/>
    </row>
    <row r="12" spans="1:26" ht="111" customHeight="1">
      <c r="A12" s="46" t="str">
        <f>IF(AND(E12=""),"","["&amp;TEXT($B$1,"##")&amp;"-"&amp;TEXT(ROW()-9- COUNTBLANK($E$8:E11) +1,"##")&amp;"]")</f>
        <v>[TrangChu-3]</v>
      </c>
      <c r="B12" s="25" t="s">
        <v>372</v>
      </c>
      <c r="C12" s="25" t="s">
        <v>373</v>
      </c>
      <c r="D12" s="3" t="s">
        <v>374</v>
      </c>
      <c r="E12" s="25" t="s">
        <v>375</v>
      </c>
      <c r="F12" s="26" t="s">
        <v>1</v>
      </c>
      <c r="G12" s="24">
        <v>45667</v>
      </c>
      <c r="H12" s="26" t="str">
        <f t="shared" si="0"/>
        <v>Đỗ Thu Phương</v>
      </c>
      <c r="I12" s="27" t="s">
        <v>460</v>
      </c>
      <c r="J12" s="28"/>
      <c r="K12" s="28"/>
      <c r="L12" s="28"/>
      <c r="M12" s="28"/>
      <c r="N12" s="28"/>
      <c r="O12" s="28"/>
      <c r="P12" s="28"/>
      <c r="Q12" s="28"/>
      <c r="R12" s="28"/>
      <c r="S12" s="28"/>
      <c r="T12" s="28"/>
      <c r="U12" s="28"/>
      <c r="V12" s="28"/>
      <c r="W12" s="28"/>
      <c r="X12" s="28"/>
      <c r="Y12" s="28"/>
      <c r="Z12" s="28"/>
    </row>
    <row r="13" spans="1:26" ht="88.8" customHeight="1">
      <c r="A13" s="46" t="str">
        <f>IF(AND(E13=""),"","["&amp;TEXT($B$1,"##")&amp;"-"&amp;TEXT(ROW()-9- COUNTBLANK($E$8:E12) +1,"##")&amp;"]")</f>
        <v>[TrangChu-4]</v>
      </c>
      <c r="B13" s="25" t="s">
        <v>376</v>
      </c>
      <c r="C13" s="25" t="s">
        <v>377</v>
      </c>
      <c r="D13" s="3" t="s">
        <v>378</v>
      </c>
      <c r="E13" s="25" t="s">
        <v>379</v>
      </c>
      <c r="F13" s="26" t="s">
        <v>1</v>
      </c>
      <c r="G13" s="24">
        <v>45667</v>
      </c>
      <c r="H13" s="26" t="str">
        <f t="shared" si="0"/>
        <v>Đỗ Thu Phương</v>
      </c>
      <c r="I13" s="27" t="s">
        <v>462</v>
      </c>
      <c r="J13" s="28"/>
      <c r="K13" s="28"/>
      <c r="L13" s="28"/>
      <c r="M13" s="28"/>
      <c r="N13" s="28"/>
      <c r="O13" s="28"/>
      <c r="P13" s="28"/>
      <c r="Q13" s="28"/>
      <c r="R13" s="28"/>
      <c r="S13" s="28"/>
      <c r="T13" s="28"/>
      <c r="U13" s="28"/>
      <c r="V13" s="28"/>
      <c r="W13" s="28"/>
      <c r="X13" s="28"/>
      <c r="Y13" s="28"/>
      <c r="Z13" s="28"/>
    </row>
    <row r="14" spans="1:26" ht="182.4" customHeight="1">
      <c r="A14" s="46" t="str">
        <f>IF(AND(E14=""),"","["&amp;TEXT($B$1,"##")&amp;"-"&amp;TEXT(ROW()-9- COUNTBLANK($E$8:E13) +1,"##")&amp;"]")</f>
        <v>[TrangChu-5]</v>
      </c>
      <c r="B14" s="25" t="s">
        <v>380</v>
      </c>
      <c r="C14" s="25" t="s">
        <v>381</v>
      </c>
      <c r="D14" s="3" t="s">
        <v>382</v>
      </c>
      <c r="E14" s="25" t="s">
        <v>383</v>
      </c>
      <c r="F14" s="26" t="s">
        <v>1</v>
      </c>
      <c r="G14" s="24">
        <v>45667</v>
      </c>
      <c r="H14" s="26" t="str">
        <f t="shared" si="0"/>
        <v>Đỗ Thu Phương</v>
      </c>
      <c r="I14" s="27" t="s">
        <v>463</v>
      </c>
      <c r="J14" s="28"/>
      <c r="K14" s="28"/>
      <c r="L14" s="28"/>
      <c r="M14" s="28"/>
      <c r="N14" s="28"/>
      <c r="O14" s="28"/>
      <c r="P14" s="28"/>
      <c r="Q14" s="28"/>
      <c r="R14" s="28"/>
      <c r="S14" s="28"/>
      <c r="T14" s="28"/>
      <c r="U14" s="28"/>
      <c r="V14" s="28"/>
      <c r="W14" s="28"/>
      <c r="X14" s="28"/>
      <c r="Y14" s="28"/>
      <c r="Z14" s="28"/>
    </row>
    <row r="15" spans="1:26" ht="109.8" customHeight="1">
      <c r="A15" s="97" t="s">
        <v>362</v>
      </c>
      <c r="B15" s="94" t="s">
        <v>384</v>
      </c>
      <c r="C15" s="94" t="s">
        <v>385</v>
      </c>
      <c r="D15" s="92" t="s">
        <v>386</v>
      </c>
      <c r="E15" s="94" t="s">
        <v>387</v>
      </c>
      <c r="F15" s="95" t="s">
        <v>1</v>
      </c>
      <c r="G15" s="93">
        <v>45667</v>
      </c>
      <c r="H15" s="95" t="s">
        <v>20</v>
      </c>
      <c r="I15" s="96" t="s">
        <v>432</v>
      </c>
      <c r="J15" s="28"/>
      <c r="K15" s="28"/>
      <c r="L15" s="28"/>
      <c r="M15" s="28"/>
      <c r="N15" s="28"/>
      <c r="O15" s="28"/>
      <c r="P15" s="28"/>
      <c r="Q15" s="28"/>
      <c r="R15" s="28"/>
      <c r="S15" s="28"/>
      <c r="T15" s="28"/>
      <c r="U15" s="28"/>
      <c r="V15" s="28"/>
      <c r="W15" s="28"/>
      <c r="X15" s="28"/>
      <c r="Y15" s="28"/>
      <c r="Z15" s="28"/>
    </row>
    <row r="16" spans="1:26" ht="54.6" customHeight="1">
      <c r="A16" s="28"/>
      <c r="B16" s="28"/>
      <c r="C16" s="28"/>
      <c r="D16" s="28"/>
      <c r="E16" s="28"/>
      <c r="F16" s="28"/>
      <c r="G16" s="28"/>
      <c r="H16" s="28"/>
      <c r="I16" s="28"/>
      <c r="J16" s="28"/>
      <c r="K16" s="28"/>
      <c r="L16" s="28"/>
      <c r="M16" s="28"/>
      <c r="N16" s="28"/>
      <c r="O16" s="28"/>
      <c r="P16" s="28"/>
      <c r="Q16" s="28"/>
    </row>
    <row r="17" spans="1:17" ht="59.4" customHeight="1">
      <c r="A17" s="28"/>
      <c r="B17" s="28"/>
      <c r="C17" s="28"/>
      <c r="D17" s="28"/>
      <c r="E17" s="28"/>
      <c r="F17" s="28"/>
      <c r="G17" s="28"/>
      <c r="H17" s="28"/>
      <c r="I17" s="28"/>
      <c r="J17" s="28"/>
      <c r="K17" s="28"/>
      <c r="L17" s="28"/>
      <c r="M17" s="28"/>
      <c r="N17" s="28"/>
      <c r="O17" s="28"/>
      <c r="P17" s="28"/>
      <c r="Q17" s="28"/>
    </row>
    <row r="18" spans="1:17" ht="56.4" customHeight="1">
      <c r="A18" s="28"/>
      <c r="B18" s="28"/>
      <c r="C18" s="28"/>
      <c r="D18" s="28"/>
      <c r="E18" s="28"/>
      <c r="F18" s="28"/>
      <c r="G18" s="28"/>
      <c r="H18" s="28"/>
      <c r="I18" s="28"/>
      <c r="J18" s="28"/>
      <c r="K18" s="28"/>
      <c r="L18" s="28"/>
      <c r="M18" s="28"/>
      <c r="N18" s="28"/>
      <c r="O18" s="28"/>
      <c r="P18" s="28"/>
      <c r="Q18" s="28"/>
    </row>
    <row r="19" spans="1:17" ht="64.8" customHeight="1">
      <c r="A19" s="28"/>
      <c r="B19" s="28"/>
      <c r="C19" s="28"/>
      <c r="D19" s="28"/>
      <c r="E19" s="28"/>
      <c r="F19" s="28"/>
      <c r="G19" s="28"/>
      <c r="H19" s="28"/>
      <c r="I19" s="28"/>
      <c r="J19" s="28"/>
      <c r="K19" s="28"/>
      <c r="L19" s="28"/>
      <c r="M19" s="28"/>
      <c r="N19" s="28"/>
      <c r="O19" s="28"/>
      <c r="P19" s="28"/>
      <c r="Q19" s="28"/>
    </row>
    <row r="20" spans="1:17" s="65" customFormat="1" ht="64.2" customHeight="1"/>
    <row r="21" spans="1:17" s="65" customFormat="1" ht="109.2" customHeight="1"/>
    <row r="22" spans="1:17" s="65" customFormat="1" ht="51.45" customHeight="1"/>
    <row r="23" spans="1:17" s="65" customFormat="1" ht="51.45" customHeight="1"/>
    <row r="24" spans="1:17" s="65" customFormat="1" ht="120.6" customHeight="1"/>
    <row r="25" spans="1:17" s="65" customFormat="1" ht="95.4" customHeight="1"/>
    <row r="26" spans="1:17" s="65" customFormat="1" ht="51.45" customHeight="1"/>
    <row r="27" spans="1:17" s="65" customFormat="1" ht="51.45" customHeight="1"/>
    <row r="28" spans="1:17" s="65" customFormat="1" ht="51.45" customHeight="1"/>
    <row r="29" spans="1:17" s="65" customFormat="1" ht="90" customHeight="1"/>
    <row r="30" spans="1:17" s="65" customFormat="1" ht="46.5" customHeight="1"/>
    <row r="31" spans="1:17" s="1" customFormat="1" ht="39" customHeight="1"/>
    <row r="32" spans="1:17" s="1" customFormat="1" ht="32.25" customHeight="1"/>
    <row r="33" s="1" customFormat="1" ht="38.25" customHeight="1"/>
    <row r="34" s="1" customFormat="1" ht="45" customHeight="1"/>
    <row r="35" s="1" customFormat="1" ht="12.75" customHeight="1"/>
    <row r="36" s="1" customFormat="1" ht="41.25" customHeight="1"/>
    <row r="37" ht="31.5" customHeight="1"/>
    <row r="38" ht="14.25" customHeight="1"/>
    <row r="39" ht="32.25" customHeight="1"/>
    <row r="40" ht="72.75" customHeight="1"/>
    <row r="41" ht="42.75" customHeight="1"/>
    <row r="42" ht="38.25" customHeight="1"/>
    <row r="43" ht="35.25" customHeight="1"/>
    <row r="44" ht="33" customHeight="1"/>
    <row r="45" ht="38.25" customHeight="1"/>
    <row r="46" ht="24" customHeight="1"/>
    <row r="47" ht="30.75" customHeight="1"/>
    <row r="48" ht="17.25" customHeight="1"/>
    <row r="49" spans="1:9" ht="22.5" customHeight="1"/>
    <row r="50" spans="1:9" ht="24.75" customHeight="1"/>
    <row r="51" spans="1:9" ht="27" customHeight="1"/>
    <row r="52" spans="1:9" ht="49.5" customHeight="1"/>
    <row r="53" spans="1:9" ht="24" customHeight="1"/>
    <row r="55" spans="1:9" ht="28.5" customHeight="1"/>
    <row r="56" spans="1:9" ht="28.5" customHeight="1"/>
    <row r="57" spans="1:9" ht="43.5" customHeight="1"/>
    <row r="58" spans="1:9" ht="32.25" customHeight="1"/>
    <row r="59" spans="1:9" ht="14.25" customHeight="1">
      <c r="A59" s="43" t="str">
        <f>IF(AND(E59=""),"","["&amp;TEXT($B$1,"##")&amp;"-"&amp;TEXT(ROW()-9- COUNTBLANK($E$8:E11) +1,"##")&amp;"]")</f>
        <v/>
      </c>
      <c r="B59" s="44"/>
      <c r="C59" s="34"/>
      <c r="D59" s="45"/>
      <c r="E59" s="44"/>
      <c r="F59" s="34"/>
      <c r="G59" s="34"/>
      <c r="H59" s="1"/>
      <c r="I59" s="37"/>
    </row>
    <row r="60" spans="1:9" ht="14.25" customHeight="1">
      <c r="A60" s="43" t="str">
        <f>IF(AND(E60=""),"","["&amp;TEXT($B$1,"##")&amp;"-"&amp;TEXT(ROW()-9- COUNTBLANK($E$8:E59) +1,"##")&amp;"]")</f>
        <v/>
      </c>
      <c r="B60" s="44"/>
      <c r="C60" s="34"/>
      <c r="D60" s="45"/>
      <c r="E60" s="44"/>
      <c r="F60" s="34"/>
      <c r="G60" s="34"/>
      <c r="H60" s="1"/>
      <c r="I60" s="37"/>
    </row>
    <row r="61" spans="1:9" ht="14.25" customHeight="1">
      <c r="A61" s="43" t="str">
        <f>IF(AND(E61=""),"","["&amp;TEXT($B$1,"##")&amp;"-"&amp;TEXT(ROW()-9- COUNTBLANK($E$8:E60)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5"/>
      <c r="B69" s="44"/>
      <c r="C69" s="34"/>
      <c r="D69" s="45"/>
      <c r="E69" s="44"/>
      <c r="F69" s="34"/>
      <c r="G69" s="34"/>
      <c r="H69" s="1"/>
      <c r="I69" s="37"/>
    </row>
    <row r="70" spans="1:9" ht="14.25" customHeight="1">
      <c r="A70" s="45"/>
      <c r="B70" s="44"/>
      <c r="C70" s="34"/>
      <c r="D70" s="45"/>
      <c r="E70" s="44"/>
      <c r="F70" s="34"/>
      <c r="G70" s="34"/>
      <c r="H70" s="1"/>
      <c r="I70" s="37"/>
    </row>
    <row r="71" spans="1:9" ht="14.25" customHeight="1">
      <c r="A71" s="38"/>
      <c r="B71" s="39"/>
      <c r="C71" s="34"/>
      <c r="D71" s="38"/>
      <c r="E71" s="40"/>
      <c r="F71" s="41"/>
      <c r="G71" s="42"/>
      <c r="H71" s="1"/>
      <c r="I71" s="32"/>
    </row>
    <row r="72" spans="1:9" ht="14.25" customHeight="1">
      <c r="B72" s="29"/>
      <c r="C72" s="30"/>
      <c r="E72" s="31"/>
      <c r="F72" s="2"/>
      <c r="G72" s="1"/>
      <c r="H72" s="1"/>
      <c r="I72" s="32"/>
    </row>
    <row r="73" spans="1:9" ht="14.25" customHeight="1">
      <c r="B73" s="29"/>
      <c r="C73" s="30"/>
      <c r="E73" s="31"/>
      <c r="F73" s="2"/>
      <c r="G73" s="1"/>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5" customHeight="1"/>
    <row r="987" spans="2:9" ht="15" customHeight="1"/>
  </sheetData>
  <mergeCells count="3">
    <mergeCell ref="B1:E1"/>
    <mergeCell ref="B2:E2"/>
    <mergeCell ref="B3:E3"/>
  </mergeCells>
  <conditionalFormatting sqref="F1:F15 F59:F1048576">
    <cfRule type="cellIs" dxfId="31" priority="1" operator="equal">
      <formula>"N/A"</formula>
    </cfRule>
    <cfRule type="cellIs" dxfId="30" priority="2" operator="equal">
      <formula>"Fail"</formula>
    </cfRule>
    <cfRule type="cellIs" dxfId="29" priority="3" operator="equal">
      <formula>Fail</formula>
    </cfRule>
    <cfRule type="cellIs" dxfId="28" priority="4" operator="equal">
      <formula>"Pass"</formula>
    </cfRule>
  </conditionalFormatting>
  <dataValidations count="2">
    <dataValidation type="list" allowBlank="1" showErrorMessage="1" sqref="F1:H2" xr:uid="{90287E26-D131-475D-9F65-5BA52E31B790}">
      <formula1>$J$1:$J$5</formula1>
    </dataValidation>
    <dataValidation type="list" allowBlank="1" showErrorMessage="1" sqref="F10:F14" xr:uid="{3BFBBB1D-C430-4AA8-9294-A0916B32D4D0}">
      <formula1>"Pass,Fail,N/A,Untested"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0793C-06E6-4083-A5AD-0EA4B9440616}">
  <dimension ref="A1:Z987"/>
  <sheetViews>
    <sheetView tabSelected="1" topLeftCell="A14" zoomScale="70" zoomScaleNormal="70" workbookViewId="0">
      <selection activeCell="B19" sqref="B19"/>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9" t="s">
        <v>233</v>
      </c>
      <c r="C1" s="100"/>
      <c r="D1" s="100"/>
      <c r="E1" s="101"/>
      <c r="F1" s="51"/>
      <c r="G1" s="52"/>
      <c r="H1" s="52"/>
      <c r="I1" s="53"/>
      <c r="J1" s="54"/>
      <c r="K1" s="54"/>
      <c r="L1" s="54"/>
      <c r="M1" s="54"/>
      <c r="N1" s="54"/>
      <c r="O1" s="54"/>
      <c r="P1" s="54"/>
      <c r="Q1" s="54"/>
      <c r="R1" s="54"/>
      <c r="S1" s="54"/>
      <c r="T1" s="54"/>
      <c r="U1" s="54"/>
      <c r="V1" s="54"/>
      <c r="W1" s="54"/>
      <c r="X1" s="54"/>
      <c r="Y1" s="54"/>
      <c r="Z1" s="54"/>
    </row>
    <row r="2" spans="1:26" ht="14.25" customHeight="1">
      <c r="A2" s="5" t="s">
        <v>7</v>
      </c>
      <c r="B2" s="102" t="s">
        <v>8</v>
      </c>
      <c r="C2" s="100"/>
      <c r="D2" s="100"/>
      <c r="E2" s="103"/>
      <c r="F2" s="55"/>
      <c r="G2" s="56"/>
      <c r="H2" s="56"/>
      <c r="I2" s="53"/>
      <c r="J2" s="54"/>
      <c r="K2" s="54"/>
      <c r="L2" s="54"/>
      <c r="M2" s="54"/>
      <c r="N2" s="54"/>
      <c r="O2" s="54"/>
      <c r="P2" s="54"/>
      <c r="Q2" s="54"/>
      <c r="R2" s="54"/>
      <c r="S2" s="54"/>
      <c r="T2" s="54"/>
      <c r="U2" s="54"/>
      <c r="V2" s="54"/>
      <c r="W2" s="54"/>
      <c r="X2" s="54"/>
      <c r="Y2" s="54"/>
      <c r="Z2" s="54"/>
    </row>
    <row r="3" spans="1:26" ht="14.25" customHeight="1">
      <c r="A3" s="4" t="s">
        <v>9</v>
      </c>
      <c r="B3" s="104" t="s">
        <v>20</v>
      </c>
      <c r="C3" s="100"/>
      <c r="D3" s="100"/>
      <c r="E3" s="103"/>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13</v>
      </c>
      <c r="B5" s="10">
        <f>COUNTIF(F:F,"Fail")</f>
        <v>0</v>
      </c>
      <c r="C5" s="10">
        <f>COUNTIF(F:F,"Untested")</f>
        <v>0</v>
      </c>
      <c r="D5" s="11">
        <f>COUNTIF(F:F,"N/A")</f>
        <v>0</v>
      </c>
      <c r="E5" s="10">
        <f>SUM(A5:D5)</f>
        <v>13</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18</v>
      </c>
      <c r="C9" s="23"/>
      <c r="D9" s="22"/>
      <c r="E9" s="23"/>
      <c r="F9" s="60"/>
      <c r="G9" s="60"/>
      <c r="H9" s="60"/>
      <c r="I9" s="61"/>
      <c r="J9" s="62"/>
      <c r="K9" s="63"/>
      <c r="L9" s="63"/>
      <c r="M9" s="63"/>
      <c r="N9" s="63"/>
      <c r="O9" s="63"/>
      <c r="P9" s="63"/>
      <c r="Q9" s="63"/>
      <c r="R9" s="63"/>
      <c r="S9" s="63"/>
      <c r="T9" s="63"/>
      <c r="U9" s="63"/>
      <c r="V9" s="63"/>
      <c r="W9" s="63"/>
      <c r="X9" s="63"/>
      <c r="Y9" s="63"/>
      <c r="Z9" s="63"/>
    </row>
    <row r="10" spans="1:26" ht="42" customHeight="1">
      <c r="A10" s="46" t="str">
        <f>IF(AND(E10=""),"","["&amp;TEXT($B$1,"##")&amp;"-"&amp;TEXT(ROW()-9- COUNTBLANK($E$8:E9) +1,"##")&amp;"]")</f>
        <v>[GioHang-1]</v>
      </c>
      <c r="B10" s="25" t="s">
        <v>306</v>
      </c>
      <c r="C10" s="25" t="s">
        <v>24</v>
      </c>
      <c r="D10" s="3" t="s">
        <v>307</v>
      </c>
      <c r="E10" s="64" t="s">
        <v>308</v>
      </c>
      <c r="F10" s="47" t="s">
        <v>1</v>
      </c>
      <c r="G10" s="48">
        <v>45667</v>
      </c>
      <c r="H10" s="47" t="str">
        <f>$B$3</f>
        <v>Đỗ Thu Phương</v>
      </c>
      <c r="I10" s="49" t="s">
        <v>236</v>
      </c>
      <c r="K10" s="50"/>
      <c r="L10" s="50"/>
      <c r="M10" s="50"/>
      <c r="N10" s="50"/>
      <c r="O10" s="50"/>
      <c r="P10" s="50"/>
      <c r="Q10" s="50"/>
      <c r="R10" s="50"/>
      <c r="S10" s="50"/>
      <c r="T10" s="50"/>
      <c r="U10" s="50"/>
      <c r="V10" s="50"/>
      <c r="W10" s="50"/>
      <c r="X10" s="50"/>
      <c r="Y10" s="50"/>
      <c r="Z10" s="50"/>
    </row>
    <row r="11" spans="1:26" ht="160.19999999999999" customHeight="1">
      <c r="A11" s="46" t="str">
        <f>IF(AND(E11=""),"","["&amp;TEXT($B$1,"##")&amp;"-"&amp;TEXT(ROW()-9- COUNTBLANK($E$8:E10) +1,"##")&amp;"]")</f>
        <v>[GioHang-2]</v>
      </c>
      <c r="B11" s="25" t="s">
        <v>44</v>
      </c>
      <c r="C11" s="25" t="s">
        <v>42</v>
      </c>
      <c r="D11" s="3" t="s">
        <v>45</v>
      </c>
      <c r="E11" s="25" t="s">
        <v>310</v>
      </c>
      <c r="F11" s="26" t="s">
        <v>1</v>
      </c>
      <c r="G11" s="24">
        <v>45667</v>
      </c>
      <c r="H11" s="26" t="str">
        <f t="shared" ref="H11:H23" si="0">$B$3</f>
        <v>Đỗ Thu Phương</v>
      </c>
      <c r="I11" s="75" t="s">
        <v>236</v>
      </c>
      <c r="J11" s="28"/>
      <c r="K11" s="28"/>
      <c r="L11" s="28"/>
      <c r="M11" s="28"/>
      <c r="N11" s="28"/>
      <c r="O11" s="28"/>
      <c r="P11" s="28"/>
      <c r="Q11" s="28"/>
      <c r="R11" s="28"/>
      <c r="S11" s="28"/>
      <c r="T11" s="28"/>
      <c r="U11" s="28"/>
      <c r="V11" s="28"/>
      <c r="W11" s="28"/>
      <c r="X11" s="28"/>
      <c r="Y11" s="28"/>
      <c r="Z11" s="28"/>
    </row>
    <row r="12" spans="1:26" ht="111" customHeight="1">
      <c r="A12" s="46" t="str">
        <f>IF(AND(E12=""),"","["&amp;TEXT($B$1,"##")&amp;"-"&amp;TEXT(ROW()-9- COUNTBLANK($E$8:E11) +1,"##")&amp;"]")</f>
        <v>[GioHang-3]</v>
      </c>
      <c r="B12" s="25" t="s">
        <v>46</v>
      </c>
      <c r="C12" s="25" t="s">
        <v>40</v>
      </c>
      <c r="D12" s="3" t="s">
        <v>314</v>
      </c>
      <c r="E12" s="25" t="s">
        <v>311</v>
      </c>
      <c r="F12" s="26" t="s">
        <v>1</v>
      </c>
      <c r="G12" s="24">
        <v>45667</v>
      </c>
      <c r="H12" s="26" t="str">
        <f t="shared" si="0"/>
        <v>Đỗ Thu Phương</v>
      </c>
      <c r="I12" s="27" t="s">
        <v>236</v>
      </c>
      <c r="J12" s="28"/>
      <c r="K12" s="28"/>
      <c r="L12" s="28"/>
      <c r="M12" s="28"/>
      <c r="N12" s="28"/>
      <c r="O12" s="28"/>
      <c r="P12" s="28"/>
      <c r="Q12" s="28"/>
      <c r="R12" s="28"/>
      <c r="S12" s="28"/>
      <c r="T12" s="28"/>
      <c r="U12" s="28"/>
      <c r="V12" s="28"/>
      <c r="W12" s="28"/>
      <c r="X12" s="28"/>
      <c r="Y12" s="28"/>
      <c r="Z12" s="28"/>
    </row>
    <row r="13" spans="1:26" ht="52.8" customHeight="1">
      <c r="A13" s="46" t="str">
        <f>IF(AND(E13=""),"","["&amp;TEXT($B$1,"##")&amp;"-"&amp;TEXT(ROW()-9- COUNTBLANK($E$8:E12) +1,"##")&amp;"]")</f>
        <v>[GioHang-4]</v>
      </c>
      <c r="B13" s="25" t="s">
        <v>312</v>
      </c>
      <c r="C13" s="25" t="s">
        <v>41</v>
      </c>
      <c r="D13" s="3" t="s">
        <v>47</v>
      </c>
      <c r="E13" s="25" t="s">
        <v>313</v>
      </c>
      <c r="F13" s="26" t="s">
        <v>1</v>
      </c>
      <c r="G13" s="24">
        <v>45667</v>
      </c>
      <c r="H13" s="26" t="str">
        <f t="shared" si="0"/>
        <v>Đỗ Thu Phương</v>
      </c>
      <c r="I13" s="27" t="s">
        <v>236</v>
      </c>
      <c r="J13" s="28"/>
      <c r="K13" s="28"/>
      <c r="L13" s="28"/>
      <c r="M13" s="28"/>
      <c r="N13" s="28"/>
      <c r="O13" s="28"/>
      <c r="P13" s="28"/>
      <c r="Q13" s="28"/>
      <c r="R13" s="28"/>
      <c r="S13" s="28"/>
      <c r="T13" s="28"/>
      <c r="U13" s="28"/>
      <c r="V13" s="28"/>
      <c r="W13" s="28"/>
      <c r="X13" s="28"/>
      <c r="Y13" s="28"/>
      <c r="Z13" s="28"/>
    </row>
    <row r="14" spans="1:26" ht="182.4" customHeight="1">
      <c r="A14" s="46" t="str">
        <f>IF(AND(E14=""),"","["&amp;TEXT($B$1,"##")&amp;"-"&amp;TEXT(ROW()-9- COUNTBLANK($E$8:E13) +1,"##")&amp;"]")</f>
        <v>[GioHang-5]</v>
      </c>
      <c r="B14" s="25" t="s">
        <v>48</v>
      </c>
      <c r="C14" s="25" t="s">
        <v>49</v>
      </c>
      <c r="D14" s="3" t="s">
        <v>50</v>
      </c>
      <c r="E14" s="25" t="s">
        <v>309</v>
      </c>
      <c r="F14" s="26" t="s">
        <v>1</v>
      </c>
      <c r="G14" s="24">
        <v>45667</v>
      </c>
      <c r="H14" s="26" t="str">
        <f t="shared" si="0"/>
        <v>Đỗ Thu Phương</v>
      </c>
      <c r="I14" s="27" t="s">
        <v>283</v>
      </c>
      <c r="J14" s="28"/>
      <c r="K14" s="28"/>
      <c r="L14" s="28"/>
      <c r="M14" s="28"/>
      <c r="N14" s="28"/>
      <c r="O14" s="28"/>
      <c r="P14" s="28"/>
      <c r="Q14" s="28"/>
      <c r="R14" s="28"/>
      <c r="S14" s="28"/>
      <c r="T14" s="28"/>
      <c r="U14" s="28"/>
      <c r="V14" s="28"/>
      <c r="W14" s="28"/>
      <c r="X14" s="28"/>
      <c r="Y14" s="28"/>
      <c r="Z14" s="28"/>
    </row>
    <row r="15" spans="1:26" ht="19.2" customHeight="1">
      <c r="A15" s="22"/>
      <c r="B15" s="33" t="s">
        <v>80</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54.6" customHeight="1">
      <c r="A16" s="46" t="str">
        <f>IF(AND(E16=""),"","["&amp;TEXT($B$1,"##")&amp;"-"&amp;TEXT(ROW()-9- COUNTBLANK($E$8:E15) +1,"##")&amp;"]")</f>
        <v>[GioHang-6]</v>
      </c>
      <c r="B16" s="25" t="s">
        <v>79</v>
      </c>
      <c r="C16" s="25" t="s">
        <v>81</v>
      </c>
      <c r="D16" s="3" t="s">
        <v>234</v>
      </c>
      <c r="E16" s="25" t="s">
        <v>235</v>
      </c>
      <c r="F16" s="26" t="s">
        <v>1</v>
      </c>
      <c r="G16" s="24">
        <v>45667</v>
      </c>
      <c r="H16" s="26" t="str">
        <f t="shared" si="0"/>
        <v>Đỗ Thu Phương</v>
      </c>
      <c r="I16" s="27" t="s">
        <v>236</v>
      </c>
      <c r="J16" s="28"/>
      <c r="K16" s="28"/>
      <c r="L16" s="28"/>
      <c r="M16" s="28"/>
      <c r="N16" s="28"/>
      <c r="O16" s="28"/>
      <c r="P16" s="28"/>
      <c r="Q16" s="28"/>
      <c r="R16" s="28"/>
      <c r="S16" s="28"/>
      <c r="T16" s="28"/>
      <c r="U16" s="28"/>
      <c r="V16" s="28"/>
      <c r="W16" s="28"/>
      <c r="X16" s="28"/>
      <c r="Y16" s="28"/>
      <c r="Z16" s="28"/>
    </row>
    <row r="17" spans="1:26" ht="59.4" customHeight="1">
      <c r="A17" s="46" t="str">
        <f>IF(AND(E17=""),"","["&amp;TEXT($B$1,"##")&amp;"-"&amp;TEXT(ROW()-9- COUNTBLANK($E$8:E16) +1,"##")&amp;"]")</f>
        <v>[GioHang-7]</v>
      </c>
      <c r="B17" s="25" t="s">
        <v>83</v>
      </c>
      <c r="C17" s="25" t="s">
        <v>84</v>
      </c>
      <c r="D17" s="3" t="s">
        <v>82</v>
      </c>
      <c r="E17" s="25" t="s">
        <v>85</v>
      </c>
      <c r="F17" s="26" t="s">
        <v>1</v>
      </c>
      <c r="G17" s="24">
        <v>45667</v>
      </c>
      <c r="H17" s="26" t="str">
        <f t="shared" si="0"/>
        <v>Đỗ Thu Phương</v>
      </c>
      <c r="I17" s="27" t="s">
        <v>283</v>
      </c>
      <c r="J17" s="28"/>
      <c r="K17" s="28"/>
      <c r="L17" s="28"/>
      <c r="M17" s="28"/>
      <c r="N17" s="28"/>
      <c r="O17" s="28"/>
      <c r="P17" s="28"/>
      <c r="Q17" s="28"/>
      <c r="R17" s="28"/>
      <c r="S17" s="28"/>
      <c r="T17" s="28"/>
      <c r="U17" s="28"/>
      <c r="V17" s="28"/>
      <c r="W17" s="28"/>
      <c r="X17" s="28"/>
      <c r="Y17" s="28"/>
      <c r="Z17" s="28"/>
    </row>
    <row r="18" spans="1:26" ht="56.4" customHeight="1">
      <c r="A18" s="46" t="str">
        <f>IF(AND(E18=""),"","["&amp;TEXT($B$1,"##")&amp;"-"&amp;TEXT(ROW()-9- COUNTBLANK($E$8:E17) +1,"##")&amp;"]")</f>
        <v>[GioHang-8]</v>
      </c>
      <c r="B18" s="25" t="s">
        <v>471</v>
      </c>
      <c r="C18" s="25" t="s">
        <v>86</v>
      </c>
      <c r="D18" s="3" t="s">
        <v>87</v>
      </c>
      <c r="E18" s="25" t="s">
        <v>88</v>
      </c>
      <c r="F18" s="26" t="s">
        <v>1</v>
      </c>
      <c r="G18" s="24">
        <v>45667</v>
      </c>
      <c r="H18" s="26" t="str">
        <f t="shared" si="0"/>
        <v>Đỗ Thu Phương</v>
      </c>
      <c r="I18" s="27" t="s">
        <v>236</v>
      </c>
      <c r="J18" s="28"/>
      <c r="K18" s="28"/>
      <c r="L18" s="28"/>
      <c r="M18" s="28"/>
      <c r="N18" s="28"/>
      <c r="O18" s="28"/>
      <c r="P18" s="28"/>
      <c r="Q18" s="28"/>
      <c r="R18" s="28"/>
      <c r="S18" s="28"/>
      <c r="T18" s="28"/>
      <c r="U18" s="28"/>
      <c r="V18" s="28"/>
      <c r="W18" s="28"/>
      <c r="X18" s="28"/>
      <c r="Y18" s="28"/>
      <c r="Z18" s="28"/>
    </row>
    <row r="19" spans="1:26" ht="64.8" customHeight="1">
      <c r="A19" s="46" t="str">
        <f>IF(AND(E19=""),"","["&amp;TEXT($B$1,"##")&amp;"-"&amp;TEXT(ROW()-9- COUNTBLANK($E$8:E18) +1,"##")&amp;"]")</f>
        <v>[GioHang-9]</v>
      </c>
      <c r="B19" s="25" t="s">
        <v>182</v>
      </c>
      <c r="C19" s="25" t="s">
        <v>86</v>
      </c>
      <c r="D19" s="3" t="s">
        <v>90</v>
      </c>
      <c r="E19" s="25" t="s">
        <v>27</v>
      </c>
      <c r="F19" s="26" t="s">
        <v>1</v>
      </c>
      <c r="G19" s="24">
        <v>45667</v>
      </c>
      <c r="H19" s="26" t="str">
        <f t="shared" si="0"/>
        <v>Đỗ Thu Phương</v>
      </c>
      <c r="I19" s="27" t="s">
        <v>236</v>
      </c>
      <c r="J19" s="28"/>
      <c r="K19" s="28"/>
      <c r="L19" s="28"/>
      <c r="M19" s="28"/>
      <c r="N19" s="28"/>
      <c r="O19" s="28"/>
      <c r="P19" s="28"/>
      <c r="Q19" s="28"/>
      <c r="R19" s="28"/>
      <c r="S19" s="28"/>
      <c r="T19" s="28"/>
      <c r="U19" s="28"/>
      <c r="V19" s="28"/>
      <c r="W19" s="28"/>
      <c r="X19" s="28"/>
      <c r="Y19" s="28"/>
      <c r="Z19" s="28"/>
    </row>
    <row r="20" spans="1:26" s="65" customFormat="1" ht="64.2" customHeight="1">
      <c r="A20" s="46" t="str">
        <f>IF(AND(E20=""),"","["&amp;TEXT($B$1,"##")&amp;"-"&amp;TEXT(ROW()-9- COUNTBLANK($E$8:E19) +1,"##")&amp;"]")</f>
        <v>[GioHang-10]</v>
      </c>
      <c r="B20" s="25" t="s">
        <v>29</v>
      </c>
      <c r="C20" s="25" t="s">
        <v>28</v>
      </c>
      <c r="D20" s="3" t="s">
        <v>89</v>
      </c>
      <c r="E20" s="25" t="s">
        <v>91</v>
      </c>
      <c r="F20" s="26" t="s">
        <v>1</v>
      </c>
      <c r="G20" s="24">
        <v>45667</v>
      </c>
      <c r="H20" s="26" t="str">
        <f t="shared" si="0"/>
        <v>Đỗ Thu Phương</v>
      </c>
      <c r="I20" s="27" t="s">
        <v>236</v>
      </c>
    </row>
    <row r="21" spans="1:26" s="65" customFormat="1" ht="109.2" customHeight="1">
      <c r="A21" s="46" t="str">
        <f>IF(AND(E21=""),"","["&amp;TEXT($B$1,"##")&amp;"-"&amp;TEXT(ROW()-9- COUNTBLANK($E$8:E20) +1,"##")&amp;"]")</f>
        <v>[GioHang-11]</v>
      </c>
      <c r="B21" s="25" t="s">
        <v>470</v>
      </c>
      <c r="C21" s="25" t="s">
        <v>28</v>
      </c>
      <c r="D21" s="3" t="s">
        <v>237</v>
      </c>
      <c r="E21" s="25" t="s">
        <v>238</v>
      </c>
      <c r="F21" s="26" t="s">
        <v>1</v>
      </c>
      <c r="G21" s="24">
        <v>45667</v>
      </c>
      <c r="H21" s="26" t="str">
        <f t="shared" si="0"/>
        <v>Đỗ Thu Phương</v>
      </c>
      <c r="I21" s="27" t="s">
        <v>236</v>
      </c>
    </row>
    <row r="22" spans="1:26" s="65" customFormat="1" ht="51.45" customHeight="1">
      <c r="A22" s="46" t="str">
        <f>IF(AND(E22=""),"","["&amp;TEXT($B$1,"##")&amp;"-"&amp;TEXT(ROW()-9- COUNTBLANK($E$8:E21) +1,"##")&amp;"]")</f>
        <v>[GioHang-12]</v>
      </c>
      <c r="B22" s="25" t="s">
        <v>30</v>
      </c>
      <c r="C22" s="25" t="s">
        <v>31</v>
      </c>
      <c r="D22" s="3" t="s">
        <v>32</v>
      </c>
      <c r="E22" s="25" t="s">
        <v>33</v>
      </c>
      <c r="F22" s="26" t="s">
        <v>1</v>
      </c>
      <c r="G22" s="24">
        <v>45667</v>
      </c>
      <c r="H22" s="26" t="str">
        <f t="shared" si="0"/>
        <v>Đỗ Thu Phương</v>
      </c>
      <c r="I22" s="27" t="s">
        <v>236</v>
      </c>
    </row>
    <row r="23" spans="1:26" s="65" customFormat="1" ht="51.45" customHeight="1">
      <c r="A23" s="46" t="str">
        <f>IF(AND(E23=""),"","["&amp;TEXT($B$1,"##")&amp;"-"&amp;TEXT(ROW()-9- COUNTBLANK($E$8:E22) +1,"##")&amp;"]")</f>
        <v>[GioHang-13]</v>
      </c>
      <c r="B23" s="25" t="s">
        <v>37</v>
      </c>
      <c r="C23" s="25" t="s">
        <v>34</v>
      </c>
      <c r="D23" s="3" t="s">
        <v>35</v>
      </c>
      <c r="E23" s="25" t="s">
        <v>36</v>
      </c>
      <c r="F23" s="26" t="s">
        <v>1</v>
      </c>
      <c r="G23" s="24">
        <v>45667</v>
      </c>
      <c r="H23" s="26" t="str">
        <f t="shared" si="0"/>
        <v>Đỗ Thu Phương</v>
      </c>
      <c r="I23" s="27" t="s">
        <v>283</v>
      </c>
    </row>
    <row r="24" spans="1:26" s="65" customFormat="1" ht="120.6" customHeight="1"/>
    <row r="25" spans="1:26" s="65" customFormat="1" ht="95.4" customHeight="1"/>
    <row r="26" spans="1:26" s="65" customFormat="1" ht="51.45" customHeight="1"/>
    <row r="27" spans="1:26" s="65" customFormat="1" ht="51.45" customHeight="1"/>
    <row r="28" spans="1:26" s="65" customFormat="1" ht="51.45" customHeight="1"/>
    <row r="29" spans="1:26" s="65" customFormat="1" ht="90" customHeight="1"/>
    <row r="30" spans="1:26" s="65" customFormat="1" ht="46.5" customHeight="1"/>
    <row r="31" spans="1:26" s="1" customFormat="1" ht="39" customHeight="1"/>
    <row r="32" spans="1:26" s="1" customFormat="1" ht="32.25" customHeight="1"/>
    <row r="33" s="1" customFormat="1" ht="38.25" customHeight="1"/>
    <row r="34" s="1" customFormat="1" ht="45" customHeight="1"/>
    <row r="35" s="1" customFormat="1" ht="12.75" customHeight="1"/>
    <row r="36" s="1" customFormat="1" ht="41.25" customHeight="1"/>
    <row r="37" ht="31.5" customHeight="1"/>
    <row r="38" ht="14.25" customHeight="1"/>
    <row r="39" ht="32.25" customHeight="1"/>
    <row r="40" ht="72.75" customHeight="1"/>
    <row r="41" ht="42.75" customHeight="1"/>
    <row r="42" ht="38.25" customHeight="1"/>
    <row r="43" ht="35.25" customHeight="1"/>
    <row r="44" ht="33" customHeight="1"/>
    <row r="45" ht="38.25" customHeight="1"/>
    <row r="46" ht="24" customHeight="1"/>
    <row r="47" ht="30.75" customHeight="1"/>
    <row r="48" ht="17.25" customHeight="1"/>
    <row r="49" spans="1:9" ht="22.5" customHeight="1"/>
    <row r="50" spans="1:9" ht="24.75" customHeight="1"/>
    <row r="51" spans="1:9" ht="27" customHeight="1"/>
    <row r="52" spans="1:9" ht="49.5" customHeight="1"/>
    <row r="53" spans="1:9" ht="24" customHeight="1"/>
    <row r="55" spans="1:9" ht="28.5" customHeight="1"/>
    <row r="56" spans="1:9" ht="28.5" customHeight="1"/>
    <row r="57" spans="1:9" ht="43.5" customHeight="1"/>
    <row r="58" spans="1:9" ht="32.25" customHeight="1"/>
    <row r="59" spans="1:9" ht="14.25" customHeight="1">
      <c r="A59" s="43" t="str">
        <f>IF(AND(E59=""),"","["&amp;TEXT($B$1,"##")&amp;"-"&amp;TEXT(ROW()-9- COUNTBLANK($E$8:E11) +1,"##")&amp;"]")</f>
        <v/>
      </c>
      <c r="B59" s="44"/>
      <c r="C59" s="34"/>
      <c r="D59" s="45"/>
      <c r="E59" s="44"/>
      <c r="F59" s="34"/>
      <c r="G59" s="34"/>
      <c r="H59" s="1"/>
      <c r="I59" s="37"/>
    </row>
    <row r="60" spans="1:9" ht="14.25" customHeight="1">
      <c r="A60" s="43" t="str">
        <f>IF(AND(E60=""),"","["&amp;TEXT($B$1,"##")&amp;"-"&amp;TEXT(ROW()-9- COUNTBLANK($E$8:E59) +1,"##")&amp;"]")</f>
        <v/>
      </c>
      <c r="B60" s="44"/>
      <c r="C60" s="34"/>
      <c r="D60" s="45"/>
      <c r="E60" s="44"/>
      <c r="F60" s="34"/>
      <c r="G60" s="34"/>
      <c r="H60" s="1"/>
      <c r="I60" s="37"/>
    </row>
    <row r="61" spans="1:9" ht="14.25" customHeight="1">
      <c r="A61" s="43" t="str">
        <f>IF(AND(E61=""),"","["&amp;TEXT($B$1,"##")&amp;"-"&amp;TEXT(ROW()-9- COUNTBLANK($E$8:E60)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5"/>
      <c r="B69" s="44"/>
      <c r="C69" s="34"/>
      <c r="D69" s="45"/>
      <c r="E69" s="44"/>
      <c r="F69" s="34"/>
      <c r="G69" s="34"/>
      <c r="H69" s="1"/>
      <c r="I69" s="37"/>
    </row>
    <row r="70" spans="1:9" ht="14.25" customHeight="1">
      <c r="A70" s="45"/>
      <c r="B70" s="44"/>
      <c r="C70" s="34"/>
      <c r="D70" s="45"/>
      <c r="E70" s="44"/>
      <c r="F70" s="34"/>
      <c r="G70" s="34"/>
      <c r="H70" s="1"/>
      <c r="I70" s="37"/>
    </row>
    <row r="71" spans="1:9" ht="14.25" customHeight="1">
      <c r="A71" s="38"/>
      <c r="B71" s="39"/>
      <c r="C71" s="34"/>
      <c r="D71" s="38"/>
      <c r="E71" s="40"/>
      <c r="F71" s="41"/>
      <c r="G71" s="42"/>
      <c r="H71" s="1"/>
      <c r="I71" s="32"/>
    </row>
    <row r="72" spans="1:9" ht="14.25" customHeight="1">
      <c r="B72" s="29"/>
      <c r="C72" s="30"/>
      <c r="E72" s="31"/>
      <c r="F72" s="2"/>
      <c r="G72" s="1"/>
      <c r="H72" s="1"/>
      <c r="I72" s="32"/>
    </row>
    <row r="73" spans="1:9" ht="14.25" customHeight="1">
      <c r="B73" s="29"/>
      <c r="C73" s="30"/>
      <c r="E73" s="31"/>
      <c r="F73" s="2"/>
      <c r="G73" s="1"/>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5" customHeight="1"/>
    <row r="987" spans="2:9" ht="15" customHeight="1"/>
  </sheetData>
  <mergeCells count="3">
    <mergeCell ref="B1:E1"/>
    <mergeCell ref="B2:E2"/>
    <mergeCell ref="B3:E3"/>
  </mergeCells>
  <conditionalFormatting sqref="F1:F23 F59:F1048576">
    <cfRule type="cellIs" dxfId="27" priority="1" operator="equal">
      <formula>"N/A"</formula>
    </cfRule>
    <cfRule type="cellIs" dxfId="26" priority="2" operator="equal">
      <formula>"Fail"</formula>
    </cfRule>
    <cfRule type="cellIs" dxfId="25" priority="3" operator="equal">
      <formula>Fail</formula>
    </cfRule>
    <cfRule type="cellIs" dxfId="24" priority="4" operator="equal">
      <formula>"Pass"</formula>
    </cfRule>
  </conditionalFormatting>
  <dataValidations count="2">
    <dataValidation type="list" allowBlank="1" showErrorMessage="1" sqref="F10:F14 F16:F23" xr:uid="{9C6F6EC1-546A-4E17-BCD8-A62FBA326149}">
      <formula1>"Pass,Fail,N/A,Untested"</formula1>
    </dataValidation>
    <dataValidation type="list" allowBlank="1" showErrorMessage="1" sqref="F1:H2" xr:uid="{9FAB6F94-B6E9-49BB-BBEF-F884A273071B}">
      <formula1>$J$1:$J$5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Z1001"/>
  <sheetViews>
    <sheetView topLeftCell="A10" zoomScale="70" zoomScaleNormal="70" workbookViewId="0">
      <selection activeCell="J21" sqref="J21"/>
    </sheetView>
  </sheetViews>
  <sheetFormatPr defaultColWidth="14.44140625" defaultRowHeight="15" customHeight="1"/>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9" t="s">
        <v>19</v>
      </c>
      <c r="C1" s="100"/>
      <c r="D1" s="100"/>
      <c r="E1" s="101"/>
      <c r="F1" s="51"/>
      <c r="G1" s="52"/>
      <c r="H1" s="52"/>
      <c r="I1" s="53"/>
      <c r="J1" s="54"/>
      <c r="K1" s="54"/>
      <c r="L1" s="54"/>
      <c r="M1" s="54"/>
      <c r="N1" s="54"/>
      <c r="O1" s="54"/>
      <c r="P1" s="54"/>
      <c r="Q1" s="54"/>
      <c r="R1" s="54"/>
      <c r="S1" s="54"/>
      <c r="T1" s="54"/>
      <c r="U1" s="54"/>
      <c r="V1" s="54"/>
      <c r="W1" s="54"/>
      <c r="X1" s="54"/>
      <c r="Y1" s="54"/>
      <c r="Z1" s="54"/>
    </row>
    <row r="2" spans="1:26" ht="14.25" customHeight="1">
      <c r="A2" s="5" t="s">
        <v>7</v>
      </c>
      <c r="B2" s="102" t="s">
        <v>8</v>
      </c>
      <c r="C2" s="100"/>
      <c r="D2" s="100"/>
      <c r="E2" s="103"/>
      <c r="F2" s="55"/>
      <c r="G2" s="56"/>
      <c r="H2" s="56"/>
      <c r="I2" s="53"/>
      <c r="J2" s="54"/>
      <c r="K2" s="54"/>
      <c r="L2" s="54"/>
      <c r="M2" s="54"/>
      <c r="N2" s="54"/>
      <c r="O2" s="54"/>
      <c r="P2" s="54"/>
      <c r="Q2" s="54"/>
      <c r="R2" s="54"/>
      <c r="S2" s="54"/>
      <c r="T2" s="54"/>
      <c r="U2" s="54"/>
      <c r="V2" s="54"/>
      <c r="W2" s="54"/>
      <c r="X2" s="54"/>
      <c r="Y2" s="54"/>
      <c r="Z2" s="54"/>
    </row>
    <row r="3" spans="1:26" ht="14.25" customHeight="1">
      <c r="A3" s="4" t="s">
        <v>9</v>
      </c>
      <c r="B3" s="104" t="s">
        <v>20</v>
      </c>
      <c r="C3" s="100"/>
      <c r="D3" s="100"/>
      <c r="E3" s="103"/>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20</v>
      </c>
      <c r="B5" s="10">
        <f>COUNTIF(F:F,"Fail")</f>
        <v>0</v>
      </c>
      <c r="C5" s="10">
        <f>COUNTIF(F:F,"Untested")</f>
        <v>0</v>
      </c>
      <c r="D5" s="11">
        <f>COUNTIF(F:F,"N/A")</f>
        <v>0</v>
      </c>
      <c r="E5" s="10">
        <f>SUM(A5:D5)</f>
        <v>20</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3.95" customHeight="1">
      <c r="A9" s="22"/>
      <c r="B9" s="33" t="s">
        <v>51</v>
      </c>
      <c r="C9" s="23"/>
      <c r="D9" s="22"/>
      <c r="E9" s="23"/>
      <c r="F9" s="60"/>
      <c r="G9" s="60"/>
      <c r="H9" s="60"/>
      <c r="I9" s="61"/>
      <c r="J9" s="62"/>
      <c r="K9" s="63"/>
      <c r="L9" s="63"/>
      <c r="M9" s="63"/>
      <c r="N9" s="63"/>
      <c r="O9" s="63"/>
      <c r="P9" s="63"/>
      <c r="Q9" s="63"/>
      <c r="R9" s="63"/>
      <c r="S9" s="63"/>
      <c r="T9" s="63"/>
      <c r="U9" s="63"/>
      <c r="V9" s="63"/>
      <c r="W9" s="63"/>
      <c r="X9" s="63"/>
      <c r="Y9" s="63"/>
      <c r="Z9" s="63"/>
    </row>
    <row r="10" spans="1:26" ht="138" customHeight="1">
      <c r="A10" s="46" t="str">
        <f>IF(AND(E10=""),"","["&amp;TEXT($B$1,"##")&amp;"-"&amp;TEXT(ROW()-9- COUNTBLANK($E$8:E16) +1,"##")&amp;"]")</f>
        <v>[TimKiemSanPham-]</v>
      </c>
      <c r="B10" s="25" t="s">
        <v>116</v>
      </c>
      <c r="C10" s="25" t="s">
        <v>300</v>
      </c>
      <c r="D10" s="3" t="s">
        <v>301</v>
      </c>
      <c r="E10" s="25" t="s">
        <v>302</v>
      </c>
      <c r="F10" s="26" t="s">
        <v>1</v>
      </c>
      <c r="G10" s="24">
        <v>45667</v>
      </c>
      <c r="H10" s="26" t="str">
        <f t="shared" ref="H10:H14" si="0">$B$3</f>
        <v>Đỗ Thu Phương</v>
      </c>
      <c r="I10" s="27" t="s">
        <v>208</v>
      </c>
      <c r="J10" s="28"/>
      <c r="K10" s="28"/>
      <c r="L10" s="28"/>
      <c r="M10" s="28"/>
      <c r="N10" s="28"/>
      <c r="O10" s="28"/>
      <c r="P10" s="28"/>
      <c r="Q10" s="28"/>
      <c r="R10" s="28"/>
      <c r="S10" s="28"/>
      <c r="T10" s="28"/>
      <c r="U10" s="28"/>
      <c r="V10" s="28"/>
      <c r="W10" s="28"/>
      <c r="X10" s="28"/>
      <c r="Y10" s="28"/>
      <c r="Z10" s="28"/>
    </row>
    <row r="11" spans="1:26" ht="111.6" customHeight="1">
      <c r="A11" s="46" t="str">
        <f>IF(AND(E10=""),"","["&amp;TEXT($B$1,"##")&amp;"-"&amp;TEXT(ROW()-9- COUNTBLANK($E$8:E16) +1,"##")&amp;"]")</f>
        <v>[TimKiemSanPham-1]</v>
      </c>
      <c r="B11" s="25" t="s">
        <v>298</v>
      </c>
      <c r="C11" s="25" t="s">
        <v>296</v>
      </c>
      <c r="D11" s="3" t="s">
        <v>297</v>
      </c>
      <c r="E11" s="25" t="s">
        <v>299</v>
      </c>
      <c r="F11" s="26" t="s">
        <v>1</v>
      </c>
      <c r="G11" s="24">
        <v>45667</v>
      </c>
      <c r="H11" s="26" t="str">
        <f t="shared" si="0"/>
        <v>Đỗ Thu Phương</v>
      </c>
      <c r="I11" s="27" t="s">
        <v>208</v>
      </c>
      <c r="J11" s="28"/>
      <c r="K11" s="28"/>
      <c r="L11" s="28"/>
      <c r="M11" s="28"/>
      <c r="N11" s="28"/>
      <c r="O11" s="28"/>
      <c r="P11" s="28"/>
      <c r="Q11" s="28"/>
      <c r="R11" s="28"/>
      <c r="S11" s="28"/>
      <c r="T11" s="28"/>
      <c r="U11" s="28"/>
      <c r="V11" s="28"/>
      <c r="W11" s="28"/>
      <c r="X11" s="28"/>
      <c r="Y11" s="28"/>
      <c r="Z11" s="28"/>
    </row>
    <row r="12" spans="1:26" ht="89.4" customHeight="1">
      <c r="A12" s="46" t="str">
        <f>IF(AND(E12=""),"","["&amp;TEXT($B$1,"##")&amp;"-"&amp;TEXT(ROW()-9- COUNTBLANK($E$8:E11) +1,"##")&amp;"]")</f>
        <v>[TimKiemSanPham-3]</v>
      </c>
      <c r="B12" s="25" t="s">
        <v>118</v>
      </c>
      <c r="C12" s="25" t="s">
        <v>119</v>
      </c>
      <c r="D12" s="3" t="s">
        <v>120</v>
      </c>
      <c r="E12" s="25" t="s">
        <v>303</v>
      </c>
      <c r="F12" s="26" t="s">
        <v>1</v>
      </c>
      <c r="G12" s="24">
        <v>45667</v>
      </c>
      <c r="H12" s="26" t="str">
        <f t="shared" si="0"/>
        <v>Đỗ Thu Phương</v>
      </c>
      <c r="I12" s="80" t="s">
        <v>283</v>
      </c>
      <c r="J12" s="28"/>
      <c r="K12" s="28"/>
      <c r="L12" s="28"/>
      <c r="M12" s="28"/>
      <c r="N12" s="28"/>
      <c r="O12" s="28"/>
      <c r="P12" s="28"/>
      <c r="Q12" s="28"/>
      <c r="R12" s="28"/>
      <c r="S12" s="28"/>
      <c r="T12" s="28"/>
      <c r="U12" s="28"/>
      <c r="V12" s="28"/>
      <c r="W12" s="28"/>
      <c r="X12" s="28"/>
      <c r="Y12" s="28"/>
      <c r="Z12" s="28"/>
    </row>
    <row r="13" spans="1:26" ht="80.400000000000006" customHeight="1">
      <c r="A13" s="46" t="str">
        <f>IF(AND(E13=""),"","["&amp;TEXT($B$1,"##")&amp;"-"&amp;TEXT(ROW()-9- COUNTBLANK($E$8:E12) +1,"##")&amp;"]")</f>
        <v>[TimKiemSanPham-4]</v>
      </c>
      <c r="B13" s="25" t="s">
        <v>121</v>
      </c>
      <c r="C13" s="25" t="s">
        <v>122</v>
      </c>
      <c r="D13" s="3" t="s">
        <v>123</v>
      </c>
      <c r="E13" s="25" t="s">
        <v>304</v>
      </c>
      <c r="F13" s="26" t="s">
        <v>1</v>
      </c>
      <c r="G13" s="24">
        <v>45667</v>
      </c>
      <c r="H13" s="26" t="str">
        <f t="shared" si="0"/>
        <v>Đỗ Thu Phương</v>
      </c>
      <c r="I13" s="83" t="s">
        <v>283</v>
      </c>
      <c r="J13" s="28"/>
      <c r="K13" s="28"/>
      <c r="L13" s="28"/>
      <c r="M13" s="28"/>
      <c r="N13" s="28"/>
      <c r="O13" s="28"/>
      <c r="P13" s="28"/>
      <c r="Q13" s="28"/>
      <c r="R13" s="28"/>
      <c r="S13" s="28"/>
      <c r="T13" s="28"/>
      <c r="U13" s="28"/>
      <c r="V13" s="28"/>
      <c r="W13" s="28"/>
      <c r="X13" s="28"/>
      <c r="Y13" s="28"/>
      <c r="Z13" s="28"/>
    </row>
    <row r="14" spans="1:26" ht="51" customHeight="1">
      <c r="A14" s="46" t="str">
        <f>IF(AND(E14=""),"","["&amp;TEXT($B$1,"##")&amp;"-"&amp;TEXT(ROW()-9- COUNTBLANK($E$8:E13) +1,"##")&amp;"]")</f>
        <v>[TimKiemSanPham-5]</v>
      </c>
      <c r="B14" s="25" t="s">
        <v>124</v>
      </c>
      <c r="C14" s="25" t="s">
        <v>119</v>
      </c>
      <c r="D14" s="3" t="s">
        <v>125</v>
      </c>
      <c r="E14" s="25" t="s">
        <v>305</v>
      </c>
      <c r="F14" s="26" t="s">
        <v>1</v>
      </c>
      <c r="G14" s="24">
        <v>45667</v>
      </c>
      <c r="H14" s="26" t="str">
        <f t="shared" si="0"/>
        <v>Đỗ Thu Phương</v>
      </c>
      <c r="I14" s="27" t="s">
        <v>236</v>
      </c>
      <c r="J14" s="28"/>
      <c r="K14" s="28"/>
      <c r="L14" s="28"/>
      <c r="M14" s="28"/>
      <c r="N14" s="28"/>
      <c r="O14" s="28"/>
      <c r="P14" s="28"/>
      <c r="Q14" s="28"/>
      <c r="R14" s="28"/>
      <c r="S14" s="28"/>
      <c r="T14" s="28"/>
      <c r="U14" s="28"/>
      <c r="V14" s="28"/>
      <c r="W14" s="28"/>
      <c r="X14" s="28"/>
      <c r="Y14" s="28"/>
      <c r="Z14" s="28"/>
    </row>
    <row r="15" spans="1:26" ht="15" customHeight="1">
      <c r="A15" s="22"/>
      <c r="B15" s="33" t="s">
        <v>126</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61.8" customHeight="1">
      <c r="A16" s="46" t="str">
        <f>IF(AND(E16=""),"","["&amp;TEXT($B$1,"##")&amp;"-"&amp;TEXT(ROW()-9-COUNTBLANK($E$8:E14)+1,"##")&amp;"]")</f>
        <v>[TimKiemSanPham-7]</v>
      </c>
      <c r="B16" s="25" t="s">
        <v>338</v>
      </c>
      <c r="C16" s="25" t="s">
        <v>127</v>
      </c>
      <c r="D16" s="3" t="s">
        <v>339</v>
      </c>
      <c r="E16" s="64" t="s">
        <v>128</v>
      </c>
      <c r="F16" s="47" t="s">
        <v>1</v>
      </c>
      <c r="G16" s="48">
        <v>45667</v>
      </c>
      <c r="H16" s="47" t="str">
        <f t="shared" ref="H16:H22" si="1">$B$3</f>
        <v>Đỗ Thu Phương</v>
      </c>
      <c r="I16" s="84" t="s">
        <v>207</v>
      </c>
      <c r="J16" s="50"/>
      <c r="K16" s="50"/>
      <c r="L16" s="50"/>
      <c r="M16" s="50"/>
      <c r="N16" s="50"/>
      <c r="O16" s="50"/>
      <c r="P16" s="50"/>
      <c r="Q16" s="50"/>
      <c r="R16" s="50"/>
      <c r="S16" s="50"/>
      <c r="T16" s="50"/>
      <c r="U16" s="50"/>
      <c r="V16" s="50"/>
      <c r="W16" s="50"/>
      <c r="X16" s="50"/>
      <c r="Y16" s="50"/>
      <c r="Z16" s="50"/>
    </row>
    <row r="17" spans="1:26" ht="42" customHeight="1">
      <c r="A17" s="46" t="str">
        <f>IF(AND(E17=""),"","["&amp;TEXT($B$1,"##")&amp;"-"&amp;TEXT(ROW()-9-COUNTBLANK($E$8:E15)+1,"##")&amp;"]")</f>
        <v>[TimKiemSanPham-7]</v>
      </c>
      <c r="B17" s="25" t="s">
        <v>348</v>
      </c>
      <c r="C17" s="25" t="s">
        <v>21</v>
      </c>
      <c r="D17" s="3" t="s">
        <v>344</v>
      </c>
      <c r="E17" s="64" t="s">
        <v>345</v>
      </c>
      <c r="F17" s="47" t="s">
        <v>1</v>
      </c>
      <c r="G17" s="48">
        <v>45667</v>
      </c>
      <c r="H17" s="47" t="str">
        <f t="shared" si="1"/>
        <v>Đỗ Thu Phương</v>
      </c>
      <c r="I17" s="85" t="s">
        <v>207</v>
      </c>
      <c r="J17" s="50"/>
      <c r="K17" s="50"/>
      <c r="L17" s="50"/>
      <c r="M17" s="50"/>
      <c r="N17" s="50"/>
      <c r="O17" s="50"/>
      <c r="P17" s="50"/>
      <c r="Q17" s="50"/>
      <c r="R17" s="50"/>
      <c r="S17" s="50"/>
      <c r="T17" s="50"/>
      <c r="U17" s="50"/>
      <c r="V17" s="50"/>
      <c r="W17" s="50"/>
      <c r="X17" s="50"/>
      <c r="Y17" s="50"/>
      <c r="Z17" s="50"/>
    </row>
    <row r="18" spans="1:26" ht="42" customHeight="1">
      <c r="A18" s="46" t="str">
        <f>IF(AND(E18=""),"","["&amp;TEXT($B$1,"##")&amp;"-"&amp;TEXT(ROW()-9-COUNTBLANK($E$8:E16)+1,"##")&amp;"]")</f>
        <v>[TimKiemSanPham-8]</v>
      </c>
      <c r="B18" s="25" t="s">
        <v>349</v>
      </c>
      <c r="C18" s="25" t="s">
        <v>129</v>
      </c>
      <c r="D18" s="3" t="s">
        <v>346</v>
      </c>
      <c r="E18" s="64" t="s">
        <v>347</v>
      </c>
      <c r="F18" s="47" t="s">
        <v>1</v>
      </c>
      <c r="G18" s="48">
        <v>45667</v>
      </c>
      <c r="H18" s="47" t="str">
        <f t="shared" si="1"/>
        <v>Đỗ Thu Phương</v>
      </c>
      <c r="I18" s="82" t="s">
        <v>207</v>
      </c>
      <c r="J18" s="50"/>
      <c r="K18" s="50"/>
      <c r="L18" s="50"/>
      <c r="M18" s="50"/>
      <c r="N18" s="50"/>
      <c r="O18" s="50"/>
      <c r="P18" s="50"/>
      <c r="Q18" s="50"/>
      <c r="R18" s="50"/>
      <c r="S18" s="50"/>
      <c r="T18" s="50"/>
      <c r="U18" s="50"/>
      <c r="V18" s="50"/>
      <c r="W18" s="50"/>
      <c r="X18" s="50"/>
      <c r="Y18" s="50"/>
      <c r="Z18" s="50"/>
    </row>
    <row r="19" spans="1:26" ht="42" customHeight="1">
      <c r="A19" s="46" t="str">
        <f>IF(AND(E19=""),"","["&amp;TEXT($B$1,"##")&amp;"-"&amp;TEXT(ROW()-9-COUNTBLANK($E$8:E17)+1,"##")&amp;"]")</f>
        <v>[TimKiemSanPham-9]</v>
      </c>
      <c r="B19" s="25" t="s">
        <v>130</v>
      </c>
      <c r="C19" s="25" t="s">
        <v>131</v>
      </c>
      <c r="D19" s="3" t="s">
        <v>132</v>
      </c>
      <c r="E19" s="64" t="s">
        <v>117</v>
      </c>
      <c r="F19" s="47" t="s">
        <v>1</v>
      </c>
      <c r="G19" s="48">
        <v>45667</v>
      </c>
      <c r="H19" s="47" t="str">
        <f t="shared" si="1"/>
        <v>Đỗ Thu Phương</v>
      </c>
      <c r="I19" s="49" t="s">
        <v>207</v>
      </c>
      <c r="J19" s="50"/>
      <c r="K19" s="50"/>
      <c r="L19" s="50"/>
      <c r="M19" s="50"/>
      <c r="N19" s="50"/>
      <c r="O19" s="50"/>
      <c r="P19" s="50"/>
      <c r="Q19" s="50"/>
      <c r="R19" s="50"/>
      <c r="S19" s="50"/>
      <c r="T19" s="50"/>
      <c r="U19" s="50"/>
      <c r="V19" s="50"/>
      <c r="W19" s="50"/>
      <c r="X19" s="50"/>
      <c r="Y19" s="50"/>
      <c r="Z19" s="50"/>
    </row>
    <row r="20" spans="1:26" ht="42" customHeight="1">
      <c r="A20" s="46" t="str">
        <f>IF(AND(E20=""),"","["&amp;TEXT($B$1,"##")&amp;"-"&amp;TEXT(ROW()-9-COUNTBLANK($E$8:E18)+1,"##")&amp;"]")</f>
        <v>[TimKiemSanPham-10]</v>
      </c>
      <c r="B20" s="25" t="s">
        <v>350</v>
      </c>
      <c r="C20" s="25" t="s">
        <v>22</v>
      </c>
      <c r="D20" s="3" t="s">
        <v>340</v>
      </c>
      <c r="E20" s="64" t="s">
        <v>341</v>
      </c>
      <c r="F20" s="47" t="s">
        <v>1</v>
      </c>
      <c r="G20" s="48">
        <v>45667</v>
      </c>
      <c r="H20" s="47" t="str">
        <f t="shared" si="1"/>
        <v>Đỗ Thu Phương</v>
      </c>
      <c r="I20" s="86" t="s">
        <v>283</v>
      </c>
      <c r="J20" s="50"/>
      <c r="K20" s="50"/>
      <c r="L20" s="50"/>
      <c r="M20" s="50"/>
      <c r="N20" s="50"/>
      <c r="O20" s="50"/>
      <c r="P20" s="50"/>
      <c r="Q20" s="50"/>
      <c r="R20" s="50"/>
      <c r="S20" s="50"/>
      <c r="T20" s="50"/>
      <c r="U20" s="50"/>
      <c r="V20" s="50"/>
      <c r="W20" s="50"/>
      <c r="X20" s="50"/>
      <c r="Y20" s="50"/>
      <c r="Z20" s="50"/>
    </row>
    <row r="21" spans="1:26" ht="42" customHeight="1">
      <c r="A21" s="46" t="str">
        <f>IF(AND(E21=""),"","["&amp;TEXT($B$1,"##")&amp;"-"&amp;TEXT(ROW()-9-COUNTBLANK($E$8:E19)+1,"##")&amp;"]")</f>
        <v>[TimKiemSanPham-11]</v>
      </c>
      <c r="B21" s="25" t="s">
        <v>343</v>
      </c>
      <c r="C21" s="25" t="s">
        <v>133</v>
      </c>
      <c r="D21" s="3" t="s">
        <v>134</v>
      </c>
      <c r="E21" s="64" t="s">
        <v>342</v>
      </c>
      <c r="F21" s="47" t="s">
        <v>1</v>
      </c>
      <c r="G21" s="48">
        <v>45667</v>
      </c>
      <c r="H21" s="47" t="str">
        <f t="shared" si="1"/>
        <v>Đỗ Thu Phương</v>
      </c>
      <c r="I21" s="85" t="s">
        <v>283</v>
      </c>
      <c r="J21" s="50"/>
      <c r="K21" s="50"/>
      <c r="L21" s="50"/>
      <c r="M21" s="50"/>
      <c r="N21" s="50"/>
      <c r="O21" s="50"/>
      <c r="P21" s="50"/>
      <c r="Q21" s="50"/>
      <c r="R21" s="50"/>
      <c r="S21" s="50"/>
      <c r="T21" s="50"/>
      <c r="U21" s="50"/>
      <c r="V21" s="50"/>
      <c r="W21" s="50"/>
      <c r="X21" s="50"/>
      <c r="Y21" s="50"/>
      <c r="Z21" s="50"/>
    </row>
    <row r="22" spans="1:26" ht="42" customHeight="1">
      <c r="A22" s="46" t="str">
        <f>IF(AND(E22=""),"","["&amp;TEXT($B$1,"##")&amp;"-"&amp;TEXT(ROW()-9-COUNTBLANK($E$8:E20)+1,"##")&amp;"]")</f>
        <v>[TimKiemSanPham-12]</v>
      </c>
      <c r="B22" s="25" t="s">
        <v>351</v>
      </c>
      <c r="C22" s="25" t="s">
        <v>135</v>
      </c>
      <c r="D22" s="3" t="s">
        <v>352</v>
      </c>
      <c r="E22" s="64" t="s">
        <v>353</v>
      </c>
      <c r="F22" s="47" t="s">
        <v>1</v>
      </c>
      <c r="G22" s="48">
        <v>45667</v>
      </c>
      <c r="H22" s="47" t="str">
        <f t="shared" si="1"/>
        <v>Đỗ Thu Phương</v>
      </c>
      <c r="I22" s="82" t="s">
        <v>207</v>
      </c>
      <c r="J22" s="50"/>
      <c r="K22" s="50"/>
      <c r="L22" s="50"/>
      <c r="M22" s="50"/>
      <c r="N22" s="50"/>
      <c r="O22" s="50"/>
      <c r="P22" s="50"/>
      <c r="Q22" s="50"/>
      <c r="R22" s="50"/>
      <c r="S22" s="50"/>
      <c r="T22" s="50"/>
      <c r="U22" s="50"/>
      <c r="V22" s="50"/>
      <c r="W22" s="50"/>
      <c r="X22" s="50"/>
      <c r="Y22" s="50"/>
      <c r="Z22" s="50"/>
    </row>
    <row r="23" spans="1:26" ht="48" customHeight="1">
      <c r="A23" s="46" t="str">
        <f>IF(AND(E23=""),"","["&amp;TEXT($B$1,"##")&amp;"-"&amp;TEXT(ROW()-9-COUNTBLANK($E$8:E21)+1,"##")&amp;"]")</f>
        <v>[TimKiemSanPham-13]</v>
      </c>
      <c r="B23" s="25" t="s">
        <v>354</v>
      </c>
      <c r="C23" s="25" t="s">
        <v>136</v>
      </c>
      <c r="D23" s="3" t="s">
        <v>355</v>
      </c>
      <c r="E23" s="64" t="s">
        <v>356</v>
      </c>
      <c r="F23" s="47" t="s">
        <v>1</v>
      </c>
      <c r="G23" s="91">
        <v>45667</v>
      </c>
      <c r="H23" s="76" t="s">
        <v>20</v>
      </c>
      <c r="I23" s="79" t="s">
        <v>207</v>
      </c>
      <c r="J23" s="62"/>
      <c r="K23" s="63"/>
      <c r="L23" s="63"/>
      <c r="M23" s="63"/>
      <c r="N23" s="63"/>
      <c r="O23" s="63"/>
      <c r="P23" s="63"/>
      <c r="Q23" s="63"/>
      <c r="R23" s="63"/>
      <c r="S23" s="63"/>
      <c r="T23" s="63"/>
      <c r="U23" s="63"/>
      <c r="V23" s="63"/>
      <c r="W23" s="63"/>
      <c r="X23" s="63"/>
      <c r="Y23" s="63"/>
      <c r="Z23" s="63"/>
    </row>
    <row r="24" spans="1:26" ht="49.5" customHeight="1">
      <c r="A24" s="46" t="str">
        <f>IF(AND(E24=""),"","["&amp;TEXT($B$1,"##")&amp;"-"&amp;TEXT(ROW()-9- COUNTBLANK($E$8:E23) +1,"##")&amp;"]")</f>
        <v>[TimKiemSanPham-14]</v>
      </c>
      <c r="B24" s="25" t="s">
        <v>137</v>
      </c>
      <c r="C24" s="25" t="s">
        <v>138</v>
      </c>
      <c r="D24" s="3" t="s">
        <v>139</v>
      </c>
      <c r="E24" s="25" t="s">
        <v>140</v>
      </c>
      <c r="F24" s="26" t="s">
        <v>1</v>
      </c>
      <c r="G24" s="24">
        <v>45667</v>
      </c>
      <c r="H24" s="81" t="str">
        <f t="shared" ref="H24:H30" si="2">$B$3</f>
        <v>Đỗ Thu Phương</v>
      </c>
      <c r="I24" s="79" t="s">
        <v>207</v>
      </c>
    </row>
    <row r="25" spans="1:26" ht="48.75" customHeight="1">
      <c r="A25" s="46" t="str">
        <f>IF(AND(E25=""),"","["&amp;TEXT($B$1,"##")&amp;"-"&amp;TEXT(ROW()-9- COUNTBLANK($E$8:E24) +1,"##")&amp;"]")</f>
        <v>[TimKiemSanPham-15]</v>
      </c>
      <c r="B25" s="25" t="s">
        <v>141</v>
      </c>
      <c r="C25" s="25" t="s">
        <v>142</v>
      </c>
      <c r="D25" s="3" t="s">
        <v>143</v>
      </c>
      <c r="E25" s="25" t="s">
        <v>144</v>
      </c>
      <c r="F25" s="26" t="s">
        <v>1</v>
      </c>
      <c r="G25" s="24">
        <v>45667</v>
      </c>
      <c r="H25" s="81" t="str">
        <f t="shared" si="2"/>
        <v>Đỗ Thu Phương</v>
      </c>
      <c r="I25" s="79" t="s">
        <v>207</v>
      </c>
    </row>
    <row r="26" spans="1:26" ht="91.2" customHeight="1">
      <c r="A26" s="46" t="str">
        <f>IF(AND(E26=""),"","["&amp;TEXT($B$1,"##")&amp;"-"&amp;TEXT(ROW()-9- COUNTBLANK($E$8:E25) +1,"##")&amp;"]")</f>
        <v>[TimKiemSanPham-16]</v>
      </c>
      <c r="B26" s="25" t="s">
        <v>145</v>
      </c>
      <c r="C26" s="25" t="s">
        <v>146</v>
      </c>
      <c r="D26" s="3" t="s">
        <v>226</v>
      </c>
      <c r="E26" s="25" t="s">
        <v>147</v>
      </c>
      <c r="F26" s="26" t="s">
        <v>1</v>
      </c>
      <c r="G26" s="24">
        <v>45667</v>
      </c>
      <c r="H26" s="81" t="str">
        <f t="shared" si="2"/>
        <v>Đỗ Thu Phương</v>
      </c>
      <c r="I26" s="79" t="s">
        <v>207</v>
      </c>
    </row>
    <row r="27" spans="1:26" ht="51.75" customHeight="1">
      <c r="A27" s="46" t="str">
        <f>IF(AND(E27=""),"","["&amp;TEXT($B$1,"##")&amp;"-"&amp;TEXT(ROW()-9- COUNTBLANK($E$8:E26) +1,"##")&amp;"]")</f>
        <v>[TimKiemSanPham-17]</v>
      </c>
      <c r="B27" s="25" t="s">
        <v>227</v>
      </c>
      <c r="C27" s="25" t="s">
        <v>148</v>
      </c>
      <c r="D27" s="3" t="s">
        <v>228</v>
      </c>
      <c r="E27" s="25" t="s">
        <v>149</v>
      </c>
      <c r="F27" s="26" t="s">
        <v>1</v>
      </c>
      <c r="G27" s="24">
        <v>45667</v>
      </c>
      <c r="H27" s="81" t="str">
        <f t="shared" si="2"/>
        <v>Đỗ Thu Phương</v>
      </c>
      <c r="I27" s="79" t="s">
        <v>207</v>
      </c>
    </row>
    <row r="28" spans="1:26" ht="91.2" customHeight="1">
      <c r="A28" s="46" t="str">
        <f>IF(AND(E28=""),"","["&amp;TEXT($B$1,"##")&amp;"-"&amp;TEXT(ROW()-9- COUNTBLANK($E$8:E27) +1,"##")&amp;"]")</f>
        <v>[TimKiemSanPham-18]</v>
      </c>
      <c r="B28" s="25" t="s">
        <v>229</v>
      </c>
      <c r="C28" s="25" t="s">
        <v>230</v>
      </c>
      <c r="D28" s="3" t="s">
        <v>231</v>
      </c>
      <c r="E28" s="25" t="s">
        <v>232</v>
      </c>
      <c r="F28" s="26" t="s">
        <v>1</v>
      </c>
      <c r="G28" s="24">
        <v>45667</v>
      </c>
      <c r="H28" s="81" t="str">
        <f t="shared" si="2"/>
        <v>Đỗ Thu Phương</v>
      </c>
      <c r="I28" s="79" t="s">
        <v>207</v>
      </c>
    </row>
    <row r="29" spans="1:26" ht="51.75" customHeight="1">
      <c r="A29" s="46" t="str">
        <f>IF(AND(E29=""),"","["&amp;TEXT($B$1,"##")&amp;"-"&amp;TEXT(ROW()-9- COUNTBLANK($E$8:E28) +1,"##")&amp;"]")</f>
        <v>[TimKiemSanPham-19]</v>
      </c>
      <c r="B29" s="25" t="s">
        <v>150</v>
      </c>
      <c r="C29" s="25" t="s">
        <v>148</v>
      </c>
      <c r="D29" s="3" t="s">
        <v>151</v>
      </c>
      <c r="E29" s="25" t="s">
        <v>152</v>
      </c>
      <c r="F29" s="26" t="s">
        <v>1</v>
      </c>
      <c r="G29" s="24">
        <v>45667</v>
      </c>
      <c r="H29" s="81" t="str">
        <f t="shared" si="2"/>
        <v>Đỗ Thu Phương</v>
      </c>
      <c r="I29" s="79" t="s">
        <v>207</v>
      </c>
    </row>
    <row r="30" spans="1:26" ht="51.75" customHeight="1">
      <c r="A30" s="46" t="str">
        <f>IF(AND(E30=""),"","["&amp;TEXT($B$1,"##")&amp;"-"&amp;TEXT(ROW()-9- COUNTBLANK($E$8:E29) +1,"##")&amp;"]")</f>
        <v>[TimKiemSanPham-20]</v>
      </c>
      <c r="B30" s="25" t="s">
        <v>153</v>
      </c>
      <c r="C30" s="25" t="s">
        <v>148</v>
      </c>
      <c r="D30" s="3" t="s">
        <v>154</v>
      </c>
      <c r="E30" s="25" t="s">
        <v>155</v>
      </c>
      <c r="F30" s="26" t="s">
        <v>1</v>
      </c>
      <c r="G30" s="24">
        <v>45667</v>
      </c>
      <c r="H30" s="81" t="str">
        <f t="shared" si="2"/>
        <v>Đỗ Thu Phương</v>
      </c>
      <c r="I30" s="79" t="s">
        <v>207</v>
      </c>
    </row>
    <row r="31" spans="1:26" ht="17.399999999999999" customHeight="1"/>
    <row r="32" spans="1:26" ht="63" customHeight="1"/>
    <row r="33" ht="49.2" customHeight="1"/>
    <row r="34" ht="53.4" customHeight="1"/>
    <row r="35" ht="63.75" customHeight="1"/>
    <row r="36" ht="51" customHeight="1"/>
    <row r="37" ht="69.75" customHeight="1"/>
    <row r="38" ht="67.5" customHeight="1"/>
    <row r="39" ht="60" customHeight="1"/>
    <row r="40" ht="72" customHeight="1"/>
    <row r="41" ht="52.5" customHeight="1"/>
    <row r="42" ht="15.75" customHeight="1"/>
    <row r="43" ht="54.75" customHeight="1"/>
    <row r="44" ht="54" customHeight="1"/>
    <row r="45" ht="40.5" customHeight="1"/>
    <row r="46" ht="46.5" customHeight="1"/>
    <row r="47" ht="39" customHeight="1"/>
    <row r="48" ht="32.25" customHeight="1"/>
    <row r="49" ht="38.25" customHeight="1"/>
    <row r="50" ht="45" customHeight="1"/>
    <row r="51" ht="12.75" customHeight="1"/>
    <row r="52" ht="41.25" customHeight="1"/>
    <row r="53" ht="31.5" customHeight="1"/>
    <row r="54" ht="14.25" customHeight="1"/>
    <row r="55" ht="32.25" customHeight="1"/>
    <row r="56" ht="72.75" customHeight="1"/>
    <row r="57" ht="42.75" customHeight="1"/>
    <row r="58" ht="38.25" customHeight="1"/>
    <row r="59" ht="35.25" customHeight="1"/>
    <row r="60" ht="33" customHeight="1"/>
    <row r="61" ht="38.25" customHeight="1"/>
    <row r="62" ht="24" customHeight="1"/>
    <row r="63" ht="30.75" customHeight="1"/>
    <row r="64" ht="17.25" customHeight="1"/>
    <row r="65" spans="1:9" ht="22.5" customHeight="1"/>
    <row r="66" spans="1:9" ht="24.75" customHeight="1"/>
    <row r="67" spans="1:9" ht="27" customHeight="1"/>
    <row r="68" spans="1:9" ht="49.5" customHeight="1"/>
    <row r="69" spans="1:9" ht="24" customHeight="1"/>
    <row r="71" spans="1:9" ht="28.5" customHeight="1"/>
    <row r="72" spans="1:9" ht="28.5" customHeight="1"/>
    <row r="73" spans="1:9" ht="43.5" customHeight="1"/>
    <row r="74" spans="1:9" ht="32.25" customHeight="1"/>
    <row r="75" spans="1:9" ht="14.25" customHeight="1">
      <c r="A75" s="43" t="str">
        <f>IF(AND(E75=""),"","["&amp;TEXT($B$1,"##")&amp;"-"&amp;TEXT(ROW()-9- COUNTBLANK($E$8:E15) +1,"##")&amp;"]")</f>
        <v/>
      </c>
      <c r="B75" s="44"/>
      <c r="C75" s="34"/>
      <c r="D75" s="45"/>
      <c r="E75" s="44"/>
      <c r="F75" s="34"/>
      <c r="G75" s="34"/>
      <c r="H75" s="1"/>
      <c r="I75" s="37"/>
    </row>
    <row r="76" spans="1:9" ht="14.25" customHeight="1">
      <c r="A76" s="43" t="str">
        <f>IF(AND(E76=""),"","["&amp;TEXT($B$1,"##")&amp;"-"&amp;TEXT(ROW()-9- COUNTBLANK($E$8:E75) +1,"##")&amp;"]")</f>
        <v/>
      </c>
      <c r="B76" s="44"/>
      <c r="C76" s="34"/>
      <c r="D76" s="45"/>
      <c r="E76" s="44"/>
      <c r="F76" s="34"/>
      <c r="G76" s="34"/>
      <c r="H76" s="1"/>
      <c r="I76" s="37"/>
    </row>
    <row r="77" spans="1:9" ht="14.25" customHeight="1">
      <c r="A77" s="43" t="str">
        <f>IF(AND(E77=""),"","["&amp;TEXT($B$1,"##")&amp;"-"&amp;TEXT(ROW()-9- COUNTBLANK($E$8:E76) +1,"##")&amp;"]")</f>
        <v/>
      </c>
      <c r="B77" s="44"/>
      <c r="C77" s="34"/>
      <c r="D77" s="45"/>
      <c r="E77" s="44"/>
      <c r="F77" s="34"/>
      <c r="G77" s="34"/>
      <c r="H77" s="1"/>
      <c r="I77" s="37"/>
    </row>
    <row r="78" spans="1:9" ht="14.25" customHeight="1">
      <c r="A78" s="43" t="str">
        <f>IF(AND(E78=""),"","["&amp;TEXT($B$1,"##")&amp;"-"&amp;TEXT(ROW()-9- COUNTBLANK($E$8:E77) +1,"##")&amp;"]")</f>
        <v/>
      </c>
      <c r="B78" s="44"/>
      <c r="C78" s="34"/>
      <c r="D78" s="45"/>
      <c r="E78" s="44"/>
      <c r="F78" s="34"/>
      <c r="G78" s="34"/>
      <c r="H78" s="1"/>
      <c r="I78" s="37"/>
    </row>
    <row r="79" spans="1:9" ht="14.25" customHeight="1">
      <c r="A79" s="43" t="str">
        <f>IF(AND(E79=""),"","["&amp;TEXT($B$1,"##")&amp;"-"&amp;TEXT(ROW()-9- COUNTBLANK($E$8:E78) +1,"##")&amp;"]")</f>
        <v/>
      </c>
      <c r="B79" s="44"/>
      <c r="C79" s="34"/>
      <c r="D79" s="45"/>
      <c r="E79" s="44"/>
      <c r="F79" s="34"/>
      <c r="G79" s="34"/>
      <c r="H79" s="1"/>
      <c r="I79" s="37"/>
    </row>
    <row r="80" spans="1:9" ht="14.25" customHeight="1">
      <c r="A80" s="43" t="str">
        <f>IF(AND(E80=""),"","["&amp;TEXT($B$1,"##")&amp;"-"&amp;TEXT(ROW()-9- COUNTBLANK($E$8:E79) +1,"##")&amp;"]")</f>
        <v/>
      </c>
      <c r="B80" s="44"/>
      <c r="C80" s="34"/>
      <c r="D80" s="45"/>
      <c r="E80" s="44"/>
      <c r="F80" s="34"/>
      <c r="G80" s="34"/>
      <c r="H80" s="1"/>
      <c r="I80" s="37"/>
    </row>
    <row r="81" spans="1:9" ht="14.25" customHeight="1">
      <c r="A81" s="43" t="str">
        <f>IF(AND(E81=""),"","["&amp;TEXT($B$1,"##")&amp;"-"&amp;TEXT(ROW()-9- COUNTBLANK($E$8:E80) +1,"##")&amp;"]")</f>
        <v/>
      </c>
      <c r="B81" s="44"/>
      <c r="C81" s="34"/>
      <c r="D81" s="45"/>
      <c r="E81" s="44"/>
      <c r="F81" s="34"/>
      <c r="G81" s="34"/>
      <c r="H81" s="1"/>
      <c r="I81" s="37"/>
    </row>
    <row r="82" spans="1:9" ht="14.25" customHeight="1">
      <c r="A82" s="43" t="str">
        <f>IF(AND(E82=""),"","["&amp;TEXT($B$1,"##")&amp;"-"&amp;TEXT(ROW()-9- COUNTBLANK($E$8:E81) +1,"##")&amp;"]")</f>
        <v/>
      </c>
      <c r="B82" s="44"/>
      <c r="C82" s="34"/>
      <c r="D82" s="45"/>
      <c r="E82" s="44"/>
      <c r="F82" s="34"/>
      <c r="G82" s="34"/>
      <c r="H82" s="1"/>
      <c r="I82" s="37"/>
    </row>
    <row r="83" spans="1:9" ht="14.25" customHeight="1">
      <c r="A83" s="43" t="str">
        <f>IF(AND(E83=""),"","["&amp;TEXT($B$1,"##")&amp;"-"&amp;TEXT(ROW()-9- COUNTBLANK($E$8:E82) +1,"##")&amp;"]")</f>
        <v/>
      </c>
      <c r="B83" s="44"/>
      <c r="C83" s="34"/>
      <c r="D83" s="45"/>
      <c r="E83" s="44"/>
      <c r="F83" s="34"/>
      <c r="G83" s="34"/>
      <c r="H83" s="1"/>
      <c r="I83" s="37"/>
    </row>
    <row r="84" spans="1:9" ht="14.25" customHeight="1">
      <c r="A84" s="43" t="str">
        <f>IF(AND(E84=""),"","["&amp;TEXT($B$1,"##")&amp;"-"&amp;TEXT(ROW()-9- COUNTBLANK($E$8:E83) +1,"##")&amp;"]")</f>
        <v/>
      </c>
      <c r="B84" s="44"/>
      <c r="C84" s="34"/>
      <c r="D84" s="45"/>
      <c r="E84" s="44"/>
      <c r="F84" s="34"/>
      <c r="G84" s="34"/>
      <c r="H84" s="1"/>
      <c r="I84" s="37"/>
    </row>
    <row r="85" spans="1:9" ht="14.25" customHeight="1">
      <c r="A85" s="45"/>
      <c r="B85" s="44"/>
      <c r="C85" s="34"/>
      <c r="D85" s="45"/>
      <c r="E85" s="44"/>
      <c r="F85" s="34"/>
      <c r="G85" s="34"/>
      <c r="H85" s="1"/>
      <c r="I85" s="37"/>
    </row>
    <row r="86" spans="1:9" ht="14.25" customHeight="1">
      <c r="A86" s="45"/>
      <c r="B86" s="44"/>
      <c r="C86" s="34"/>
      <c r="D86" s="45"/>
      <c r="E86" s="44"/>
      <c r="F86" s="34"/>
      <c r="G86" s="34"/>
      <c r="H86" s="1"/>
      <c r="I86" s="37"/>
    </row>
    <row r="87" spans="1:9" ht="14.25" customHeight="1">
      <c r="A87" s="38"/>
      <c r="B87" s="39"/>
      <c r="C87" s="34"/>
      <c r="D87" s="38"/>
      <c r="E87" s="40"/>
      <c r="F87" s="41"/>
      <c r="G87" s="42"/>
      <c r="H87" s="1"/>
      <c r="I87" s="32"/>
    </row>
    <row r="88" spans="1:9" ht="14.25" customHeight="1">
      <c r="B88" s="29"/>
      <c r="C88" s="30"/>
      <c r="E88" s="31"/>
      <c r="F88" s="2"/>
      <c r="G88" s="1"/>
      <c r="H88" s="1"/>
      <c r="I88" s="32"/>
    </row>
    <row r="89" spans="1:9" ht="14.25" customHeight="1">
      <c r="B89" s="29"/>
      <c r="C89" s="30"/>
      <c r="E89" s="31"/>
      <c r="F89" s="2"/>
      <c r="G89" s="1"/>
      <c r="H89" s="1"/>
      <c r="I89" s="32"/>
    </row>
    <row r="90" spans="1:9" ht="14.25" customHeight="1">
      <c r="B90" s="29"/>
      <c r="C90" s="30"/>
      <c r="E90" s="31"/>
      <c r="F90" s="2"/>
      <c r="G90" s="1"/>
      <c r="H90" s="1"/>
      <c r="I90" s="32"/>
    </row>
    <row r="91" spans="1:9" ht="14.25" customHeight="1">
      <c r="B91" s="29"/>
      <c r="C91" s="30"/>
      <c r="E91" s="31"/>
      <c r="F91" s="2"/>
      <c r="G91" s="1"/>
      <c r="H91" s="1"/>
      <c r="I91" s="32"/>
    </row>
    <row r="92" spans="1:9" ht="14.25" customHeight="1">
      <c r="B92" s="29"/>
      <c r="C92" s="30"/>
      <c r="E92" s="31"/>
      <c r="F92" s="2"/>
      <c r="G92" s="1"/>
      <c r="H92" s="1"/>
      <c r="I92" s="32"/>
    </row>
    <row r="93" spans="1:9" ht="14.25" customHeight="1">
      <c r="B93" s="29"/>
      <c r="C93" s="30"/>
      <c r="E93" s="31"/>
      <c r="F93" s="2"/>
      <c r="G93" s="1"/>
      <c r="H93" s="1"/>
      <c r="I93" s="32"/>
    </row>
    <row r="94" spans="1:9" ht="14.25" customHeight="1">
      <c r="B94" s="29"/>
      <c r="C94" s="30"/>
      <c r="E94" s="31"/>
      <c r="F94" s="2"/>
      <c r="G94" s="1"/>
      <c r="H94" s="1"/>
      <c r="I94" s="32"/>
    </row>
    <row r="95" spans="1:9" ht="14.25" customHeight="1">
      <c r="B95" s="29"/>
      <c r="C95" s="30"/>
      <c r="E95" s="31"/>
      <c r="F95" s="2"/>
      <c r="G95" s="1"/>
      <c r="H95" s="1"/>
      <c r="I95" s="32"/>
    </row>
    <row r="96" spans="1: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4.25" customHeight="1">
      <c r="B986" s="29"/>
      <c r="C986" s="30"/>
      <c r="E986" s="31"/>
      <c r="F986" s="2"/>
      <c r="G986" s="1"/>
      <c r="H986" s="1"/>
      <c r="I986" s="32"/>
    </row>
    <row r="987" spans="2:9" ht="14.25" customHeight="1">
      <c r="B987" s="29"/>
      <c r="C987" s="30"/>
      <c r="E987" s="31"/>
      <c r="F987" s="2"/>
      <c r="G987" s="1"/>
      <c r="H987" s="1"/>
      <c r="I987" s="32"/>
    </row>
    <row r="988" spans="2:9" ht="14.25" customHeight="1">
      <c r="B988" s="29"/>
      <c r="C988" s="30"/>
      <c r="E988" s="31"/>
      <c r="F988" s="2"/>
      <c r="G988" s="1"/>
      <c r="H988" s="1"/>
      <c r="I988" s="32"/>
    </row>
    <row r="989" spans="2:9" ht="14.25" customHeight="1">
      <c r="B989" s="29"/>
      <c r="C989" s="30"/>
      <c r="E989" s="31"/>
      <c r="F989" s="2"/>
      <c r="G989" s="1"/>
      <c r="H989" s="1"/>
      <c r="I989" s="32"/>
    </row>
    <row r="990" spans="2:9" ht="14.25" customHeight="1">
      <c r="B990" s="29"/>
      <c r="C990" s="30"/>
      <c r="E990" s="31"/>
      <c r="F990" s="2"/>
      <c r="G990" s="1"/>
      <c r="H990" s="1"/>
      <c r="I990" s="32"/>
    </row>
    <row r="991" spans="2:9" ht="14.25" customHeight="1">
      <c r="B991" s="29"/>
      <c r="C991" s="30"/>
      <c r="E991" s="31"/>
      <c r="F991" s="2"/>
      <c r="G991" s="1"/>
      <c r="H991" s="1"/>
      <c r="I991" s="32"/>
    </row>
    <row r="992" spans="2:9" ht="14.25" customHeight="1">
      <c r="B992" s="29"/>
      <c r="C992" s="30"/>
      <c r="E992" s="31"/>
      <c r="F992" s="2"/>
      <c r="G992" s="1"/>
      <c r="H992" s="1"/>
      <c r="I992" s="32"/>
    </row>
    <row r="993" spans="2:9" ht="14.25" customHeight="1">
      <c r="B993" s="29"/>
      <c r="C993" s="30"/>
      <c r="E993" s="31"/>
      <c r="F993" s="2"/>
      <c r="G993" s="1"/>
      <c r="H993" s="1"/>
      <c r="I993" s="32"/>
    </row>
    <row r="994" spans="2:9" ht="14.25" customHeight="1">
      <c r="B994" s="29"/>
      <c r="C994" s="30"/>
      <c r="E994" s="31"/>
      <c r="F994" s="2"/>
      <c r="G994" s="1"/>
      <c r="H994" s="1"/>
      <c r="I994" s="32"/>
    </row>
    <row r="995" spans="2:9" ht="14.25" customHeight="1">
      <c r="B995" s="29"/>
      <c r="C995" s="30"/>
      <c r="E995" s="31"/>
      <c r="F995" s="2"/>
      <c r="G995" s="1"/>
      <c r="H995" s="1"/>
      <c r="I995" s="32"/>
    </row>
    <row r="996" spans="2:9" ht="14.25" customHeight="1">
      <c r="B996" s="29"/>
      <c r="C996" s="30"/>
      <c r="E996" s="31"/>
      <c r="F996" s="2"/>
      <c r="G996" s="1"/>
      <c r="H996" s="1"/>
      <c r="I996" s="32"/>
    </row>
    <row r="997" spans="2:9" ht="14.25" customHeight="1">
      <c r="B997" s="29"/>
      <c r="C997" s="30"/>
      <c r="E997" s="31"/>
      <c r="F997" s="2"/>
      <c r="G997" s="1"/>
      <c r="H997" s="1"/>
      <c r="I997" s="32"/>
    </row>
    <row r="998" spans="2:9" ht="14.25" customHeight="1">
      <c r="B998" s="29"/>
      <c r="C998" s="30"/>
      <c r="E998" s="31"/>
      <c r="F998" s="2"/>
      <c r="G998" s="1"/>
      <c r="H998" s="1"/>
      <c r="I998" s="32"/>
    </row>
    <row r="999" spans="2:9" ht="14.25" customHeight="1">
      <c r="B999" s="29"/>
      <c r="C999" s="30"/>
      <c r="E999" s="31"/>
      <c r="F999" s="2"/>
      <c r="G999" s="1"/>
      <c r="H999" s="1"/>
      <c r="I999" s="32"/>
    </row>
    <row r="1000" spans="2:9" ht="14.25" customHeight="1">
      <c r="B1000" s="29"/>
      <c r="C1000" s="30"/>
      <c r="E1000" s="31"/>
      <c r="F1000" s="2"/>
      <c r="G1000" s="1"/>
      <c r="H1000" s="1"/>
      <c r="I1000" s="32"/>
    </row>
    <row r="1001" spans="2:9" ht="14.25" customHeight="1">
      <c r="B1001" s="29"/>
      <c r="C1001" s="30"/>
      <c r="E1001" s="31"/>
      <c r="F1001" s="2"/>
      <c r="G1001" s="1"/>
      <c r="H1001" s="1"/>
      <c r="I1001" s="32"/>
    </row>
  </sheetData>
  <autoFilter ref="A8:I15" xr:uid="{00000000-0009-0000-0000-000002000000}"/>
  <mergeCells count="3">
    <mergeCell ref="B1:E1"/>
    <mergeCell ref="B2:E2"/>
    <mergeCell ref="B3:E3"/>
  </mergeCells>
  <phoneticPr fontId="17" type="noConversion"/>
  <conditionalFormatting sqref="F1:F30">
    <cfRule type="cellIs" dxfId="23" priority="1" operator="equal">
      <formula>"N/A"</formula>
    </cfRule>
    <cfRule type="cellIs" dxfId="22" priority="2" operator="equal">
      <formula>"Fail"</formula>
    </cfRule>
    <cfRule type="cellIs" dxfId="21" priority="3" operator="equal">
      <formula>Fail</formula>
    </cfRule>
    <cfRule type="cellIs" dxfId="20" priority="4" operator="equal">
      <formula>"Pass"</formula>
    </cfRule>
  </conditionalFormatting>
  <conditionalFormatting sqref="F75:F1048576">
    <cfRule type="cellIs" dxfId="19" priority="17" operator="equal">
      <formula>"N/A"</formula>
    </cfRule>
    <cfRule type="cellIs" dxfId="18" priority="18" operator="equal">
      <formula>"Fail"</formula>
    </cfRule>
    <cfRule type="cellIs" dxfId="17" priority="19" operator="equal">
      <formula>Fail</formula>
    </cfRule>
    <cfRule type="cellIs" dxfId="16" priority="20" operator="equal">
      <formula>"Pass"</formula>
    </cfRule>
  </conditionalFormatting>
  <dataValidations count="2">
    <dataValidation type="list" allowBlank="1" showErrorMessage="1" sqref="F1:H2" xr:uid="{00000000-0002-0000-0200-000000000000}">
      <formula1>$J$1:$J$5</formula1>
    </dataValidation>
    <dataValidation type="list" allowBlank="1" showErrorMessage="1" sqref="F10:F14 F16:F30" xr:uid="{00000000-0002-0000-0200-000001000000}">
      <formula1>"Pass,Fail,N/A,Untested"</formula1>
    </dataValidation>
  </dataValidations>
  <pageMargins left="0.7" right="0.7" top="0.75" bottom="0.75" header="0" footer="0"/>
  <pageSetup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D7831-FAA9-4D95-A342-68FECD8FC677}">
  <dimension ref="A1:Z989"/>
  <sheetViews>
    <sheetView topLeftCell="A7" zoomScale="70" zoomScaleNormal="70" workbookViewId="0">
      <selection activeCell="E11" sqref="E11"/>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9" t="s">
        <v>158</v>
      </c>
      <c r="C1" s="100"/>
      <c r="D1" s="100"/>
      <c r="E1" s="101"/>
      <c r="F1" s="51"/>
      <c r="G1" s="52"/>
      <c r="H1" s="52"/>
      <c r="I1" s="53"/>
      <c r="J1" s="54"/>
      <c r="K1" s="54"/>
      <c r="L1" s="54"/>
      <c r="M1" s="54"/>
      <c r="N1" s="54"/>
      <c r="O1" s="54"/>
      <c r="P1" s="54"/>
      <c r="Q1" s="54"/>
      <c r="R1" s="54"/>
      <c r="S1" s="54"/>
      <c r="T1" s="54"/>
      <c r="U1" s="54"/>
      <c r="V1" s="54"/>
      <c r="W1" s="54"/>
      <c r="X1" s="54"/>
      <c r="Y1" s="54"/>
      <c r="Z1" s="54"/>
    </row>
    <row r="2" spans="1:26" ht="14.25" customHeight="1">
      <c r="A2" s="5" t="s">
        <v>7</v>
      </c>
      <c r="B2" s="102" t="s">
        <v>8</v>
      </c>
      <c r="C2" s="100"/>
      <c r="D2" s="100"/>
      <c r="E2" s="103"/>
      <c r="F2" s="55"/>
      <c r="G2" s="56"/>
      <c r="H2" s="56"/>
      <c r="I2" s="53"/>
      <c r="J2" s="54"/>
      <c r="K2" s="54"/>
      <c r="L2" s="54"/>
      <c r="M2" s="54"/>
      <c r="N2" s="54"/>
      <c r="O2" s="54"/>
      <c r="P2" s="54"/>
      <c r="Q2" s="54"/>
      <c r="R2" s="54"/>
      <c r="S2" s="54"/>
      <c r="T2" s="54"/>
      <c r="U2" s="54"/>
      <c r="V2" s="54"/>
      <c r="W2" s="54"/>
      <c r="X2" s="54"/>
      <c r="Y2" s="54"/>
      <c r="Z2" s="54"/>
    </row>
    <row r="3" spans="1:26" ht="14.25" customHeight="1">
      <c r="A3" s="4" t="s">
        <v>9</v>
      </c>
      <c r="B3" s="104" t="s">
        <v>20</v>
      </c>
      <c r="C3" s="100"/>
      <c r="D3" s="100"/>
      <c r="E3" s="103"/>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16</v>
      </c>
      <c r="B5" s="10">
        <f>COUNTIF(F:F,"Fail")</f>
        <v>0</v>
      </c>
      <c r="C5" s="10">
        <f>COUNTIF(F:F,"Untested")</f>
        <v>0</v>
      </c>
      <c r="D5" s="11">
        <f>COUNTIF(F:F,"N/A")</f>
        <v>0</v>
      </c>
      <c r="E5" s="10">
        <f>SUM(A5:D5)</f>
        <v>16</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159</v>
      </c>
      <c r="C9" s="23"/>
      <c r="D9" s="22"/>
      <c r="E9" s="23"/>
      <c r="F9" s="60"/>
      <c r="G9" s="60"/>
      <c r="H9" s="60"/>
      <c r="I9" s="61"/>
      <c r="J9" s="62"/>
      <c r="K9" s="63"/>
      <c r="L9" s="63"/>
      <c r="M9" s="63"/>
      <c r="N9" s="63"/>
      <c r="O9" s="63"/>
      <c r="P9" s="63"/>
      <c r="Q9" s="63"/>
      <c r="R9" s="63"/>
      <c r="S9" s="63"/>
      <c r="T9" s="63"/>
      <c r="U9" s="63"/>
      <c r="V9" s="63"/>
      <c r="W9" s="63"/>
      <c r="X9" s="63"/>
      <c r="Y9" s="63"/>
      <c r="Z9" s="63"/>
    </row>
    <row r="10" spans="1:26" ht="81.599999999999994" customHeight="1">
      <c r="A10" s="46" t="str">
        <f>IF(AND(E10=""),"","["&amp;TEXT($B$1,"##")&amp;"-"&amp;TEXT(ROW()-9- COUNTBLANK($E$8:E9) +1,"##")&amp;"]")</f>
        <v>[DanhMuc-1]</v>
      </c>
      <c r="B10" s="25" t="s">
        <v>161</v>
      </c>
      <c r="C10" s="25" t="s">
        <v>162</v>
      </c>
      <c r="D10" s="3" t="s">
        <v>163</v>
      </c>
      <c r="E10" s="64" t="s">
        <v>328</v>
      </c>
      <c r="F10" s="47" t="s">
        <v>1</v>
      </c>
      <c r="G10" s="48">
        <v>45667</v>
      </c>
      <c r="H10" s="47" t="str">
        <f>$B$3</f>
        <v>Đỗ Thu Phương</v>
      </c>
      <c r="I10" s="49" t="s">
        <v>207</v>
      </c>
      <c r="J10" s="50"/>
      <c r="K10" s="50"/>
      <c r="L10" s="50"/>
      <c r="M10" s="50"/>
      <c r="N10" s="50"/>
      <c r="O10" s="50"/>
      <c r="P10" s="50"/>
      <c r="Q10" s="50"/>
      <c r="R10" s="50"/>
      <c r="S10" s="50"/>
      <c r="T10" s="50"/>
      <c r="U10" s="50"/>
      <c r="V10" s="50"/>
      <c r="W10" s="50"/>
      <c r="X10" s="50"/>
      <c r="Y10" s="50"/>
      <c r="Z10" s="50"/>
    </row>
    <row r="11" spans="1:26" ht="56.4" customHeight="1">
      <c r="A11" s="46" t="str">
        <f>IF(AND(E11=""),"","["&amp;TEXT($B$1,"##")&amp;"-"&amp;TEXT(ROW()-9- COUNTBLANK($E$8:E10) +1,"##")&amp;"]")</f>
        <v>[DanhMuc-2]</v>
      </c>
      <c r="B11" s="25" t="s">
        <v>164</v>
      </c>
      <c r="C11" s="25" t="s">
        <v>162</v>
      </c>
      <c r="D11" s="3" t="s">
        <v>165</v>
      </c>
      <c r="E11" s="64" t="s">
        <v>329</v>
      </c>
      <c r="F11" s="47" t="s">
        <v>1</v>
      </c>
      <c r="G11" s="48">
        <v>45667</v>
      </c>
      <c r="H11" s="47" t="str">
        <f>$B$3</f>
        <v>Đỗ Thu Phương</v>
      </c>
      <c r="I11" s="49" t="s">
        <v>207</v>
      </c>
      <c r="J11" s="50"/>
      <c r="K11" s="50"/>
      <c r="L11" s="50"/>
      <c r="M11" s="50"/>
      <c r="N11" s="50"/>
      <c r="O11" s="50"/>
      <c r="P11" s="50"/>
      <c r="Q11" s="50"/>
      <c r="R11" s="50"/>
      <c r="S11" s="50"/>
      <c r="T11" s="50"/>
      <c r="U11" s="50"/>
      <c r="V11" s="50"/>
      <c r="W11" s="50"/>
      <c r="X11" s="50"/>
      <c r="Y11" s="50"/>
      <c r="Z11" s="50"/>
    </row>
    <row r="12" spans="1:26" ht="103.2" customHeight="1">
      <c r="A12" s="46" t="str">
        <f>IF(AND(E12=""),"","["&amp;TEXT($B$1,"##")&amp;"-"&amp;TEXT(ROW()-9- COUNTBLANK($E$8:E11) +1,"##")&amp;"]")</f>
        <v>[DanhMuc-3]</v>
      </c>
      <c r="B12" s="25" t="s">
        <v>166</v>
      </c>
      <c r="C12" s="25" t="s">
        <v>162</v>
      </c>
      <c r="D12" s="3" t="s">
        <v>167</v>
      </c>
      <c r="E12" s="25" t="s">
        <v>330</v>
      </c>
      <c r="F12" s="26" t="s">
        <v>1</v>
      </c>
      <c r="G12" s="24">
        <v>45667</v>
      </c>
      <c r="H12" s="26" t="str">
        <f t="shared" ref="H12:H26" si="0">$B$3</f>
        <v>Đỗ Thu Phương</v>
      </c>
      <c r="I12" s="27" t="s">
        <v>207</v>
      </c>
      <c r="J12" s="28"/>
      <c r="K12" s="28"/>
      <c r="L12" s="28"/>
      <c r="M12" s="28"/>
      <c r="N12" s="28"/>
      <c r="O12" s="28"/>
      <c r="P12" s="28"/>
      <c r="Q12" s="28"/>
      <c r="R12" s="28"/>
      <c r="S12" s="28"/>
      <c r="T12" s="28"/>
      <c r="U12" s="28"/>
      <c r="V12" s="28"/>
      <c r="W12" s="28"/>
      <c r="X12" s="28"/>
      <c r="Y12" s="28"/>
      <c r="Z12" s="28"/>
    </row>
    <row r="13" spans="1:26" ht="84.6" customHeight="1">
      <c r="A13" s="46" t="str">
        <f>IF(AND(E13=""),"","["&amp;TEXT($B$1,"##")&amp;"-"&amp;TEXT(ROW()-9- COUNTBLANK($E$8:E12) +1,"##")&amp;"]")</f>
        <v>[DanhMuc-4]</v>
      </c>
      <c r="B13" s="25" t="s">
        <v>168</v>
      </c>
      <c r="C13" s="25" t="s">
        <v>169</v>
      </c>
      <c r="D13" s="3" t="s">
        <v>331</v>
      </c>
      <c r="E13" s="25" t="s">
        <v>332</v>
      </c>
      <c r="F13" s="26" t="s">
        <v>1</v>
      </c>
      <c r="G13" s="24">
        <v>45667</v>
      </c>
      <c r="H13" s="26" t="str">
        <f t="shared" si="0"/>
        <v>Đỗ Thu Phương</v>
      </c>
      <c r="I13" s="27" t="s">
        <v>207</v>
      </c>
      <c r="J13" s="28"/>
      <c r="K13" s="28"/>
      <c r="L13" s="28"/>
      <c r="M13" s="28"/>
      <c r="N13" s="28"/>
      <c r="O13" s="28"/>
      <c r="P13" s="28"/>
      <c r="Q13" s="28"/>
      <c r="R13" s="28"/>
      <c r="S13" s="28"/>
      <c r="T13" s="28"/>
      <c r="U13" s="28"/>
      <c r="V13" s="28"/>
      <c r="W13" s="28"/>
      <c r="X13" s="28"/>
      <c r="Y13" s="28"/>
      <c r="Z13" s="28"/>
    </row>
    <row r="14" spans="1:26" ht="116.4" customHeight="1">
      <c r="A14" s="46" t="str">
        <f>IF(AND(E14=""),"","["&amp;TEXT($B$1,"##")&amp;"-"&amp;TEXT(ROW()-9- COUNTBLANK($E$8:E13) +1,"##")&amp;"]")</f>
        <v>[DanhMuc-5]</v>
      </c>
      <c r="B14" s="25" t="s">
        <v>170</v>
      </c>
      <c r="C14" s="25" t="s">
        <v>171</v>
      </c>
      <c r="D14" s="3" t="s">
        <v>172</v>
      </c>
      <c r="E14" s="25" t="s">
        <v>333</v>
      </c>
      <c r="F14" s="26" t="s">
        <v>1</v>
      </c>
      <c r="G14" s="24">
        <v>45667</v>
      </c>
      <c r="H14" s="26" t="str">
        <f t="shared" si="0"/>
        <v>Đỗ Thu Phương</v>
      </c>
      <c r="I14" s="27" t="s">
        <v>283</v>
      </c>
      <c r="J14" s="28"/>
      <c r="K14" s="28"/>
      <c r="L14" s="28"/>
      <c r="M14" s="28"/>
      <c r="N14" s="28"/>
      <c r="O14" s="28"/>
      <c r="P14" s="28"/>
      <c r="Q14" s="28"/>
      <c r="R14" s="28"/>
      <c r="S14" s="28"/>
      <c r="T14" s="28"/>
      <c r="U14" s="28"/>
      <c r="V14" s="28"/>
      <c r="W14" s="28"/>
      <c r="X14" s="28"/>
      <c r="Y14" s="28"/>
      <c r="Z14" s="28"/>
    </row>
    <row r="15" spans="1:26" ht="18" customHeight="1">
      <c r="A15" s="22"/>
      <c r="B15" s="33" t="s">
        <v>160</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84.6" customHeight="1">
      <c r="A16" s="46" t="str">
        <f>IF(AND(E16=""),"","["&amp;TEXT($B$1,"##")&amp;"-"&amp;TEXT(ROW()-9- COUNTBLANK($E$8:E15) +1,"##")&amp;"]")</f>
        <v>[DanhMuc-6]</v>
      </c>
      <c r="B16" s="25" t="s">
        <v>250</v>
      </c>
      <c r="C16" s="25" t="s">
        <v>251</v>
      </c>
      <c r="D16" s="3" t="s">
        <v>252</v>
      </c>
      <c r="E16" s="25" t="s">
        <v>253</v>
      </c>
      <c r="F16" s="26" t="s">
        <v>1</v>
      </c>
      <c r="G16" s="24">
        <v>45667</v>
      </c>
      <c r="H16" s="26" t="str">
        <f t="shared" si="0"/>
        <v>Đỗ Thu Phương</v>
      </c>
      <c r="I16" s="27" t="s">
        <v>207</v>
      </c>
      <c r="J16" s="28"/>
      <c r="K16" s="28"/>
      <c r="L16" s="28"/>
      <c r="M16" s="28"/>
      <c r="N16" s="28"/>
      <c r="O16" s="28"/>
      <c r="P16" s="28"/>
      <c r="Q16" s="28"/>
      <c r="R16" s="28"/>
      <c r="S16" s="28"/>
      <c r="T16" s="28"/>
      <c r="U16" s="28"/>
      <c r="V16" s="28"/>
      <c r="W16" s="28"/>
      <c r="X16" s="28"/>
      <c r="Y16" s="28"/>
      <c r="Z16" s="28"/>
    </row>
    <row r="17" spans="1:26" ht="61.8" customHeight="1">
      <c r="A17" s="46" t="str">
        <f>IF(AND(E17=""),"","["&amp;TEXT($B$1,"##")&amp;"-"&amp;TEXT(ROW()-9- COUNTBLANK($E$8:E16) +1,"##")&amp;"]")</f>
        <v>[DanhMuc-7]</v>
      </c>
      <c r="B17" s="25" t="s">
        <v>254</v>
      </c>
      <c r="C17" s="25" t="s">
        <v>255</v>
      </c>
      <c r="D17" s="3" t="s">
        <v>256</v>
      </c>
      <c r="E17" s="25" t="s">
        <v>257</v>
      </c>
      <c r="F17" s="26" t="s">
        <v>1</v>
      </c>
      <c r="G17" s="24">
        <v>45667</v>
      </c>
      <c r="H17" s="26" t="str">
        <f t="shared" si="0"/>
        <v>Đỗ Thu Phương</v>
      </c>
      <c r="I17" s="27" t="s">
        <v>283</v>
      </c>
      <c r="J17" s="28"/>
      <c r="K17" s="28"/>
      <c r="L17" s="28"/>
      <c r="M17" s="28"/>
      <c r="N17" s="28"/>
      <c r="O17" s="28"/>
      <c r="P17" s="28"/>
      <c r="Q17" s="28"/>
      <c r="R17" s="28"/>
      <c r="S17" s="28"/>
      <c r="T17" s="28"/>
      <c r="U17" s="28"/>
      <c r="V17" s="28"/>
      <c r="W17" s="28"/>
      <c r="X17" s="28"/>
      <c r="Y17" s="28"/>
      <c r="Z17" s="28"/>
    </row>
    <row r="18" spans="1:26" ht="60.6" customHeight="1">
      <c r="A18" s="46" t="str">
        <f>IF(AND(E18=""),"","["&amp;TEXT($B$1,"##")&amp;"-"&amp;TEXT(ROW()-9- COUNTBLANK($E$8:E17) +1,"##")&amp;"]")</f>
        <v>[DanhMuc-8]</v>
      </c>
      <c r="B18" s="25" t="s">
        <v>173</v>
      </c>
      <c r="C18" s="25" t="s">
        <v>174</v>
      </c>
      <c r="D18" s="3" t="s">
        <v>175</v>
      </c>
      <c r="E18" s="25" t="s">
        <v>176</v>
      </c>
      <c r="F18" s="26" t="s">
        <v>1</v>
      </c>
      <c r="G18" s="24">
        <v>45667</v>
      </c>
      <c r="H18" s="26" t="str">
        <f t="shared" si="0"/>
        <v>Đỗ Thu Phương</v>
      </c>
      <c r="I18" s="27" t="s">
        <v>207</v>
      </c>
      <c r="J18" s="28"/>
      <c r="K18" s="28"/>
      <c r="L18" s="28"/>
      <c r="M18" s="28"/>
      <c r="N18" s="28"/>
      <c r="O18" s="28"/>
      <c r="P18" s="28"/>
      <c r="Q18" s="28"/>
      <c r="R18" s="28"/>
      <c r="S18" s="28"/>
      <c r="T18" s="28"/>
      <c r="U18" s="28"/>
      <c r="V18" s="28"/>
      <c r="W18" s="28"/>
      <c r="X18" s="28"/>
      <c r="Y18" s="28"/>
      <c r="Z18" s="28"/>
    </row>
    <row r="19" spans="1:26" ht="58.2" customHeight="1">
      <c r="A19" s="46" t="str">
        <f>IF(AND(E19=""),"","["&amp;TEXT($B$1,"##")&amp;"-"&amp;TEXT(ROW()-9- COUNTBLANK($E$8:E18) +1,"##")&amp;"]")</f>
        <v>[DanhMuc-9]</v>
      </c>
      <c r="B19" s="25" t="s">
        <v>258</v>
      </c>
      <c r="C19" s="25" t="s">
        <v>259</v>
      </c>
      <c r="D19" s="3" t="s">
        <v>260</v>
      </c>
      <c r="E19" s="25" t="s">
        <v>261</v>
      </c>
      <c r="F19" s="26" t="s">
        <v>1</v>
      </c>
      <c r="G19" s="24">
        <v>45667</v>
      </c>
      <c r="H19" s="26" t="str">
        <f t="shared" si="0"/>
        <v>Đỗ Thu Phương</v>
      </c>
      <c r="I19" s="27" t="s">
        <v>207</v>
      </c>
      <c r="J19" s="28"/>
      <c r="K19" s="28"/>
      <c r="L19" s="28"/>
      <c r="M19" s="28"/>
      <c r="N19" s="28"/>
      <c r="O19" s="28"/>
      <c r="P19" s="28"/>
      <c r="Q19" s="28"/>
      <c r="R19" s="28"/>
      <c r="S19" s="28"/>
      <c r="T19" s="28"/>
      <c r="U19" s="28"/>
      <c r="V19" s="28"/>
      <c r="W19" s="28"/>
      <c r="X19" s="28"/>
      <c r="Y19" s="28"/>
      <c r="Z19" s="28"/>
    </row>
    <row r="20" spans="1:26" ht="78.599999999999994" customHeight="1">
      <c r="A20" s="46" t="str">
        <f>IF(AND(E20=""),"","["&amp;TEXT($B$1,"##")&amp;"-"&amp;TEXT(ROW()-9- COUNTBLANK($E$8:E19) +1,"##")&amp;"]")</f>
        <v>[DanhMuc-10]</v>
      </c>
      <c r="B20" s="25" t="s">
        <v>274</v>
      </c>
      <c r="C20" s="25" t="s">
        <v>275</v>
      </c>
      <c r="D20" s="3" t="s">
        <v>276</v>
      </c>
      <c r="E20" s="25" t="s">
        <v>177</v>
      </c>
      <c r="F20" s="26" t="s">
        <v>1</v>
      </c>
      <c r="G20" s="24">
        <v>45667</v>
      </c>
      <c r="H20" s="26" t="str">
        <f t="shared" si="0"/>
        <v>Đỗ Thu Phương</v>
      </c>
      <c r="I20" s="27" t="s">
        <v>207</v>
      </c>
      <c r="J20" s="28"/>
      <c r="K20" s="28"/>
      <c r="L20" s="28"/>
      <c r="M20" s="28"/>
      <c r="N20" s="28"/>
      <c r="O20" s="28"/>
      <c r="P20" s="28"/>
      <c r="Q20" s="28"/>
      <c r="R20" s="28"/>
      <c r="S20" s="28"/>
      <c r="T20" s="28"/>
      <c r="U20" s="28"/>
      <c r="V20" s="28"/>
      <c r="W20" s="28"/>
      <c r="X20" s="28"/>
      <c r="Y20" s="28"/>
      <c r="Z20" s="28"/>
    </row>
    <row r="21" spans="1:26" ht="79.2" customHeight="1">
      <c r="A21" s="46" t="str">
        <f>IF(AND(E21=""),"","["&amp;TEXT($B$1,"##")&amp;"-"&amp;TEXT(ROW()-9- COUNTBLANK($E$8:E20) +1,"##")&amp;"]")</f>
        <v>[DanhMuc-11]</v>
      </c>
      <c r="B21" s="25" t="s">
        <v>270</v>
      </c>
      <c r="C21" s="25" t="s">
        <v>271</v>
      </c>
      <c r="D21" s="3" t="s">
        <v>273</v>
      </c>
      <c r="E21" s="25" t="s">
        <v>272</v>
      </c>
      <c r="F21" s="26" t="s">
        <v>1</v>
      </c>
      <c r="G21" s="24">
        <v>45667</v>
      </c>
      <c r="H21" s="26" t="str">
        <f t="shared" si="0"/>
        <v>Đỗ Thu Phương</v>
      </c>
      <c r="I21" s="27" t="s">
        <v>283</v>
      </c>
      <c r="J21" s="28"/>
      <c r="K21" s="28"/>
      <c r="L21" s="28"/>
      <c r="M21" s="28"/>
      <c r="N21" s="28"/>
      <c r="O21" s="28"/>
      <c r="P21" s="28"/>
      <c r="Q21" s="28"/>
      <c r="R21" s="28"/>
      <c r="S21" s="28"/>
      <c r="T21" s="28"/>
      <c r="U21" s="28"/>
      <c r="V21" s="28"/>
      <c r="W21" s="28"/>
      <c r="X21" s="28"/>
      <c r="Y21" s="28"/>
      <c r="Z21" s="28"/>
    </row>
    <row r="22" spans="1:26" ht="66" customHeight="1">
      <c r="A22" s="46" t="str">
        <f>IF(AND(E22=""),"","["&amp;TEXT($B$1,"##")&amp;"-"&amp;TEXT(ROW()-9- COUNTBLANK($E$8:E21) +1,"##")&amp;"]")</f>
        <v>[DanhMuc-12]</v>
      </c>
      <c r="B22" s="25" t="s">
        <v>277</v>
      </c>
      <c r="C22" s="25" t="s">
        <v>181</v>
      </c>
      <c r="D22" s="3" t="s">
        <v>278</v>
      </c>
      <c r="E22" s="25" t="s">
        <v>279</v>
      </c>
      <c r="F22" s="26" t="s">
        <v>1</v>
      </c>
      <c r="G22" s="24">
        <v>45667</v>
      </c>
      <c r="H22" s="26" t="str">
        <f t="shared" si="0"/>
        <v>Đỗ Thu Phương</v>
      </c>
      <c r="I22" s="27" t="s">
        <v>236</v>
      </c>
      <c r="J22" s="28"/>
      <c r="K22" s="28"/>
      <c r="L22" s="28"/>
      <c r="M22" s="28"/>
      <c r="N22" s="28"/>
      <c r="O22" s="28"/>
      <c r="P22" s="28"/>
      <c r="Q22" s="28"/>
      <c r="R22" s="28"/>
      <c r="S22" s="28"/>
      <c r="T22" s="28"/>
      <c r="U22" s="28"/>
      <c r="V22" s="28"/>
      <c r="W22" s="28"/>
      <c r="X22" s="28"/>
      <c r="Y22" s="28"/>
      <c r="Z22" s="28"/>
    </row>
    <row r="23" spans="1:26" ht="66" customHeight="1">
      <c r="A23" s="46" t="str">
        <f>IF(AND(E23=""),"","["&amp;TEXT($B$1,"##")&amp;"-"&amp;TEXT(ROW()-9- COUNTBLANK($E$8:E22) +1,"##")&amp;"]")</f>
        <v>[DanhMuc-13]</v>
      </c>
      <c r="B23" s="25" t="s">
        <v>262</v>
      </c>
      <c r="C23" s="25" t="s">
        <v>263</v>
      </c>
      <c r="D23" s="3" t="s">
        <v>264</v>
      </c>
      <c r="E23" s="25" t="s">
        <v>265</v>
      </c>
      <c r="F23" s="26" t="s">
        <v>1</v>
      </c>
      <c r="G23" s="24">
        <v>45667</v>
      </c>
      <c r="H23" s="26" t="str">
        <f t="shared" si="0"/>
        <v>Đỗ Thu Phương</v>
      </c>
      <c r="I23" s="27" t="s">
        <v>207</v>
      </c>
      <c r="J23" s="28"/>
      <c r="K23" s="28"/>
      <c r="L23" s="28"/>
      <c r="M23" s="28"/>
      <c r="N23" s="28"/>
      <c r="O23" s="28"/>
      <c r="P23" s="28"/>
      <c r="Q23" s="28"/>
      <c r="R23" s="28"/>
      <c r="S23" s="28"/>
      <c r="T23" s="28"/>
      <c r="U23" s="28"/>
      <c r="V23" s="28"/>
      <c r="W23" s="28"/>
      <c r="X23" s="28"/>
      <c r="Y23" s="28"/>
      <c r="Z23" s="28"/>
    </row>
    <row r="24" spans="1:26" ht="66" customHeight="1">
      <c r="A24" s="46" t="str">
        <f>IF(AND(E24=""),"","["&amp;TEXT($B$1,"##")&amp;"-"&amp;TEXT(ROW()-9- COUNTBLANK($E$8:E23) +1,"##")&amp;"]")</f>
        <v>[DanhMuc-14]</v>
      </c>
      <c r="B24" s="25" t="s">
        <v>266</v>
      </c>
      <c r="C24" s="25" t="s">
        <v>267</v>
      </c>
      <c r="D24" s="3" t="s">
        <v>268</v>
      </c>
      <c r="E24" s="25" t="s">
        <v>269</v>
      </c>
      <c r="F24" s="26" t="s">
        <v>1</v>
      </c>
      <c r="G24" s="24">
        <v>45667</v>
      </c>
      <c r="H24" s="26" t="str">
        <f t="shared" si="0"/>
        <v>Đỗ Thu Phương</v>
      </c>
      <c r="I24" s="27" t="s">
        <v>207</v>
      </c>
      <c r="J24" s="28"/>
      <c r="K24" s="28"/>
      <c r="L24" s="28"/>
      <c r="M24" s="28"/>
      <c r="N24" s="28"/>
      <c r="O24" s="28"/>
      <c r="P24" s="28"/>
      <c r="Q24" s="28"/>
      <c r="R24" s="28"/>
      <c r="S24" s="28"/>
      <c r="T24" s="28"/>
      <c r="U24" s="28"/>
      <c r="V24" s="28"/>
      <c r="W24" s="28"/>
      <c r="X24" s="28"/>
      <c r="Y24" s="28"/>
      <c r="Z24" s="28"/>
    </row>
    <row r="25" spans="1:26" ht="66" customHeight="1">
      <c r="A25" s="46" t="str">
        <f>IF(AND(E25=""),"","["&amp;TEXT($B$1,"##")&amp;"-"&amp;TEXT(ROW()-9- COUNTBLANK($E$8:E24) +1,"##")&amp;"]")</f>
        <v>[DanhMuc-15]</v>
      </c>
      <c r="B25" s="25" t="s">
        <v>178</v>
      </c>
      <c r="C25" s="25" t="s">
        <v>179</v>
      </c>
      <c r="D25" s="3" t="s">
        <v>180</v>
      </c>
      <c r="E25" s="25" t="s">
        <v>180</v>
      </c>
      <c r="F25" s="26" t="s">
        <v>1</v>
      </c>
      <c r="G25" s="24">
        <v>45667</v>
      </c>
      <c r="H25" s="26" t="str">
        <f t="shared" si="0"/>
        <v>Đỗ Thu Phương</v>
      </c>
      <c r="I25" s="27" t="s">
        <v>207</v>
      </c>
      <c r="J25" s="28"/>
      <c r="K25" s="28"/>
      <c r="L25" s="28"/>
      <c r="M25" s="28"/>
      <c r="N25" s="28"/>
      <c r="O25" s="28"/>
      <c r="P25" s="28"/>
      <c r="Q25" s="28"/>
      <c r="R25" s="28"/>
      <c r="S25" s="28"/>
      <c r="T25" s="28"/>
      <c r="U25" s="28"/>
      <c r="V25" s="28"/>
      <c r="W25" s="28"/>
      <c r="X25" s="28"/>
      <c r="Y25" s="28"/>
      <c r="Z25" s="28"/>
    </row>
    <row r="26" spans="1:26" ht="130.19999999999999" customHeight="1">
      <c r="A26" s="46" t="str">
        <f>IF(AND(E26=""),"","["&amp;TEXT($B$1,"##")&amp;"-"&amp;TEXT(ROW()-9- COUNTBLANK($E$8:E25) +1,"##")&amp;"]")</f>
        <v>[DanhMuc-16]</v>
      </c>
      <c r="B26" s="25" t="s">
        <v>280</v>
      </c>
      <c r="C26" s="25" t="s">
        <v>281</v>
      </c>
      <c r="D26" s="3" t="s">
        <v>282</v>
      </c>
      <c r="E26" s="25" t="s">
        <v>284</v>
      </c>
      <c r="F26" s="26" t="s">
        <v>1</v>
      </c>
      <c r="G26" s="24">
        <v>45667</v>
      </c>
      <c r="H26" s="26" t="str">
        <f t="shared" si="0"/>
        <v>Đỗ Thu Phương</v>
      </c>
      <c r="I26" s="27" t="s">
        <v>283</v>
      </c>
      <c r="J26" s="28"/>
      <c r="K26" s="28"/>
      <c r="L26" s="28"/>
      <c r="M26" s="28"/>
      <c r="N26" s="28"/>
      <c r="O26" s="28"/>
      <c r="P26" s="28"/>
      <c r="Q26" s="28"/>
      <c r="R26" s="28"/>
      <c r="S26" s="28"/>
      <c r="T26" s="28"/>
      <c r="U26" s="28"/>
      <c r="V26" s="28"/>
      <c r="W26" s="28"/>
      <c r="X26" s="28"/>
      <c r="Y26" s="28"/>
      <c r="Z26" s="28"/>
    </row>
    <row r="27" spans="1:26" ht="66" customHeight="1">
      <c r="A27" s="28"/>
      <c r="B27" s="28"/>
      <c r="C27" s="28"/>
      <c r="D27" s="28"/>
      <c r="E27" s="28"/>
      <c r="F27" s="28"/>
      <c r="G27" s="28"/>
      <c r="H27" s="28"/>
      <c r="I27" s="28"/>
      <c r="J27" s="28"/>
      <c r="K27" s="28"/>
      <c r="L27" s="28"/>
      <c r="M27" s="28"/>
      <c r="N27" s="28"/>
      <c r="O27" s="28"/>
      <c r="P27" s="28"/>
      <c r="Q27" s="28"/>
    </row>
    <row r="28" spans="1:26" s="65" customFormat="1" ht="56.55" customHeight="1"/>
    <row r="29" spans="1:26" s="65" customFormat="1" ht="54.75" customHeight="1"/>
    <row r="30" spans="1:26" s="65" customFormat="1" ht="45.45" customHeight="1"/>
    <row r="31" spans="1:26" s="65" customFormat="1" ht="40.5" customHeight="1"/>
    <row r="32" spans="1:26" s="65" customFormat="1" ht="46.5" customHeight="1"/>
    <row r="33" s="1" customFormat="1" ht="39" customHeight="1"/>
    <row r="34" s="1" customFormat="1" ht="32.25" customHeight="1"/>
    <row r="35" s="1" customFormat="1" ht="38.25" customHeight="1"/>
    <row r="36" s="1" customFormat="1" ht="45" customHeight="1"/>
    <row r="37" s="1" customFormat="1" ht="12.75" customHeight="1"/>
    <row r="38" s="1" customFormat="1" ht="41.25" customHeight="1"/>
    <row r="39" ht="31.5" customHeight="1"/>
    <row r="40" ht="14.25" customHeight="1"/>
    <row r="41" ht="32.25" customHeight="1"/>
    <row r="42" ht="72.75" customHeight="1"/>
    <row r="43" ht="42.75" customHeight="1"/>
    <row r="44" ht="38.25" customHeight="1"/>
    <row r="45" ht="35.25" customHeight="1"/>
    <row r="46" ht="33" customHeight="1"/>
    <row r="47" ht="38.25" customHeight="1"/>
    <row r="48" ht="24" customHeight="1"/>
    <row r="49" spans="1:9" ht="30.75" customHeight="1"/>
    <row r="50" spans="1:9" ht="17.25" customHeight="1"/>
    <row r="51" spans="1:9" ht="22.5" customHeight="1"/>
    <row r="52" spans="1:9" ht="24.75" customHeight="1"/>
    <row r="53" spans="1:9" ht="27" customHeight="1"/>
    <row r="54" spans="1:9" ht="49.5" customHeight="1"/>
    <row r="55" spans="1:9" ht="24" customHeight="1"/>
    <row r="57" spans="1:9" ht="28.5" customHeight="1"/>
    <row r="58" spans="1:9" ht="28.5" customHeight="1"/>
    <row r="59" spans="1:9" ht="43.5" customHeight="1"/>
    <row r="60" spans="1:9" ht="32.25" customHeight="1"/>
    <row r="61" spans="1:9" ht="14.25" customHeight="1">
      <c r="A61" s="43" t="str">
        <f>IF(AND(E61=""),"","["&amp;TEXT($B$1,"##")&amp;"-"&amp;TEXT(ROW()-9- COUNTBLANK($E$8:E11)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3" t="str">
        <f>IF(AND(E69=""),"","["&amp;TEXT($B$1,"##")&amp;"-"&amp;TEXT(ROW()-9- COUNTBLANK($E$8:E68) +1,"##")&amp;"]")</f>
        <v/>
      </c>
      <c r="B69" s="44"/>
      <c r="C69" s="34"/>
      <c r="D69" s="45"/>
      <c r="E69" s="44"/>
      <c r="F69" s="34"/>
      <c r="G69" s="34"/>
      <c r="H69" s="1"/>
      <c r="I69" s="37"/>
    </row>
    <row r="70" spans="1:9" ht="14.25" customHeight="1">
      <c r="A70" s="43" t="str">
        <f>IF(AND(E70=""),"","["&amp;TEXT($B$1,"##")&amp;"-"&amp;TEXT(ROW()-9- COUNTBLANK($E$8:E69) +1,"##")&amp;"]")</f>
        <v/>
      </c>
      <c r="B70" s="44"/>
      <c r="C70" s="34"/>
      <c r="D70" s="45"/>
      <c r="E70" s="44"/>
      <c r="F70" s="34"/>
      <c r="G70" s="34"/>
      <c r="H70" s="1"/>
      <c r="I70" s="37"/>
    </row>
    <row r="71" spans="1:9" ht="14.25" customHeight="1">
      <c r="A71" s="45"/>
      <c r="B71" s="44"/>
      <c r="C71" s="34"/>
      <c r="D71" s="45"/>
      <c r="E71" s="44"/>
      <c r="F71" s="34"/>
      <c r="G71" s="34"/>
      <c r="H71" s="1"/>
      <c r="I71" s="37"/>
    </row>
    <row r="72" spans="1:9" ht="14.25" customHeight="1">
      <c r="A72" s="45"/>
      <c r="B72" s="44"/>
      <c r="C72" s="34"/>
      <c r="D72" s="45"/>
      <c r="E72" s="44"/>
      <c r="F72" s="34"/>
      <c r="G72" s="34"/>
      <c r="H72" s="1"/>
      <c r="I72" s="37"/>
    </row>
    <row r="73" spans="1:9" ht="14.25" customHeight="1">
      <c r="A73" s="38"/>
      <c r="B73" s="39"/>
      <c r="C73" s="34"/>
      <c r="D73" s="38"/>
      <c r="E73" s="40"/>
      <c r="F73" s="41"/>
      <c r="G73" s="42"/>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4.25" customHeight="1">
      <c r="B986" s="29"/>
      <c r="C986" s="30"/>
      <c r="E986" s="31"/>
      <c r="F986" s="2"/>
      <c r="G986" s="1"/>
      <c r="H986" s="1"/>
      <c r="I986" s="32"/>
    </row>
    <row r="987" spans="2:9" ht="14.25" customHeight="1">
      <c r="B987" s="29"/>
      <c r="C987" s="30"/>
      <c r="E987" s="31"/>
      <c r="F987" s="2"/>
      <c r="G987" s="1"/>
      <c r="H987" s="1"/>
      <c r="I987" s="32"/>
    </row>
    <row r="988" spans="2:9" ht="15" customHeight="1"/>
    <row r="989" spans="2:9" ht="15" customHeight="1"/>
  </sheetData>
  <mergeCells count="3">
    <mergeCell ref="B1:E1"/>
    <mergeCell ref="B2:E2"/>
    <mergeCell ref="B3:E3"/>
  </mergeCells>
  <conditionalFormatting sqref="F1:F26 F61:F1048576">
    <cfRule type="cellIs" dxfId="15" priority="1" operator="equal">
      <formula>"N/A"</formula>
    </cfRule>
    <cfRule type="cellIs" dxfId="14" priority="2" operator="equal">
      <formula>"Fail"</formula>
    </cfRule>
    <cfRule type="cellIs" dxfId="13" priority="3" operator="equal">
      <formula>Fail</formula>
    </cfRule>
    <cfRule type="cellIs" dxfId="12" priority="4" operator="equal">
      <formula>"Pass"</formula>
    </cfRule>
  </conditionalFormatting>
  <dataValidations count="2">
    <dataValidation type="list" allowBlank="1" showErrorMessage="1" sqref="F10:F14 F16:F26" xr:uid="{0D3FDC08-FB74-4AC8-AC71-48D63660991B}">
      <formula1>"Pass,Fail,N/A,Untested"</formula1>
    </dataValidation>
    <dataValidation type="list" allowBlank="1" showErrorMessage="1" sqref="F1:H2" xr:uid="{4838DAEC-ADCA-4122-8D92-A02B6B3846D4}">
      <formula1>$J$1:$J$5</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6"/>
  <sheetViews>
    <sheetView topLeftCell="A10" zoomScale="70" zoomScaleNormal="70" workbookViewId="0">
      <selection activeCell="I20" sqref="I20"/>
    </sheetView>
  </sheetViews>
  <sheetFormatPr defaultColWidth="14.44140625" defaultRowHeight="14.4"/>
  <cols>
    <col min="1" max="1" width="19.77734375" customWidth="1"/>
    <col min="2" max="2" width="29.77734375" customWidth="1"/>
    <col min="3" max="3" width="23.77734375" customWidth="1"/>
    <col min="4" max="4" width="47.21875" customWidth="1"/>
    <col min="5" max="5" width="88.10937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9" t="s">
        <v>23</v>
      </c>
      <c r="C1" s="100"/>
      <c r="D1" s="100"/>
      <c r="E1" s="101"/>
      <c r="F1" s="51"/>
      <c r="G1" s="52"/>
      <c r="H1" s="52"/>
      <c r="I1" s="53"/>
      <c r="J1" s="54"/>
      <c r="K1" s="54"/>
      <c r="L1" s="54"/>
      <c r="M1" s="54"/>
      <c r="N1" s="54"/>
      <c r="O1" s="54"/>
      <c r="P1" s="54"/>
      <c r="Q1" s="54"/>
      <c r="R1" s="54"/>
      <c r="S1" s="54"/>
      <c r="T1" s="54"/>
      <c r="U1" s="54"/>
      <c r="V1" s="54"/>
      <c r="W1" s="54"/>
      <c r="X1" s="54"/>
      <c r="Y1" s="54"/>
      <c r="Z1" s="54"/>
    </row>
    <row r="2" spans="1:26" ht="14.25" customHeight="1">
      <c r="A2" s="5" t="s">
        <v>7</v>
      </c>
      <c r="B2" s="102" t="s">
        <v>8</v>
      </c>
      <c r="C2" s="100"/>
      <c r="D2" s="100"/>
      <c r="E2" s="103"/>
      <c r="F2" s="55"/>
      <c r="G2" s="56"/>
      <c r="H2" s="56"/>
      <c r="I2" s="53"/>
      <c r="J2" s="54"/>
      <c r="K2" s="54"/>
      <c r="L2" s="54"/>
      <c r="M2" s="54"/>
      <c r="N2" s="54"/>
      <c r="O2" s="54"/>
      <c r="P2" s="54"/>
      <c r="Q2" s="54"/>
      <c r="R2" s="54"/>
      <c r="S2" s="54"/>
      <c r="T2" s="54"/>
      <c r="U2" s="54"/>
      <c r="V2" s="54"/>
      <c r="W2" s="54"/>
      <c r="X2" s="54"/>
      <c r="Y2" s="54"/>
      <c r="Z2" s="54"/>
    </row>
    <row r="3" spans="1:26" ht="14.25" customHeight="1">
      <c r="A3" s="4" t="s">
        <v>9</v>
      </c>
      <c r="B3" s="104" t="s">
        <v>20</v>
      </c>
      <c r="C3" s="100"/>
      <c r="D3" s="100"/>
      <c r="E3" s="103"/>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18</v>
      </c>
      <c r="B5" s="10">
        <f>COUNTIF(F:F,"Fail")</f>
        <v>0</v>
      </c>
      <c r="C5" s="10">
        <f>COUNTIF(F:F,"Untested")</f>
        <v>0</v>
      </c>
      <c r="D5" s="11">
        <f>COUNTIF(F:F,"N/A")</f>
        <v>0</v>
      </c>
      <c r="E5" s="10">
        <f>SUM(A5:D5)</f>
        <v>18</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3.95" customHeight="1">
      <c r="A9" s="22"/>
      <c r="B9" s="33" t="s">
        <v>52</v>
      </c>
      <c r="C9" s="23"/>
      <c r="D9" s="22"/>
      <c r="E9" s="23"/>
      <c r="F9" s="60"/>
      <c r="G9" s="60"/>
      <c r="H9" s="60"/>
      <c r="I9" s="61"/>
      <c r="J9" s="62"/>
      <c r="K9" s="63"/>
      <c r="L9" s="63"/>
      <c r="M9" s="63"/>
      <c r="N9" s="63"/>
      <c r="O9" s="63"/>
      <c r="P9" s="63"/>
      <c r="Q9" s="63"/>
      <c r="R9" s="63"/>
      <c r="S9" s="63"/>
      <c r="T9" s="63"/>
      <c r="U9" s="63"/>
      <c r="V9" s="63"/>
      <c r="W9" s="63"/>
      <c r="X9" s="63"/>
      <c r="Y9" s="63"/>
      <c r="Z9" s="63"/>
    </row>
    <row r="10" spans="1:26" ht="265.2" customHeight="1">
      <c r="A10" s="46" t="str">
        <f>IF(AND(E10=""),"","["&amp;TEXT($B$1,"##")&amp;"-"&amp;TEXT(ROW()-9- COUNTBLANK($E$8:E9) +1,"##")&amp;"]")</f>
        <v>[ChiTietSP-1]</v>
      </c>
      <c r="B10" s="25" t="s">
        <v>53</v>
      </c>
      <c r="C10" s="25" t="s">
        <v>54</v>
      </c>
      <c r="D10" s="3" t="s">
        <v>55</v>
      </c>
      <c r="E10" s="64" t="s">
        <v>323</v>
      </c>
      <c r="F10" s="47" t="s">
        <v>1</v>
      </c>
      <c r="G10" s="48">
        <v>45659</v>
      </c>
      <c r="H10" s="47" t="str">
        <f>$B$3</f>
        <v>Đỗ Thu Phương</v>
      </c>
      <c r="I10" s="49" t="s">
        <v>207</v>
      </c>
      <c r="J10" s="50"/>
      <c r="K10" s="50"/>
      <c r="L10" s="50"/>
      <c r="M10" s="50"/>
      <c r="N10" s="50"/>
      <c r="O10" s="50"/>
      <c r="P10" s="50"/>
      <c r="Q10" s="50"/>
      <c r="R10" s="50"/>
      <c r="S10" s="50"/>
      <c r="T10" s="50"/>
      <c r="U10" s="50"/>
      <c r="V10" s="50"/>
      <c r="W10" s="50"/>
      <c r="X10" s="50"/>
      <c r="Y10" s="50"/>
      <c r="Z10" s="50"/>
    </row>
    <row r="11" spans="1:26" ht="72.599999999999994" customHeight="1">
      <c r="A11" s="46" t="str">
        <f>IF(AND(E11=""),"","["&amp;TEXT($B$1,"##")&amp;"-"&amp;TEXT(ROW()-9- COUNTBLANK($E$8:E10) +1,"##")&amp;"]")</f>
        <v>[ChiTietSP-2]</v>
      </c>
      <c r="B11" s="25" t="s">
        <v>56</v>
      </c>
      <c r="C11" s="25" t="s">
        <v>57</v>
      </c>
      <c r="D11" s="3" t="s">
        <v>58</v>
      </c>
      <c r="E11" s="25" t="s">
        <v>324</v>
      </c>
      <c r="F11" s="26" t="s">
        <v>1</v>
      </c>
      <c r="G11" s="24">
        <v>45659</v>
      </c>
      <c r="H11" s="26" t="str">
        <f t="shared" ref="H11:H28" si="0">$B$3</f>
        <v>Đỗ Thu Phương</v>
      </c>
      <c r="I11" s="27" t="s">
        <v>207</v>
      </c>
      <c r="J11" s="28"/>
      <c r="K11" s="28"/>
      <c r="L11" s="28"/>
      <c r="M11" s="28"/>
      <c r="N11" s="28"/>
      <c r="O11" s="28"/>
      <c r="P11" s="28"/>
      <c r="Q11" s="28"/>
      <c r="R11" s="28"/>
      <c r="S11" s="28"/>
      <c r="T11" s="28"/>
      <c r="U11" s="28"/>
      <c r="V11" s="28"/>
      <c r="W11" s="28"/>
      <c r="X11" s="28"/>
      <c r="Y11" s="28"/>
      <c r="Z11" s="28"/>
    </row>
    <row r="12" spans="1:26" ht="69.599999999999994" customHeight="1">
      <c r="A12" s="46" t="str">
        <f>IF(AND(E12=""),"","["&amp;TEXT($B$1,"##")&amp;"-"&amp;TEXT(ROW()-9- COUNTBLANK($E$8:E11) +1,"##")&amp;"]")</f>
        <v>[ChiTietSP-3]</v>
      </c>
      <c r="B12" s="25" t="s">
        <v>59</v>
      </c>
      <c r="C12" s="25" t="s">
        <v>60</v>
      </c>
      <c r="D12" s="3" t="s">
        <v>61</v>
      </c>
      <c r="E12" s="25" t="s">
        <v>325</v>
      </c>
      <c r="F12" s="26" t="s">
        <v>1</v>
      </c>
      <c r="G12" s="24">
        <v>45659</v>
      </c>
      <c r="H12" s="26" t="str">
        <f t="shared" si="0"/>
        <v>Đỗ Thu Phương</v>
      </c>
      <c r="I12" s="27" t="s">
        <v>207</v>
      </c>
      <c r="J12" s="28"/>
      <c r="K12" s="28"/>
      <c r="L12" s="28"/>
      <c r="M12" s="28"/>
      <c r="N12" s="28"/>
      <c r="O12" s="28"/>
      <c r="P12" s="28"/>
      <c r="Q12" s="28"/>
      <c r="R12" s="28"/>
      <c r="S12" s="28"/>
      <c r="T12" s="28"/>
      <c r="U12" s="28"/>
      <c r="V12" s="28"/>
      <c r="W12" s="28"/>
      <c r="X12" s="28"/>
      <c r="Y12" s="28"/>
      <c r="Z12" s="28"/>
    </row>
    <row r="13" spans="1:26" ht="115.2" customHeight="1">
      <c r="A13" s="46" t="str">
        <f>IF(AND(E13=""),"","["&amp;TEXT($B$1,"##")&amp;"-"&amp;TEXT(ROW()-9- COUNTBLANK($E$8:E12) +1,"##")&amp;"]")</f>
        <v>[ChiTietSP-4]</v>
      </c>
      <c r="B13" s="25" t="s">
        <v>62</v>
      </c>
      <c r="C13" s="25" t="s">
        <v>63</v>
      </c>
      <c r="D13" s="3" t="s">
        <v>64</v>
      </c>
      <c r="E13" s="25" t="s">
        <v>326</v>
      </c>
      <c r="F13" s="26" t="s">
        <v>1</v>
      </c>
      <c r="G13" s="24">
        <v>45659</v>
      </c>
      <c r="H13" s="26" t="str">
        <f t="shared" si="0"/>
        <v>Đỗ Thu Phương</v>
      </c>
      <c r="I13" s="27" t="s">
        <v>207</v>
      </c>
      <c r="J13" s="28"/>
      <c r="K13" s="28"/>
      <c r="L13" s="28"/>
      <c r="M13" s="28"/>
      <c r="N13" s="28"/>
      <c r="O13" s="28"/>
      <c r="P13" s="28"/>
      <c r="Q13" s="28"/>
      <c r="R13" s="28"/>
      <c r="S13" s="28"/>
      <c r="T13" s="28"/>
      <c r="U13" s="28"/>
      <c r="V13" s="28"/>
      <c r="W13" s="28"/>
      <c r="X13" s="28"/>
      <c r="Y13" s="28"/>
      <c r="Z13" s="28"/>
    </row>
    <row r="14" spans="1:26" ht="52.8" customHeight="1">
      <c r="A14" s="46" t="str">
        <f>IF(AND(E14=""),"","["&amp;TEXT($B$1,"##")&amp;"-"&amp;TEXT(ROW()-9- COUNTBLANK($E$8:E13) +1,"##")&amp;"]")</f>
        <v>[ChiTietSP-5]</v>
      </c>
      <c r="B14" s="25" t="s">
        <v>65</v>
      </c>
      <c r="C14" s="25" t="s">
        <v>66</v>
      </c>
      <c r="D14" s="3" t="s">
        <v>67</v>
      </c>
      <c r="E14" s="25" t="s">
        <v>327</v>
      </c>
      <c r="F14" s="26" t="s">
        <v>1</v>
      </c>
      <c r="G14" s="24">
        <v>45659</v>
      </c>
      <c r="H14" s="26" t="str">
        <f t="shared" si="0"/>
        <v>Đỗ Thu Phương</v>
      </c>
      <c r="I14" s="80" t="s">
        <v>207</v>
      </c>
      <c r="J14" s="28"/>
      <c r="K14" s="28"/>
      <c r="L14" s="28"/>
      <c r="M14" s="28"/>
      <c r="N14" s="28"/>
      <c r="O14" s="28"/>
      <c r="P14" s="28"/>
      <c r="Q14" s="28"/>
      <c r="R14" s="28"/>
      <c r="S14" s="28"/>
      <c r="T14" s="28"/>
      <c r="U14" s="28"/>
      <c r="V14" s="28"/>
      <c r="W14" s="28"/>
      <c r="X14" s="28"/>
      <c r="Y14" s="28"/>
      <c r="Z14" s="28"/>
    </row>
    <row r="15" spans="1:26" ht="13.2" customHeight="1">
      <c r="A15" s="22"/>
      <c r="B15" s="33" t="s">
        <v>68</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51" customHeight="1">
      <c r="A16" s="46" t="str">
        <f>IF(AND(E16=""),"","["&amp;TEXT($B$1,"##")&amp;"-"&amp;TEXT(ROW()-9- COUNTBLANK($E$8:E14) +1,"##")&amp;"]")</f>
        <v>[ChiTietSP-7]</v>
      </c>
      <c r="B16" s="25" t="s">
        <v>69</v>
      </c>
      <c r="C16" s="25" t="s">
        <v>70</v>
      </c>
      <c r="D16" s="3" t="s">
        <v>71</v>
      </c>
      <c r="E16" s="25" t="s">
        <v>72</v>
      </c>
      <c r="F16" s="26" t="s">
        <v>1</v>
      </c>
      <c r="G16" s="24">
        <v>45659</v>
      </c>
      <c r="H16" s="26" t="str">
        <f t="shared" si="0"/>
        <v>Đỗ Thu Phương</v>
      </c>
      <c r="I16" s="27" t="s">
        <v>207</v>
      </c>
      <c r="J16" s="28"/>
      <c r="K16" s="28"/>
      <c r="L16" s="28"/>
      <c r="M16" s="28"/>
      <c r="N16" s="28"/>
      <c r="O16" s="28"/>
      <c r="P16" s="28"/>
      <c r="Q16" s="28"/>
      <c r="R16" s="28"/>
      <c r="S16" s="28"/>
      <c r="T16" s="28"/>
      <c r="U16" s="28"/>
      <c r="V16" s="28"/>
      <c r="W16" s="28"/>
      <c r="X16" s="28"/>
      <c r="Y16" s="28"/>
      <c r="Z16" s="28"/>
    </row>
    <row r="17" spans="1:17" s="1" customFormat="1" ht="46.05" customHeight="1">
      <c r="A17" s="46" t="str">
        <f>IF(AND(E17=""),"","["&amp;TEXT($B$1,"##")&amp;"-"&amp;TEXT(ROW()-9- COUNTBLANK($E$8:E15) +1,"##")&amp;"]")</f>
        <v>[ChiTietSP-7]</v>
      </c>
      <c r="B17" s="25" t="s">
        <v>25</v>
      </c>
      <c r="C17" s="25" t="s">
        <v>73</v>
      </c>
      <c r="D17" s="66" t="s">
        <v>74</v>
      </c>
      <c r="E17" s="69" t="s">
        <v>75</v>
      </c>
      <c r="F17" s="35" t="s">
        <v>1</v>
      </c>
      <c r="G17" s="70">
        <v>45659</v>
      </c>
      <c r="H17" s="35" t="str">
        <f t="shared" si="0"/>
        <v>Đỗ Thu Phương</v>
      </c>
      <c r="I17" s="71" t="s">
        <v>283</v>
      </c>
      <c r="J17" s="65"/>
      <c r="K17" s="65"/>
      <c r="L17" s="65"/>
      <c r="M17" s="65"/>
      <c r="N17" s="65"/>
      <c r="O17" s="65"/>
      <c r="P17" s="65"/>
      <c r="Q17" s="65"/>
    </row>
    <row r="18" spans="1:17" s="1" customFormat="1" ht="49.5" customHeight="1">
      <c r="A18" s="46" t="str">
        <f>IF(AND(E18=""),"","["&amp;TEXT($B$1,"##")&amp;"-"&amp;TEXT(ROW()-9- COUNTBLANK($E$8:E16) +1,"##")&amp;"]")</f>
        <v>[ChiTietSP-8]</v>
      </c>
      <c r="B18" s="66" t="s">
        <v>76</v>
      </c>
      <c r="C18" s="67" t="s">
        <v>70</v>
      </c>
      <c r="D18" s="68" t="s">
        <v>77</v>
      </c>
      <c r="E18" s="73" t="s">
        <v>78</v>
      </c>
      <c r="F18" s="36" t="s">
        <v>1</v>
      </c>
      <c r="G18" s="72">
        <v>45659</v>
      </c>
      <c r="H18" s="36" t="str">
        <f t="shared" si="0"/>
        <v>Đỗ Thu Phương</v>
      </c>
      <c r="I18" s="78" t="s">
        <v>207</v>
      </c>
      <c r="J18" s="65"/>
      <c r="K18" s="65"/>
      <c r="L18" s="65"/>
      <c r="M18" s="65"/>
      <c r="N18" s="65"/>
      <c r="O18" s="65"/>
      <c r="P18" s="65"/>
      <c r="Q18" s="65"/>
    </row>
    <row r="19" spans="1:17" s="1" customFormat="1" ht="93.6" customHeight="1">
      <c r="A19" s="46" t="str">
        <f>IF(AND(E19=""),"","["&amp;TEXT($B$1,"##")&amp;"-"&amp;TEXT(ROW()-9- COUNTBLANK($E$8:E17) +1,"##")&amp;"]")</f>
        <v>[ChiTietSP-9]</v>
      </c>
      <c r="B19" s="66" t="s">
        <v>287</v>
      </c>
      <c r="C19" s="67" t="s">
        <v>288</v>
      </c>
      <c r="D19" s="68" t="s">
        <v>289</v>
      </c>
      <c r="E19" s="88" t="s">
        <v>290</v>
      </c>
      <c r="F19" s="36" t="s">
        <v>1</v>
      </c>
      <c r="G19" s="72">
        <v>45659</v>
      </c>
      <c r="H19" s="36" t="str">
        <f t="shared" si="0"/>
        <v>Đỗ Thu Phương</v>
      </c>
      <c r="I19" s="78" t="s">
        <v>207</v>
      </c>
      <c r="J19" s="65"/>
      <c r="K19" s="65"/>
      <c r="L19" s="65"/>
      <c r="M19" s="65"/>
      <c r="N19" s="65"/>
      <c r="O19" s="65"/>
      <c r="P19" s="65"/>
      <c r="Q19" s="65"/>
    </row>
    <row r="20" spans="1:17" s="1" customFormat="1" ht="117" customHeight="1">
      <c r="A20" s="46" t="str">
        <f>IF(AND(E20=""),"","["&amp;TEXT($B$1,"##")&amp;"-"&amp;TEXT(ROW()-9- COUNTBLANK($E$8:E18) +1,"##")&amp;"]")</f>
        <v/>
      </c>
      <c r="B20" s="66"/>
      <c r="C20" s="67"/>
      <c r="D20" s="68"/>
      <c r="E20" s="87"/>
      <c r="F20" s="36" t="s">
        <v>1</v>
      </c>
      <c r="G20" s="72">
        <v>45659</v>
      </c>
      <c r="H20" s="36" t="str">
        <f t="shared" si="0"/>
        <v>Đỗ Thu Phương</v>
      </c>
      <c r="I20" s="78"/>
      <c r="J20" s="65"/>
      <c r="K20" s="65"/>
      <c r="L20" s="65"/>
      <c r="M20" s="65"/>
      <c r="N20" s="65"/>
      <c r="O20" s="65"/>
      <c r="P20" s="65"/>
      <c r="Q20" s="65"/>
    </row>
    <row r="21" spans="1:17" s="1" customFormat="1" ht="49.5" customHeight="1">
      <c r="A21" s="46" t="str">
        <f>IF(AND(E21=""),"","["&amp;TEXT($B$1,"##")&amp;"-"&amp;TEXT(ROW()-9- COUNTBLANK($E$8:E19) +1,"##")&amp;"]")</f>
        <v>[ChiTietSP-11]</v>
      </c>
      <c r="B21" s="66" t="s">
        <v>183</v>
      </c>
      <c r="C21" s="67" t="s">
        <v>184</v>
      </c>
      <c r="D21" s="68" t="s">
        <v>185</v>
      </c>
      <c r="E21" s="74" t="s">
        <v>186</v>
      </c>
      <c r="F21" s="36" t="s">
        <v>1</v>
      </c>
      <c r="G21" s="72">
        <v>45659</v>
      </c>
      <c r="H21" s="36" t="str">
        <f t="shared" si="0"/>
        <v>Đỗ Thu Phương</v>
      </c>
      <c r="I21" s="78" t="s">
        <v>207</v>
      </c>
      <c r="J21" s="65"/>
      <c r="K21" s="65"/>
      <c r="L21" s="65"/>
      <c r="M21" s="65"/>
      <c r="N21" s="65"/>
      <c r="O21" s="65"/>
      <c r="P21" s="65"/>
      <c r="Q21" s="65"/>
    </row>
    <row r="22" spans="1:17" s="1" customFormat="1" ht="49.5" customHeight="1">
      <c r="A22" s="46" t="str">
        <f>IF(AND(E22=""),"","["&amp;TEXT($B$1,"##")&amp;"-"&amp;TEXT(ROW()-9- COUNTBLANK($E$8:E20) +1,"##")&amp;"]")</f>
        <v>[ChiTietSP-11]</v>
      </c>
      <c r="B22" s="66" t="s">
        <v>194</v>
      </c>
      <c r="C22" s="67" t="s">
        <v>187</v>
      </c>
      <c r="D22" s="68" t="s">
        <v>188</v>
      </c>
      <c r="E22" s="74" t="s">
        <v>192</v>
      </c>
      <c r="F22" s="36" t="s">
        <v>1</v>
      </c>
      <c r="G22" s="72">
        <v>45659</v>
      </c>
      <c r="H22" s="36" t="str">
        <f t="shared" si="0"/>
        <v>Đỗ Thu Phương</v>
      </c>
      <c r="I22" s="79" t="s">
        <v>283</v>
      </c>
      <c r="J22" s="65"/>
      <c r="K22" s="65"/>
      <c r="L22" s="65"/>
      <c r="M22" s="65"/>
      <c r="N22" s="65"/>
      <c r="O22" s="65"/>
      <c r="P22" s="65"/>
      <c r="Q22" s="65"/>
    </row>
    <row r="23" spans="1:17" s="1" customFormat="1" ht="49.5" customHeight="1">
      <c r="A23" s="46" t="str">
        <f>IF(AND(E23=""),"","["&amp;TEXT($B$1,"##")&amp;"-"&amp;TEXT(ROW()-9- COUNTBLANK($E$8:E21) +1,"##")&amp;"]")</f>
        <v>[ChiTietSP-12]</v>
      </c>
      <c r="B23" s="66" t="s">
        <v>189</v>
      </c>
      <c r="C23" s="67" t="s">
        <v>190</v>
      </c>
      <c r="D23" s="68" t="s">
        <v>191</v>
      </c>
      <c r="E23" s="89" t="s">
        <v>291</v>
      </c>
      <c r="F23" s="36" t="s">
        <v>1</v>
      </c>
      <c r="G23" s="72">
        <v>45659</v>
      </c>
      <c r="H23" s="36" t="str">
        <f t="shared" si="0"/>
        <v>Đỗ Thu Phương</v>
      </c>
      <c r="I23" s="78" t="s">
        <v>207</v>
      </c>
      <c r="J23" s="65"/>
      <c r="K23" s="65"/>
      <c r="L23" s="65"/>
      <c r="M23" s="65"/>
      <c r="N23" s="65"/>
      <c r="O23" s="65"/>
      <c r="P23" s="65"/>
      <c r="Q23" s="65"/>
    </row>
    <row r="24" spans="1:17" s="1" customFormat="1" ht="49.5" customHeight="1">
      <c r="A24" s="46" t="str">
        <f>IF(AND(E24=""),"","["&amp;TEXT($B$1,"##")&amp;"-"&amp;TEXT(ROW()-9- COUNTBLANK($E$8:E22) +1,"##")&amp;"]")</f>
        <v>[ChiTietSP-13]</v>
      </c>
      <c r="B24" s="66" t="s">
        <v>193</v>
      </c>
      <c r="C24" s="67" t="s">
        <v>187</v>
      </c>
      <c r="D24" s="68" t="s">
        <v>195</v>
      </c>
      <c r="E24" s="74" t="s">
        <v>196</v>
      </c>
      <c r="F24" s="36" t="s">
        <v>1</v>
      </c>
      <c r="G24" s="72">
        <v>45659</v>
      </c>
      <c r="H24" s="36" t="str">
        <f t="shared" si="0"/>
        <v>Đỗ Thu Phương</v>
      </c>
      <c r="I24" s="79" t="s">
        <v>283</v>
      </c>
      <c r="J24" s="65"/>
      <c r="K24" s="65"/>
      <c r="L24" s="65"/>
      <c r="M24" s="65"/>
      <c r="N24" s="65"/>
      <c r="O24" s="65"/>
      <c r="P24" s="65"/>
      <c r="Q24" s="65"/>
    </row>
    <row r="25" spans="1:17" s="1" customFormat="1" ht="49.5" customHeight="1">
      <c r="A25" s="46" t="str">
        <f>IF(AND(E25=""),"","["&amp;TEXT($B$1,"##")&amp;"-"&amp;TEXT(ROW()-9- COUNTBLANK($E$8:E23) +1,"##")&amp;"]")</f>
        <v>[ChiTietSP-14]</v>
      </c>
      <c r="B25" s="66" t="s">
        <v>197</v>
      </c>
      <c r="C25" s="67" t="s">
        <v>187</v>
      </c>
      <c r="D25" s="68" t="s">
        <v>198</v>
      </c>
      <c r="E25" s="74" t="s">
        <v>199</v>
      </c>
      <c r="F25" s="36" t="s">
        <v>1</v>
      </c>
      <c r="G25" s="72">
        <v>45659</v>
      </c>
      <c r="H25" s="36" t="str">
        <f t="shared" si="0"/>
        <v>Đỗ Thu Phương</v>
      </c>
      <c r="I25" s="78" t="s">
        <v>207</v>
      </c>
      <c r="J25" s="65"/>
      <c r="K25" s="65"/>
      <c r="L25" s="65"/>
      <c r="M25" s="65"/>
      <c r="N25" s="65"/>
      <c r="O25" s="65"/>
      <c r="P25" s="65"/>
      <c r="Q25" s="65"/>
    </row>
    <row r="26" spans="1:17" s="1" customFormat="1" ht="69.599999999999994" customHeight="1">
      <c r="A26" s="46" t="str">
        <f>IF(AND(E26=""),"","["&amp;TEXT($B$1,"##")&amp;"-"&amp;TEXT(ROW()-9- COUNTBLANK($E$8:E24) +1,"##")&amp;"]")</f>
        <v>[ChiTietSP-15]</v>
      </c>
      <c r="B26" s="66" t="s">
        <v>200</v>
      </c>
      <c r="C26" s="67" t="s">
        <v>187</v>
      </c>
      <c r="D26" s="68" t="s">
        <v>201</v>
      </c>
      <c r="E26" s="90" t="s">
        <v>202</v>
      </c>
      <c r="F26" s="36" t="s">
        <v>1</v>
      </c>
      <c r="G26" s="72">
        <v>45659</v>
      </c>
      <c r="H26" s="36" t="str">
        <f t="shared" si="0"/>
        <v>Đỗ Thu Phương</v>
      </c>
      <c r="I26" s="77" t="s">
        <v>207</v>
      </c>
      <c r="J26" s="65"/>
      <c r="K26" s="65"/>
      <c r="L26" s="65"/>
      <c r="M26" s="65"/>
      <c r="N26" s="65"/>
      <c r="O26" s="65"/>
      <c r="P26" s="65"/>
      <c r="Q26" s="65"/>
    </row>
    <row r="27" spans="1:17" ht="78" customHeight="1">
      <c r="A27" s="46" t="str">
        <f>IF(AND(E27=""),"","["&amp;TEXT($B$1,"##")&amp;"-"&amp;TEXT(ROW()-9- COUNTBLANK($E$8:E25) +1,"##")&amp;"]")</f>
        <v>[ChiTietSP-16]</v>
      </c>
      <c r="B27" s="66" t="s">
        <v>292</v>
      </c>
      <c r="C27" s="67" t="s">
        <v>293</v>
      </c>
      <c r="D27" s="68" t="s">
        <v>294</v>
      </c>
      <c r="E27" s="89" t="s">
        <v>295</v>
      </c>
      <c r="F27" s="36" t="s">
        <v>1</v>
      </c>
      <c r="G27" s="72">
        <v>45659</v>
      </c>
      <c r="H27" s="36" t="str">
        <f t="shared" si="0"/>
        <v>Đỗ Thu Phương</v>
      </c>
      <c r="I27" s="77" t="s">
        <v>207</v>
      </c>
    </row>
    <row r="28" spans="1:17" ht="51.75" customHeight="1">
      <c r="A28" s="46" t="str">
        <f>IF(AND(E28=""),"","["&amp;TEXT($B$1,"##")&amp;"-"&amp;TEXT(ROW()-9- COUNTBLANK($E$8:E26) +1,"##")&amp;"]")</f>
        <v>[ChiTietSP-17]</v>
      </c>
      <c r="B28" s="66" t="s">
        <v>203</v>
      </c>
      <c r="C28" s="67" t="s">
        <v>204</v>
      </c>
      <c r="D28" s="68" t="s">
        <v>205</v>
      </c>
      <c r="E28" s="74" t="s">
        <v>206</v>
      </c>
      <c r="F28" s="36" t="s">
        <v>1</v>
      </c>
      <c r="G28" s="72">
        <v>45659</v>
      </c>
      <c r="H28" s="36" t="str">
        <f t="shared" si="0"/>
        <v>Đỗ Thu Phương</v>
      </c>
      <c r="I28" s="77" t="s">
        <v>207</v>
      </c>
    </row>
    <row r="29" spans="1:17" ht="53.25" customHeight="1"/>
    <row r="30" spans="1:17" ht="48" customHeight="1"/>
    <row r="31" spans="1:17" ht="48" customHeight="1"/>
    <row r="32" spans="1:17" ht="20.25" customHeight="1"/>
    <row r="33" ht="40.5" customHeight="1"/>
    <row r="34" ht="38.25" customHeight="1"/>
    <row r="35" ht="39" customHeight="1"/>
    <row r="36" ht="14.25" customHeight="1"/>
    <row r="37" ht="33.75" customHeight="1"/>
    <row r="38" ht="63.75" customHeight="1"/>
    <row r="39" ht="51" customHeight="1"/>
    <row r="40" ht="69.75" customHeight="1"/>
    <row r="41" ht="67.5" customHeight="1"/>
    <row r="42" ht="60" customHeight="1"/>
    <row r="43" ht="72" customHeight="1"/>
    <row r="44" ht="52.5" customHeight="1"/>
    <row r="45" ht="15.75" customHeight="1"/>
    <row r="46" ht="54.75" customHeight="1"/>
    <row r="47" ht="54" customHeight="1"/>
    <row r="48" ht="40.5" customHeight="1"/>
    <row r="49" ht="46.5" customHeight="1"/>
    <row r="50" ht="39" customHeight="1"/>
    <row r="51" ht="32.25" customHeight="1"/>
    <row r="52" ht="38.25" customHeight="1"/>
    <row r="53" ht="45" customHeight="1"/>
    <row r="54" ht="12.75" customHeight="1"/>
    <row r="55" ht="41.25" customHeight="1"/>
    <row r="56" ht="31.5" customHeight="1"/>
    <row r="57" ht="14.25" customHeight="1"/>
    <row r="58" ht="32.25" customHeight="1"/>
    <row r="59" ht="72.75" customHeight="1"/>
    <row r="60" ht="42.75" customHeight="1"/>
    <row r="61" ht="38.25" customHeight="1"/>
    <row r="62" ht="35.25" customHeight="1"/>
    <row r="63" ht="33" customHeight="1"/>
    <row r="64" ht="38.25" customHeight="1"/>
    <row r="65" spans="1:9" ht="24" customHeight="1"/>
    <row r="66" spans="1:9" ht="30.75" customHeight="1"/>
    <row r="67" spans="1:9" ht="17.25" customHeight="1"/>
    <row r="68" spans="1:9" ht="22.5" customHeight="1"/>
    <row r="69" spans="1:9" ht="24.75" customHeight="1"/>
    <row r="70" spans="1:9" ht="27" customHeight="1"/>
    <row r="71" spans="1:9" ht="49.5" customHeight="1"/>
    <row r="72" spans="1:9" ht="24" customHeight="1"/>
    <row r="74" spans="1:9" ht="28.5" customHeight="1"/>
    <row r="75" spans="1:9" ht="28.5" customHeight="1"/>
    <row r="76" spans="1:9" ht="43.5" customHeight="1"/>
    <row r="77" spans="1:9" ht="32.25" customHeight="1"/>
    <row r="78" spans="1:9" ht="14.25" customHeight="1">
      <c r="A78" s="43" t="str">
        <f>IF(AND(E78=""),"","["&amp;TEXT($B$1,"##")&amp;"-"&amp;TEXT(ROW()-9- COUNTBLANK($E$8:E16) +1,"##")&amp;"]")</f>
        <v/>
      </c>
      <c r="B78" s="44"/>
      <c r="C78" s="34"/>
      <c r="D78" s="45"/>
      <c r="E78" s="44"/>
      <c r="F78" s="34"/>
      <c r="G78" s="34"/>
      <c r="H78" s="1"/>
      <c r="I78" s="37"/>
    </row>
    <row r="79" spans="1:9" ht="14.25" customHeight="1">
      <c r="A79" s="43" t="str">
        <f>IF(AND(E79=""),"","["&amp;TEXT($B$1,"##")&amp;"-"&amp;TEXT(ROW()-9- COUNTBLANK($E$8:E78) +1,"##")&amp;"]")</f>
        <v/>
      </c>
      <c r="B79" s="44"/>
      <c r="C79" s="34"/>
      <c r="D79" s="45"/>
      <c r="E79" s="44"/>
      <c r="F79" s="34"/>
      <c r="G79" s="34"/>
      <c r="H79" s="1"/>
      <c r="I79" s="37"/>
    </row>
    <row r="80" spans="1:9" ht="14.25" customHeight="1">
      <c r="A80" s="43" t="str">
        <f>IF(AND(E80=""),"","["&amp;TEXT($B$1,"##")&amp;"-"&amp;TEXT(ROW()-9- COUNTBLANK($E$8:E79) +1,"##")&amp;"]")</f>
        <v/>
      </c>
      <c r="B80" s="44"/>
      <c r="C80" s="34"/>
      <c r="D80" s="45"/>
      <c r="E80" s="44"/>
      <c r="F80" s="34"/>
      <c r="G80" s="34"/>
      <c r="H80" s="1"/>
      <c r="I80" s="37"/>
    </row>
    <row r="81" spans="1:9" ht="14.25" customHeight="1">
      <c r="A81" s="43" t="str">
        <f>IF(AND(E81=""),"","["&amp;TEXT($B$1,"##")&amp;"-"&amp;TEXT(ROW()-9- COUNTBLANK($E$8:E80) +1,"##")&amp;"]")</f>
        <v/>
      </c>
      <c r="B81" s="44"/>
      <c r="C81" s="34"/>
      <c r="D81" s="45"/>
      <c r="E81" s="44"/>
      <c r="F81" s="34"/>
      <c r="G81" s="34"/>
      <c r="H81" s="1"/>
      <c r="I81" s="37"/>
    </row>
    <row r="82" spans="1:9" ht="14.25" customHeight="1">
      <c r="A82" s="43" t="str">
        <f>IF(AND(E82=""),"","["&amp;TEXT($B$1,"##")&amp;"-"&amp;TEXT(ROW()-9- COUNTBLANK($E$8:E81) +1,"##")&amp;"]")</f>
        <v/>
      </c>
      <c r="B82" s="44"/>
      <c r="C82" s="34"/>
      <c r="D82" s="45"/>
      <c r="E82" s="44"/>
      <c r="F82" s="34"/>
      <c r="G82" s="34"/>
      <c r="H82" s="1"/>
      <c r="I82" s="37"/>
    </row>
    <row r="83" spans="1:9" ht="14.25" customHeight="1">
      <c r="A83" s="43" t="str">
        <f>IF(AND(E83=""),"","["&amp;TEXT($B$1,"##")&amp;"-"&amp;TEXT(ROW()-9- COUNTBLANK($E$8:E82) +1,"##")&amp;"]")</f>
        <v/>
      </c>
      <c r="B83" s="44"/>
      <c r="C83" s="34"/>
      <c r="D83" s="45"/>
      <c r="E83" s="44"/>
      <c r="F83" s="34"/>
      <c r="G83" s="34"/>
      <c r="H83" s="1"/>
      <c r="I83" s="37"/>
    </row>
    <row r="84" spans="1:9" ht="14.25" customHeight="1">
      <c r="A84" s="43" t="str">
        <f>IF(AND(E84=""),"","["&amp;TEXT($B$1,"##")&amp;"-"&amp;TEXT(ROW()-9- COUNTBLANK($E$8:E83) +1,"##")&amp;"]")</f>
        <v/>
      </c>
      <c r="B84" s="44"/>
      <c r="C84" s="34"/>
      <c r="D84" s="45"/>
      <c r="E84" s="44"/>
      <c r="F84" s="34"/>
      <c r="G84" s="34"/>
      <c r="H84" s="1"/>
      <c r="I84" s="37"/>
    </row>
    <row r="85" spans="1:9" ht="14.25" customHeight="1">
      <c r="A85" s="43" t="str">
        <f>IF(AND(E85=""),"","["&amp;TEXT($B$1,"##")&amp;"-"&amp;TEXT(ROW()-9- COUNTBLANK($E$8:E84) +1,"##")&amp;"]")</f>
        <v/>
      </c>
      <c r="B85" s="44"/>
      <c r="C85" s="34"/>
      <c r="D85" s="45"/>
      <c r="E85" s="44"/>
      <c r="F85" s="34"/>
      <c r="G85" s="34"/>
      <c r="H85" s="1"/>
      <c r="I85" s="37"/>
    </row>
    <row r="86" spans="1:9" ht="14.25" customHeight="1">
      <c r="A86" s="43" t="str">
        <f>IF(AND(E86=""),"","["&amp;TEXT($B$1,"##")&amp;"-"&amp;TEXT(ROW()-9- COUNTBLANK($E$8:E85) +1,"##")&amp;"]")</f>
        <v/>
      </c>
      <c r="B86" s="44"/>
      <c r="C86" s="34"/>
      <c r="D86" s="45"/>
      <c r="E86" s="44"/>
      <c r="F86" s="34"/>
      <c r="G86" s="34"/>
      <c r="H86" s="1"/>
      <c r="I86" s="37"/>
    </row>
    <row r="87" spans="1:9" ht="14.25" customHeight="1">
      <c r="A87" s="43" t="str">
        <f>IF(AND(E87=""),"","["&amp;TEXT($B$1,"##")&amp;"-"&amp;TEXT(ROW()-9- COUNTBLANK($E$8:E86) +1,"##")&amp;"]")</f>
        <v/>
      </c>
      <c r="B87" s="44"/>
      <c r="C87" s="34"/>
      <c r="D87" s="45"/>
      <c r="E87" s="44"/>
      <c r="F87" s="34"/>
      <c r="G87" s="34"/>
      <c r="H87" s="1"/>
      <c r="I87" s="37"/>
    </row>
    <row r="88" spans="1:9" ht="14.25" customHeight="1">
      <c r="A88" s="45"/>
      <c r="B88" s="44"/>
      <c r="C88" s="34"/>
      <c r="D88" s="45"/>
      <c r="E88" s="44"/>
      <c r="F88" s="34"/>
      <c r="G88" s="34"/>
      <c r="H88" s="1"/>
      <c r="I88" s="37"/>
    </row>
    <row r="89" spans="1:9" ht="14.25" customHeight="1">
      <c r="A89" s="45"/>
      <c r="B89" s="44"/>
      <c r="C89" s="34"/>
      <c r="D89" s="45"/>
      <c r="E89" s="44"/>
      <c r="F89" s="34"/>
      <c r="G89" s="34"/>
      <c r="H89" s="1"/>
      <c r="I89" s="37"/>
    </row>
    <row r="90" spans="1:9" ht="14.25" customHeight="1">
      <c r="A90" s="38"/>
      <c r="B90" s="39"/>
      <c r="C90" s="34"/>
      <c r="D90" s="38"/>
      <c r="E90" s="40"/>
      <c r="F90" s="41"/>
      <c r="G90" s="42"/>
      <c r="H90" s="1"/>
      <c r="I90" s="32"/>
    </row>
    <row r="91" spans="1:9" ht="14.25" customHeight="1">
      <c r="B91" s="29"/>
      <c r="C91" s="30"/>
      <c r="E91" s="31"/>
      <c r="F91" s="2"/>
      <c r="G91" s="1"/>
      <c r="H91" s="1"/>
      <c r="I91" s="32"/>
    </row>
    <row r="92" spans="1:9" ht="14.25" customHeight="1">
      <c r="B92" s="29"/>
      <c r="C92" s="30"/>
      <c r="E92" s="31"/>
      <c r="F92" s="2"/>
      <c r="G92" s="1"/>
      <c r="H92" s="1"/>
      <c r="I92" s="32"/>
    </row>
    <row r="93" spans="1:9" ht="14.25" customHeight="1">
      <c r="B93" s="29"/>
      <c r="C93" s="30"/>
      <c r="E93" s="31"/>
      <c r="F93" s="2"/>
      <c r="G93" s="1"/>
      <c r="H93" s="1"/>
      <c r="I93" s="32"/>
    </row>
    <row r="94" spans="1:9" ht="14.25" customHeight="1">
      <c r="B94" s="29"/>
      <c r="C94" s="30"/>
      <c r="E94" s="31"/>
      <c r="F94" s="2"/>
      <c r="G94" s="1"/>
      <c r="H94" s="1"/>
      <c r="I94" s="32"/>
    </row>
    <row r="95" spans="1:9" ht="14.25" customHeight="1">
      <c r="B95" s="29"/>
      <c r="C95" s="30"/>
      <c r="E95" s="31"/>
      <c r="F95" s="2"/>
      <c r="G95" s="1"/>
      <c r="H95" s="1"/>
      <c r="I95" s="32"/>
    </row>
    <row r="96" spans="1: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4.25" customHeight="1">
      <c r="B986" s="29"/>
      <c r="C986" s="30"/>
      <c r="E986" s="31"/>
      <c r="F986" s="2"/>
      <c r="G986" s="1"/>
      <c r="H986" s="1"/>
      <c r="I986" s="32"/>
    </row>
    <row r="987" spans="2:9" ht="14.25" customHeight="1">
      <c r="B987" s="29"/>
      <c r="C987" s="30"/>
      <c r="E987" s="31"/>
      <c r="F987" s="2"/>
      <c r="G987" s="1"/>
      <c r="H987" s="1"/>
      <c r="I987" s="32"/>
    </row>
    <row r="988" spans="2:9" ht="14.25" customHeight="1">
      <c r="B988" s="29"/>
      <c r="C988" s="30"/>
      <c r="E988" s="31"/>
      <c r="F988" s="2"/>
      <c r="G988" s="1"/>
      <c r="H988" s="1"/>
      <c r="I988" s="32"/>
    </row>
    <row r="989" spans="2:9" ht="14.25" customHeight="1">
      <c r="B989" s="29"/>
      <c r="C989" s="30"/>
      <c r="E989" s="31"/>
      <c r="F989" s="2"/>
      <c r="G989" s="1"/>
      <c r="H989" s="1"/>
      <c r="I989" s="32"/>
    </row>
    <row r="990" spans="2:9" ht="14.25" customHeight="1">
      <c r="B990" s="29"/>
      <c r="C990" s="30"/>
      <c r="E990" s="31"/>
      <c r="F990" s="2"/>
      <c r="G990" s="1"/>
      <c r="H990" s="1"/>
      <c r="I990" s="32"/>
    </row>
    <row r="991" spans="2:9" ht="14.25" customHeight="1">
      <c r="B991" s="29"/>
      <c r="C991" s="30"/>
      <c r="E991" s="31"/>
      <c r="F991" s="2"/>
      <c r="G991" s="1"/>
      <c r="H991" s="1"/>
      <c r="I991" s="32"/>
    </row>
    <row r="992" spans="2:9" ht="14.25" customHeight="1">
      <c r="B992" s="29"/>
      <c r="C992" s="30"/>
      <c r="E992" s="31"/>
      <c r="F992" s="2"/>
      <c r="G992" s="1"/>
      <c r="H992" s="1"/>
      <c r="I992" s="32"/>
    </row>
    <row r="993" spans="2:9" ht="14.25" customHeight="1">
      <c r="B993" s="29"/>
      <c r="C993" s="30"/>
      <c r="E993" s="31"/>
      <c r="F993" s="2"/>
      <c r="G993" s="1"/>
      <c r="H993" s="1"/>
      <c r="I993" s="32"/>
    </row>
    <row r="994" spans="2:9" ht="14.25" customHeight="1">
      <c r="B994" s="29"/>
      <c r="C994" s="30"/>
      <c r="E994" s="31"/>
      <c r="F994" s="2"/>
      <c r="G994" s="1"/>
      <c r="H994" s="1"/>
      <c r="I994" s="32"/>
    </row>
    <row r="995" spans="2:9" ht="14.25" customHeight="1">
      <c r="B995" s="29"/>
      <c r="C995" s="30"/>
      <c r="E995" s="31"/>
      <c r="F995" s="2"/>
      <c r="G995" s="1"/>
      <c r="H995" s="1"/>
      <c r="I995" s="32"/>
    </row>
    <row r="996" spans="2:9" ht="14.25" customHeight="1">
      <c r="B996" s="29"/>
      <c r="C996" s="30"/>
      <c r="E996" s="31"/>
      <c r="F996" s="2"/>
      <c r="G996" s="1"/>
      <c r="H996" s="1"/>
      <c r="I996" s="32"/>
    </row>
    <row r="997" spans="2:9" ht="14.25" customHeight="1">
      <c r="B997" s="29"/>
      <c r="C997" s="30"/>
      <c r="E997" s="31"/>
      <c r="F997" s="2"/>
      <c r="G997" s="1"/>
      <c r="H997" s="1"/>
      <c r="I997" s="32"/>
    </row>
    <row r="998" spans="2:9" ht="14.25" customHeight="1">
      <c r="B998" s="29"/>
      <c r="C998" s="30"/>
      <c r="E998" s="31"/>
      <c r="F998" s="2"/>
      <c r="G998" s="1"/>
      <c r="H998" s="1"/>
      <c r="I998" s="32"/>
    </row>
    <row r="999" spans="2:9" ht="14.25" customHeight="1">
      <c r="B999" s="29"/>
      <c r="C999" s="30"/>
      <c r="E999" s="31"/>
      <c r="F999" s="2"/>
      <c r="G999" s="1"/>
      <c r="H999" s="1"/>
      <c r="I999" s="32"/>
    </row>
    <row r="1000" spans="2:9" ht="14.25" customHeight="1">
      <c r="B1000" s="29"/>
      <c r="C1000" s="30"/>
      <c r="E1000" s="31"/>
      <c r="F1000" s="2"/>
      <c r="G1000" s="1"/>
      <c r="H1000" s="1"/>
      <c r="I1000" s="32"/>
    </row>
    <row r="1001" spans="2:9" ht="14.25" customHeight="1">
      <c r="B1001" s="29"/>
      <c r="C1001" s="30"/>
      <c r="E1001" s="31"/>
      <c r="F1001" s="2"/>
      <c r="G1001" s="1"/>
      <c r="H1001" s="1"/>
      <c r="I1001" s="32"/>
    </row>
    <row r="1002" spans="2:9" ht="14.25" customHeight="1">
      <c r="B1002" s="29"/>
      <c r="C1002" s="30"/>
      <c r="E1002" s="31"/>
      <c r="F1002" s="2"/>
      <c r="G1002" s="1"/>
      <c r="H1002" s="1"/>
      <c r="I1002" s="32"/>
    </row>
    <row r="1003" spans="2:9" ht="14.25" customHeight="1">
      <c r="B1003" s="29"/>
      <c r="C1003" s="30"/>
      <c r="E1003" s="31"/>
      <c r="F1003" s="2"/>
      <c r="G1003" s="1"/>
      <c r="H1003" s="1"/>
      <c r="I1003" s="32"/>
    </row>
    <row r="1004" spans="2:9" ht="14.25" customHeight="1">
      <c r="B1004" s="29"/>
      <c r="C1004" s="30"/>
      <c r="E1004" s="31"/>
      <c r="F1004" s="2"/>
      <c r="G1004" s="1"/>
      <c r="H1004" s="1"/>
      <c r="I1004" s="32"/>
    </row>
    <row r="1005" spans="2:9" ht="15" customHeight="1"/>
    <row r="1006" spans="2:9" ht="15" customHeight="1"/>
  </sheetData>
  <mergeCells count="3">
    <mergeCell ref="B1:E1"/>
    <mergeCell ref="B2:E2"/>
    <mergeCell ref="B3:E3"/>
  </mergeCells>
  <conditionalFormatting sqref="F1:F28">
    <cfRule type="cellIs" dxfId="11" priority="1" operator="equal">
      <formula>"N/A"</formula>
    </cfRule>
    <cfRule type="cellIs" dxfId="10" priority="2" operator="equal">
      <formula>"Fail"</formula>
    </cfRule>
    <cfRule type="cellIs" dxfId="9" priority="3" operator="equal">
      <formula>Fail</formula>
    </cfRule>
    <cfRule type="cellIs" dxfId="8" priority="4" operator="equal">
      <formula>"Pass"</formula>
    </cfRule>
  </conditionalFormatting>
  <conditionalFormatting sqref="F78:F1048576">
    <cfRule type="cellIs" dxfId="7" priority="13" operator="equal">
      <formula>"N/A"</formula>
    </cfRule>
    <cfRule type="cellIs" dxfId="6" priority="14" operator="equal">
      <formula>"Fail"</formula>
    </cfRule>
    <cfRule type="cellIs" dxfId="5" priority="15" operator="equal">
      <formula>Fail</formula>
    </cfRule>
    <cfRule type="cellIs" dxfId="4" priority="16" operator="equal">
      <formula>"Pass"</formula>
    </cfRule>
  </conditionalFormatting>
  <dataValidations count="2">
    <dataValidation type="list" allowBlank="1" showErrorMessage="1" sqref="F1:H2" xr:uid="{00000000-0002-0000-0300-000000000000}">
      <formula1>$J$1:$J$5</formula1>
    </dataValidation>
    <dataValidation type="list" allowBlank="1" showErrorMessage="1" sqref="F10:F14 F16:F28" xr:uid="{00000000-0002-0000-0300-000001000000}">
      <formula1>"Pass,Fail,N/A,Untested"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9"/>
  <sheetViews>
    <sheetView topLeftCell="A24" zoomScale="70" zoomScaleNormal="70" workbookViewId="0">
      <selection activeCell="E26" sqref="E26"/>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9" t="s">
        <v>38</v>
      </c>
      <c r="C1" s="100"/>
      <c r="D1" s="100"/>
      <c r="E1" s="101"/>
      <c r="F1" s="51"/>
      <c r="G1" s="52"/>
      <c r="H1" s="52"/>
      <c r="I1" s="53"/>
      <c r="J1" s="54"/>
      <c r="K1" s="54"/>
      <c r="L1" s="54"/>
      <c r="M1" s="54"/>
      <c r="N1" s="54"/>
      <c r="O1" s="54"/>
      <c r="P1" s="54"/>
      <c r="Q1" s="54"/>
      <c r="R1" s="54"/>
      <c r="S1" s="54"/>
      <c r="T1" s="54"/>
      <c r="U1" s="54"/>
      <c r="V1" s="54"/>
      <c r="W1" s="54"/>
      <c r="X1" s="54"/>
      <c r="Y1" s="54"/>
      <c r="Z1" s="54"/>
    </row>
    <row r="2" spans="1:26" ht="14.25" customHeight="1">
      <c r="A2" s="5" t="s">
        <v>7</v>
      </c>
      <c r="B2" s="102" t="s">
        <v>8</v>
      </c>
      <c r="C2" s="100"/>
      <c r="D2" s="100"/>
      <c r="E2" s="103"/>
      <c r="F2" s="55"/>
      <c r="G2" s="56"/>
      <c r="H2" s="56"/>
      <c r="I2" s="53"/>
      <c r="J2" s="54"/>
      <c r="K2" s="54"/>
      <c r="L2" s="54"/>
      <c r="M2" s="54"/>
      <c r="N2" s="54"/>
      <c r="O2" s="54"/>
      <c r="P2" s="54"/>
      <c r="Q2" s="54"/>
      <c r="R2" s="54"/>
      <c r="S2" s="54"/>
      <c r="T2" s="54"/>
      <c r="U2" s="54"/>
      <c r="V2" s="54"/>
      <c r="W2" s="54"/>
      <c r="X2" s="54"/>
      <c r="Y2" s="54"/>
      <c r="Z2" s="54"/>
    </row>
    <row r="3" spans="1:26" ht="14.25" customHeight="1">
      <c r="A3" s="4" t="s">
        <v>9</v>
      </c>
      <c r="B3" s="104" t="s">
        <v>20</v>
      </c>
      <c r="C3" s="100"/>
      <c r="D3" s="100"/>
      <c r="E3" s="103"/>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19</v>
      </c>
      <c r="B5" s="10">
        <f>COUNTIF(F:F,"Fail")</f>
        <v>2</v>
      </c>
      <c r="C5" s="10">
        <f>COUNTIF(F:F,"Untested")</f>
        <v>0</v>
      </c>
      <c r="D5" s="11">
        <f>COUNTIF(F:F,"N/A")</f>
        <v>0</v>
      </c>
      <c r="E5" s="10">
        <f>SUM(A5:D5)</f>
        <v>21</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39</v>
      </c>
      <c r="C9" s="23"/>
      <c r="D9" s="22"/>
      <c r="E9" s="23"/>
      <c r="F9" s="60"/>
      <c r="G9" s="60"/>
      <c r="H9" s="60"/>
      <c r="I9" s="61"/>
      <c r="J9" s="62"/>
      <c r="K9" s="63"/>
      <c r="L9" s="63"/>
      <c r="M9" s="63"/>
      <c r="N9" s="63"/>
      <c r="O9" s="63"/>
      <c r="P9" s="63"/>
      <c r="Q9" s="63"/>
      <c r="R9" s="63"/>
      <c r="S9" s="63"/>
      <c r="T9" s="63"/>
      <c r="U9" s="63"/>
      <c r="V9" s="63"/>
      <c r="W9" s="63"/>
      <c r="X9" s="63"/>
      <c r="Y9" s="63"/>
      <c r="Z9" s="63"/>
    </row>
    <row r="10" spans="1:26" ht="159" customHeight="1">
      <c r="A10" s="46" t="str">
        <f>IF(AND(E10=""),"","["&amp;TEXT($B$1,"##")&amp;"-"&amp;TEXT(ROW()-9- COUNTBLANK($E$8:E9) +1,"##")&amp;"]")</f>
        <v>[ThanhToan-1]</v>
      </c>
      <c r="B10" s="25" t="s">
        <v>319</v>
      </c>
      <c r="C10" s="25" t="s">
        <v>92</v>
      </c>
      <c r="D10" s="3" t="s">
        <v>320</v>
      </c>
      <c r="E10" s="64" t="s">
        <v>315</v>
      </c>
      <c r="F10" s="47" t="s">
        <v>1</v>
      </c>
      <c r="G10" s="48">
        <v>45667</v>
      </c>
      <c r="H10" s="47" t="str">
        <f>$B$3</f>
        <v>Đỗ Thu Phương</v>
      </c>
      <c r="I10" s="49" t="s">
        <v>207</v>
      </c>
      <c r="J10" s="50"/>
      <c r="K10" s="50"/>
      <c r="L10" s="50"/>
      <c r="M10" s="50"/>
      <c r="N10" s="50"/>
      <c r="O10" s="50"/>
      <c r="P10" s="50"/>
      <c r="Q10" s="50"/>
      <c r="R10" s="50"/>
      <c r="S10" s="50"/>
      <c r="T10" s="50"/>
      <c r="U10" s="50"/>
      <c r="V10" s="50"/>
      <c r="W10" s="50"/>
      <c r="X10" s="50"/>
      <c r="Y10" s="50"/>
      <c r="Z10" s="50"/>
    </row>
    <row r="11" spans="1:26" ht="90" customHeight="1">
      <c r="A11" s="46" t="str">
        <f>IF(AND(E11=""),"","["&amp;TEXT($B$1,"##")&amp;"-"&amp;TEXT(ROW()-9- COUNTBLANK($E$8:E10) +1,"##")&amp;"]")</f>
        <v>[ThanhToan-2]</v>
      </c>
      <c r="B11" s="25" t="s">
        <v>93</v>
      </c>
      <c r="C11" s="25" t="s">
        <v>92</v>
      </c>
      <c r="D11" s="3" t="s">
        <v>317</v>
      </c>
      <c r="E11" s="64" t="s">
        <v>316</v>
      </c>
      <c r="F11" s="47" t="s">
        <v>1</v>
      </c>
      <c r="G11" s="48">
        <v>45667</v>
      </c>
      <c r="H11" s="47" t="str">
        <f>$B$3</f>
        <v>Đỗ Thu Phương</v>
      </c>
      <c r="I11" s="49" t="s">
        <v>283</v>
      </c>
      <c r="J11" s="50"/>
      <c r="K11" s="50"/>
      <c r="L11" s="50"/>
      <c r="M11" s="50"/>
      <c r="N11" s="50"/>
      <c r="O11" s="50"/>
      <c r="P11" s="50"/>
      <c r="Q11" s="50"/>
      <c r="R11" s="50"/>
      <c r="S11" s="50"/>
      <c r="T11" s="50"/>
      <c r="U11" s="50"/>
      <c r="V11" s="50"/>
      <c r="W11" s="50"/>
      <c r="X11" s="50"/>
      <c r="Y11" s="50"/>
      <c r="Z11" s="50"/>
    </row>
    <row r="12" spans="1:26" ht="144.6" customHeight="1">
      <c r="A12" s="46" t="str">
        <f>IF(AND(E12=""),"","["&amp;TEXT($B$1,"##")&amp;"-"&amp;TEXT(ROW()-9- COUNTBLANK($E$8:E11) +1,"##")&amp;"]")</f>
        <v>[ThanhToan-3]</v>
      </c>
      <c r="B12" s="25" t="s">
        <v>94</v>
      </c>
      <c r="C12" s="25" t="s">
        <v>92</v>
      </c>
      <c r="D12" s="3" t="s">
        <v>95</v>
      </c>
      <c r="E12" s="25" t="s">
        <v>318</v>
      </c>
      <c r="F12" s="26" t="s">
        <v>1</v>
      </c>
      <c r="G12" s="24">
        <v>45667</v>
      </c>
      <c r="H12" s="26" t="str">
        <f t="shared" ref="H12:H31" si="0">$B$3</f>
        <v>Đỗ Thu Phương</v>
      </c>
      <c r="I12" s="27" t="s">
        <v>207</v>
      </c>
      <c r="J12" s="28"/>
      <c r="K12" s="28"/>
      <c r="L12" s="28"/>
      <c r="M12" s="28"/>
      <c r="N12" s="28"/>
      <c r="O12" s="28"/>
      <c r="P12" s="28"/>
      <c r="Q12" s="28"/>
      <c r="R12" s="28"/>
      <c r="S12" s="28"/>
      <c r="T12" s="28"/>
      <c r="U12" s="28"/>
      <c r="V12" s="28"/>
      <c r="W12" s="28"/>
      <c r="X12" s="28"/>
      <c r="Y12" s="28"/>
      <c r="Z12" s="28"/>
    </row>
    <row r="13" spans="1:26" ht="58.2" customHeight="1">
      <c r="A13" s="46" t="str">
        <f>IF(AND(E13=""),"","["&amp;TEXT($B$1,"##")&amp;"-"&amp;TEXT(ROW()-9- COUNTBLANK($E$8:E12) +1,"##")&amp;"]")</f>
        <v>[ThanhToan-4]</v>
      </c>
      <c r="B13" s="25" t="s">
        <v>96</v>
      </c>
      <c r="C13" s="25" t="s">
        <v>97</v>
      </c>
      <c r="D13" s="3" t="s">
        <v>98</v>
      </c>
      <c r="E13" s="25" t="s">
        <v>321</v>
      </c>
      <c r="F13" s="26" t="s">
        <v>1</v>
      </c>
      <c r="G13" s="24">
        <v>45667</v>
      </c>
      <c r="H13" s="26" t="str">
        <f t="shared" si="0"/>
        <v>Đỗ Thu Phương</v>
      </c>
      <c r="I13" s="27" t="s">
        <v>207</v>
      </c>
      <c r="J13" s="28"/>
      <c r="K13" s="28"/>
      <c r="L13" s="28"/>
      <c r="M13" s="28"/>
      <c r="N13" s="28"/>
      <c r="O13" s="28"/>
      <c r="P13" s="28"/>
      <c r="Q13" s="28"/>
      <c r="R13" s="28"/>
      <c r="S13" s="28"/>
      <c r="T13" s="28"/>
      <c r="U13" s="28"/>
      <c r="V13" s="28"/>
      <c r="W13" s="28"/>
      <c r="X13" s="28"/>
      <c r="Y13" s="28"/>
      <c r="Z13" s="28"/>
    </row>
    <row r="14" spans="1:26" ht="54" customHeight="1">
      <c r="A14" s="46" t="str">
        <f>IF(AND(E14=""),"","["&amp;TEXT($B$1,"##")&amp;"-"&amp;TEXT(ROW()-9- COUNTBLANK($E$8:E13) +1,"##")&amp;"]")</f>
        <v>[ThanhToan-5]</v>
      </c>
      <c r="B14" s="25" t="s">
        <v>99</v>
      </c>
      <c r="C14" s="25" t="s">
        <v>92</v>
      </c>
      <c r="D14" s="3" t="s">
        <v>100</v>
      </c>
      <c r="E14" s="25" t="s">
        <v>322</v>
      </c>
      <c r="F14" s="26" t="s">
        <v>1</v>
      </c>
      <c r="G14" s="24">
        <v>45667</v>
      </c>
      <c r="H14" s="26" t="str">
        <f t="shared" si="0"/>
        <v>Đỗ Thu Phương</v>
      </c>
      <c r="I14" s="27" t="s">
        <v>207</v>
      </c>
      <c r="J14" s="28"/>
      <c r="K14" s="28"/>
      <c r="L14" s="28"/>
      <c r="M14" s="28"/>
      <c r="N14" s="28"/>
      <c r="O14" s="28"/>
      <c r="P14" s="28"/>
      <c r="Q14" s="28"/>
      <c r="R14" s="28"/>
      <c r="S14" s="28"/>
      <c r="T14" s="28"/>
      <c r="U14" s="28"/>
      <c r="V14" s="28"/>
      <c r="W14" s="28"/>
      <c r="X14" s="28"/>
      <c r="Y14" s="28"/>
      <c r="Z14" s="28"/>
    </row>
    <row r="15" spans="1:26" ht="18" customHeight="1">
      <c r="A15" s="22"/>
      <c r="B15" s="33" t="s">
        <v>101</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82.2" customHeight="1">
      <c r="A16" s="46" t="str">
        <f>IF(AND(E16=""),"","["&amp;TEXT($B$1,"##")&amp;"-"&amp;TEXT(ROW()-9- COUNTBLANK($E$8:E15) +1,"##")&amp;"]")</f>
        <v>[ThanhToan-6]</v>
      </c>
      <c r="B16" s="25" t="s">
        <v>102</v>
      </c>
      <c r="C16" s="25" t="s">
        <v>92</v>
      </c>
      <c r="D16" s="3" t="s">
        <v>335</v>
      </c>
      <c r="E16" s="25" t="s">
        <v>209</v>
      </c>
      <c r="F16" s="26" t="s">
        <v>2</v>
      </c>
      <c r="G16" s="24">
        <v>45667</v>
      </c>
      <c r="H16" s="26" t="str">
        <f t="shared" si="0"/>
        <v>Đỗ Thu Phương</v>
      </c>
      <c r="I16" s="27" t="s">
        <v>336</v>
      </c>
      <c r="J16" s="28"/>
      <c r="K16" s="28"/>
      <c r="L16" s="28"/>
      <c r="M16" s="28"/>
      <c r="N16" s="28"/>
      <c r="O16" s="28"/>
      <c r="P16" s="28"/>
      <c r="Q16" s="28"/>
      <c r="R16" s="28"/>
      <c r="S16" s="28"/>
      <c r="T16" s="28"/>
      <c r="U16" s="28"/>
      <c r="V16" s="28"/>
      <c r="W16" s="28"/>
      <c r="X16" s="28"/>
      <c r="Y16" s="28"/>
      <c r="Z16" s="28"/>
    </row>
    <row r="17" spans="1:26" ht="61.8" customHeight="1">
      <c r="A17" s="46" t="str">
        <f>IF(AND(E17=""),"","["&amp;TEXT($B$1,"##")&amp;"-"&amp;TEXT(ROW()-9- COUNTBLANK($E$8:E16) +1,"##")&amp;"]")</f>
        <v>[ThanhToan-7]</v>
      </c>
      <c r="B17" s="25" t="s">
        <v>103</v>
      </c>
      <c r="C17" s="25" t="s">
        <v>92</v>
      </c>
      <c r="D17" s="3" t="s">
        <v>104</v>
      </c>
      <c r="E17" s="25" t="s">
        <v>105</v>
      </c>
      <c r="F17" s="26" t="s">
        <v>1</v>
      </c>
      <c r="G17" s="24">
        <v>45667</v>
      </c>
      <c r="H17" s="26" t="str">
        <f t="shared" si="0"/>
        <v>Đỗ Thu Phương</v>
      </c>
      <c r="I17" s="27" t="s">
        <v>283</v>
      </c>
      <c r="J17" s="28"/>
      <c r="K17" s="28"/>
      <c r="L17" s="28"/>
      <c r="M17" s="28"/>
      <c r="N17" s="28"/>
      <c r="O17" s="28"/>
      <c r="P17" s="28"/>
      <c r="Q17" s="28"/>
      <c r="R17" s="28"/>
      <c r="S17" s="28"/>
      <c r="T17" s="28"/>
      <c r="U17" s="28"/>
      <c r="V17" s="28"/>
      <c r="W17" s="28"/>
      <c r="X17" s="28"/>
      <c r="Y17" s="28"/>
      <c r="Z17" s="28"/>
    </row>
    <row r="18" spans="1:26" ht="60.6" customHeight="1">
      <c r="A18" s="46" t="str">
        <f>IF(AND(E18=""),"","["&amp;TEXT($B$1,"##")&amp;"-"&amp;TEXT(ROW()-9- COUNTBLANK($E$8:E17) +1,"##")&amp;"]")</f>
        <v>[ThanhToan-8]</v>
      </c>
      <c r="B18" s="25" t="s">
        <v>106</v>
      </c>
      <c r="C18" s="25" t="s">
        <v>92</v>
      </c>
      <c r="D18" s="3" t="s">
        <v>107</v>
      </c>
      <c r="E18" s="25" t="s">
        <v>108</v>
      </c>
      <c r="F18" s="26" t="s">
        <v>1</v>
      </c>
      <c r="G18" s="24">
        <v>45667</v>
      </c>
      <c r="H18" s="26" t="str">
        <f t="shared" si="0"/>
        <v>Đỗ Thu Phương</v>
      </c>
      <c r="I18" s="27" t="s">
        <v>207</v>
      </c>
      <c r="J18" s="28"/>
      <c r="K18" s="28"/>
      <c r="L18" s="28"/>
      <c r="M18" s="28"/>
      <c r="N18" s="28"/>
      <c r="O18" s="28"/>
      <c r="P18" s="28"/>
      <c r="Q18" s="28"/>
      <c r="R18" s="28"/>
      <c r="S18" s="28"/>
      <c r="T18" s="28"/>
      <c r="U18" s="28"/>
      <c r="V18" s="28"/>
      <c r="W18" s="28"/>
      <c r="X18" s="28"/>
      <c r="Y18" s="28"/>
      <c r="Z18" s="28"/>
    </row>
    <row r="19" spans="1:26" ht="58.2" customHeight="1">
      <c r="A19" s="46" t="str">
        <f>IF(AND(E19=""),"","["&amp;TEXT($B$1,"##")&amp;"-"&amp;TEXT(ROW()-9- COUNTBLANK($E$8:E18) +1,"##")&amp;"]")</f>
        <v>[ThanhToan-9]</v>
      </c>
      <c r="B19" s="25" t="s">
        <v>243</v>
      </c>
      <c r="C19" s="25" t="s">
        <v>92</v>
      </c>
      <c r="D19" s="3" t="s">
        <v>244</v>
      </c>
      <c r="E19" s="25" t="s">
        <v>245</v>
      </c>
      <c r="F19" s="26" t="s">
        <v>1</v>
      </c>
      <c r="G19" s="24">
        <v>45667</v>
      </c>
      <c r="H19" s="26" t="str">
        <f t="shared" si="0"/>
        <v>Đỗ Thu Phương</v>
      </c>
      <c r="I19" s="27" t="s">
        <v>236</v>
      </c>
      <c r="J19" s="28"/>
      <c r="K19" s="28"/>
      <c r="L19" s="28"/>
      <c r="M19" s="28"/>
      <c r="N19" s="28"/>
      <c r="O19" s="28"/>
      <c r="P19" s="28"/>
      <c r="Q19" s="28"/>
      <c r="R19" s="28"/>
      <c r="S19" s="28"/>
      <c r="T19" s="28"/>
      <c r="U19" s="28"/>
      <c r="V19" s="28"/>
      <c r="W19" s="28"/>
      <c r="X19" s="28"/>
      <c r="Y19" s="28"/>
      <c r="Z19" s="28"/>
    </row>
    <row r="20" spans="1:26" ht="106.8" customHeight="1">
      <c r="A20" s="46" t="str">
        <f>IF(AND(E20=""),"","["&amp;TEXT($B$1,"##")&amp;"-"&amp;TEXT(ROW()-9- COUNTBLANK($E$8:E19) +1,"##")&amp;"]")</f>
        <v>[ThanhToan-10]</v>
      </c>
      <c r="B20" s="25" t="s">
        <v>246</v>
      </c>
      <c r="C20" s="25" t="s">
        <v>247</v>
      </c>
      <c r="D20" s="3" t="s">
        <v>248</v>
      </c>
      <c r="E20" s="25" t="s">
        <v>249</v>
      </c>
      <c r="F20" s="26" t="s">
        <v>1</v>
      </c>
      <c r="G20" s="24">
        <v>45667</v>
      </c>
      <c r="H20" s="26" t="str">
        <f t="shared" si="0"/>
        <v>Đỗ Thu Phương</v>
      </c>
      <c r="I20" s="27" t="s">
        <v>207</v>
      </c>
      <c r="J20" s="28"/>
      <c r="K20" s="28"/>
      <c r="L20" s="28"/>
      <c r="M20" s="28"/>
      <c r="N20" s="28"/>
      <c r="O20" s="28"/>
      <c r="P20" s="28"/>
      <c r="Q20" s="28"/>
      <c r="R20" s="28"/>
      <c r="S20" s="28"/>
      <c r="T20" s="28"/>
      <c r="U20" s="28"/>
      <c r="V20" s="28"/>
      <c r="W20" s="28"/>
      <c r="X20" s="28"/>
      <c r="Y20" s="28"/>
      <c r="Z20" s="28"/>
    </row>
    <row r="21" spans="1:26" ht="52.8" customHeight="1">
      <c r="A21" s="46" t="str">
        <f>IF(AND(E21=""),"","["&amp;TEXT($B$1,"##")&amp;"-"&amp;TEXT(ROW()-9- COUNTBLANK($E$8:E20) +1,"##")&amp;"]")</f>
        <v>[ThanhToan-11]</v>
      </c>
      <c r="B21" s="25" t="s">
        <v>109</v>
      </c>
      <c r="C21" s="25" t="s">
        <v>110</v>
      </c>
      <c r="D21" s="3" t="s">
        <v>111</v>
      </c>
      <c r="E21" s="25" t="s">
        <v>43</v>
      </c>
      <c r="F21" s="26" t="s">
        <v>1</v>
      </c>
      <c r="G21" s="24">
        <v>45667</v>
      </c>
      <c r="H21" s="26" t="str">
        <f t="shared" si="0"/>
        <v>Đỗ Thu Phương</v>
      </c>
      <c r="I21" s="27" t="s">
        <v>207</v>
      </c>
      <c r="J21" s="28"/>
      <c r="K21" s="28"/>
      <c r="L21" s="28"/>
      <c r="M21" s="28"/>
      <c r="N21" s="28"/>
      <c r="O21" s="28"/>
      <c r="P21" s="28"/>
      <c r="Q21" s="28"/>
      <c r="R21" s="28"/>
      <c r="S21" s="28"/>
      <c r="T21" s="28"/>
      <c r="U21" s="28"/>
      <c r="V21" s="28"/>
      <c r="W21" s="28"/>
      <c r="X21" s="28"/>
      <c r="Y21" s="28"/>
      <c r="Z21" s="28"/>
    </row>
    <row r="22" spans="1:26" ht="66" customHeight="1">
      <c r="A22" s="46" t="str">
        <f>IF(AND(E22=""),"","["&amp;TEXT($B$1,"##")&amp;"-"&amp;TEXT(ROW()-9- COUNTBLANK($E$8:E21) +1,"##")&amp;"]")</f>
        <v>[ThanhToan-12]</v>
      </c>
      <c r="B22" s="25" t="s">
        <v>112</v>
      </c>
      <c r="C22" s="25" t="s">
        <v>113</v>
      </c>
      <c r="D22" s="3" t="s">
        <v>114</v>
      </c>
      <c r="E22" s="25" t="s">
        <v>115</v>
      </c>
      <c r="F22" s="26" t="s">
        <v>1</v>
      </c>
      <c r="G22" s="24">
        <v>45667</v>
      </c>
      <c r="H22" s="26" t="str">
        <f t="shared" si="0"/>
        <v>Đỗ Thu Phương</v>
      </c>
      <c r="I22" s="27" t="s">
        <v>283</v>
      </c>
      <c r="J22" s="28"/>
      <c r="K22" s="28"/>
      <c r="L22" s="28"/>
      <c r="M22" s="28"/>
      <c r="N22" s="28"/>
      <c r="O22" s="28"/>
      <c r="P22" s="28"/>
      <c r="Q22" s="28"/>
      <c r="R22" s="28"/>
      <c r="S22" s="28"/>
      <c r="T22" s="28"/>
      <c r="U22" s="28"/>
      <c r="V22" s="28"/>
      <c r="W22" s="28"/>
      <c r="X22" s="28"/>
      <c r="Y22" s="28"/>
      <c r="Z22" s="28"/>
    </row>
    <row r="23" spans="1:26" ht="66" customHeight="1">
      <c r="A23" s="46" t="str">
        <f>IF(AND(E23=""),"","["&amp;TEXT($B$1,"##")&amp;"-"&amp;TEXT(ROW()-9- COUNTBLANK($E$8:E22) +1,"##")&amp;"]")</f>
        <v>[ThanhToan-13]</v>
      </c>
      <c r="B23" s="25" t="s">
        <v>242</v>
      </c>
      <c r="C23" s="25" t="s">
        <v>239</v>
      </c>
      <c r="D23" s="3" t="s">
        <v>240</v>
      </c>
      <c r="E23" s="25" t="s">
        <v>241</v>
      </c>
      <c r="F23" s="26" t="s">
        <v>1</v>
      </c>
      <c r="G23" s="24">
        <v>45667</v>
      </c>
      <c r="H23" s="26" t="str">
        <f t="shared" si="0"/>
        <v>Đỗ Thu Phương</v>
      </c>
      <c r="I23" s="27" t="s">
        <v>207</v>
      </c>
      <c r="J23" s="28"/>
      <c r="K23" s="28"/>
      <c r="L23" s="28"/>
      <c r="M23" s="28"/>
      <c r="N23" s="28"/>
      <c r="O23" s="28"/>
      <c r="P23" s="28"/>
      <c r="Q23" s="28"/>
      <c r="R23" s="28"/>
      <c r="S23" s="28"/>
      <c r="T23" s="28"/>
      <c r="U23" s="28"/>
      <c r="V23" s="28"/>
      <c r="W23" s="28"/>
      <c r="X23" s="28"/>
      <c r="Y23" s="28"/>
      <c r="Z23" s="28"/>
    </row>
    <row r="24" spans="1:26" ht="89.4" customHeight="1">
      <c r="A24" s="46" t="str">
        <f>IF(AND(E24=""),"","["&amp;TEXT($B$1,"##")&amp;"-"&amp;TEXT(ROW()-9- COUNTBLANK($E$8:E23) +1,"##")&amp;"]")</f>
        <v>[ThanhToan-14]</v>
      </c>
      <c r="B24" s="25" t="s">
        <v>357</v>
      </c>
      <c r="C24" s="25" t="s">
        <v>210</v>
      </c>
      <c r="D24" s="3" t="s">
        <v>359</v>
      </c>
      <c r="E24" s="25" t="s">
        <v>360</v>
      </c>
      <c r="F24" s="26" t="s">
        <v>1</v>
      </c>
      <c r="G24" s="24">
        <v>45667</v>
      </c>
      <c r="H24" s="26" t="str">
        <f t="shared" si="0"/>
        <v>Đỗ Thu Phương</v>
      </c>
      <c r="I24" s="27" t="s">
        <v>207</v>
      </c>
      <c r="J24" s="28"/>
      <c r="K24" s="28"/>
      <c r="L24" s="28"/>
      <c r="M24" s="28"/>
      <c r="N24" s="28"/>
      <c r="O24" s="28"/>
      <c r="P24" s="28"/>
      <c r="Q24" s="28"/>
      <c r="R24" s="28"/>
      <c r="S24" s="28"/>
      <c r="T24" s="28"/>
      <c r="U24" s="28"/>
      <c r="V24" s="28"/>
      <c r="W24" s="28"/>
      <c r="X24" s="28"/>
      <c r="Y24" s="28"/>
      <c r="Z24" s="28"/>
    </row>
    <row r="25" spans="1:26" ht="66" customHeight="1">
      <c r="A25" s="46" t="str">
        <f>IF(AND(E25=""),"","["&amp;TEXT($B$1,"##")&amp;"-"&amp;TEXT(ROW()-9- COUNTBLANK($E$8:E24) +1,"##")&amp;"]")</f>
        <v>[ThanhToan-15]</v>
      </c>
      <c r="B25" s="25" t="s">
        <v>156</v>
      </c>
      <c r="C25" s="25" t="s">
        <v>26</v>
      </c>
      <c r="D25" s="3" t="s">
        <v>157</v>
      </c>
      <c r="E25" s="25" t="s">
        <v>334</v>
      </c>
      <c r="F25" s="26" t="s">
        <v>2</v>
      </c>
      <c r="G25" s="24">
        <v>45667</v>
      </c>
      <c r="H25" s="26" t="str">
        <f t="shared" si="0"/>
        <v>Đỗ Thu Phương</v>
      </c>
      <c r="I25" s="27" t="s">
        <v>337</v>
      </c>
      <c r="J25" s="28"/>
      <c r="K25" s="28"/>
      <c r="L25" s="28"/>
      <c r="M25" s="28"/>
      <c r="N25" s="28"/>
      <c r="O25" s="28"/>
      <c r="P25" s="28"/>
      <c r="Q25" s="28"/>
      <c r="R25" s="28"/>
      <c r="S25" s="28"/>
      <c r="T25" s="28"/>
      <c r="U25" s="28"/>
      <c r="V25" s="28"/>
      <c r="W25" s="28"/>
      <c r="X25" s="28"/>
      <c r="Y25" s="28"/>
      <c r="Z25" s="28"/>
    </row>
    <row r="26" spans="1:26" ht="66" customHeight="1">
      <c r="A26" s="46" t="str">
        <f>IF(AND(E26=""),"","["&amp;TEXT($B$1,"##")&amp;"-"&amp;TEXT(ROW()-9- COUNTBLANK($E$8:E25) +1,"##")&amp;"]")</f>
        <v>[ThanhToan-16]</v>
      </c>
      <c r="B26" s="25" t="s">
        <v>358</v>
      </c>
      <c r="C26" s="25" t="s">
        <v>210</v>
      </c>
      <c r="D26" s="3" t="s">
        <v>220</v>
      </c>
      <c r="E26" s="25" t="s">
        <v>211</v>
      </c>
      <c r="F26" s="26" t="s">
        <v>1</v>
      </c>
      <c r="G26" s="24">
        <v>45667</v>
      </c>
      <c r="H26" s="26" t="str">
        <f t="shared" si="0"/>
        <v>Đỗ Thu Phương</v>
      </c>
      <c r="I26" s="27" t="s">
        <v>286</v>
      </c>
      <c r="J26" s="28"/>
      <c r="K26" s="28"/>
      <c r="L26" s="28"/>
      <c r="M26" s="28"/>
      <c r="N26" s="28"/>
      <c r="O26" s="28"/>
      <c r="P26" s="28"/>
      <c r="Q26" s="28"/>
      <c r="R26" s="28"/>
      <c r="S26" s="28"/>
      <c r="T26" s="28"/>
      <c r="U26" s="28"/>
      <c r="V26" s="28"/>
      <c r="W26" s="28"/>
      <c r="X26" s="28"/>
      <c r="Y26" s="28"/>
      <c r="Z26" s="28"/>
    </row>
    <row r="27" spans="1:26" ht="66" customHeight="1">
      <c r="A27" s="46" t="str">
        <f>IF(AND(E27=""),"","["&amp;TEXT($B$1,"##")&amp;"-"&amp;TEXT(ROW()-9- COUNTBLANK($E$8:E26) +1,"##")&amp;"]")</f>
        <v>[ThanhToan-17]</v>
      </c>
      <c r="B27" s="25" t="s">
        <v>357</v>
      </c>
      <c r="C27" s="25" t="s">
        <v>210</v>
      </c>
      <c r="D27" s="3" t="s">
        <v>219</v>
      </c>
      <c r="E27" s="25" t="s">
        <v>361</v>
      </c>
      <c r="F27" s="26" t="s">
        <v>1</v>
      </c>
      <c r="G27" s="24">
        <v>45667</v>
      </c>
      <c r="H27" s="26" t="str">
        <f t="shared" si="0"/>
        <v>Đỗ Thu Phương</v>
      </c>
      <c r="I27" s="27" t="s">
        <v>285</v>
      </c>
      <c r="J27" s="28"/>
      <c r="K27" s="28"/>
      <c r="L27" s="28"/>
      <c r="M27" s="28"/>
      <c r="N27" s="28"/>
      <c r="O27" s="28"/>
      <c r="P27" s="28"/>
      <c r="Q27" s="28"/>
      <c r="R27" s="28"/>
      <c r="S27" s="28"/>
      <c r="T27" s="28"/>
      <c r="U27" s="28"/>
      <c r="V27" s="28"/>
      <c r="W27" s="28"/>
      <c r="X27" s="28"/>
      <c r="Y27" s="28"/>
      <c r="Z27" s="28"/>
    </row>
    <row r="28" spans="1:26" ht="66" customHeight="1">
      <c r="A28" s="46" t="str">
        <f>IF(AND(E28=""),"","["&amp;TEXT($B$1,"##")&amp;"-"&amp;TEXT(ROW()-9- COUNTBLANK($E$8:E27) +1,"##")&amp;"]")</f>
        <v>[ThanhToan-18]</v>
      </c>
      <c r="B28" s="25" t="s">
        <v>212</v>
      </c>
      <c r="C28" s="25" t="s">
        <v>210</v>
      </c>
      <c r="D28" s="3" t="s">
        <v>218</v>
      </c>
      <c r="E28" s="25" t="s">
        <v>213</v>
      </c>
      <c r="F28" s="26" t="s">
        <v>1</v>
      </c>
      <c r="G28" s="24">
        <v>45667</v>
      </c>
      <c r="H28" s="26" t="str">
        <f t="shared" si="0"/>
        <v>Đỗ Thu Phương</v>
      </c>
      <c r="I28" s="27" t="s">
        <v>285</v>
      </c>
      <c r="J28" s="28"/>
      <c r="K28" s="28"/>
      <c r="L28" s="28"/>
      <c r="M28" s="28"/>
      <c r="N28" s="28"/>
      <c r="O28" s="28"/>
      <c r="P28" s="28"/>
      <c r="Q28" s="28"/>
      <c r="R28" s="28"/>
      <c r="S28" s="28"/>
      <c r="T28" s="28"/>
      <c r="U28" s="28"/>
      <c r="V28" s="28"/>
      <c r="W28" s="28"/>
      <c r="X28" s="28"/>
      <c r="Y28" s="28"/>
      <c r="Z28" s="28"/>
    </row>
    <row r="29" spans="1:26" ht="66" customHeight="1">
      <c r="A29" s="46" t="str">
        <f>IF(AND(E29=""),"","["&amp;TEXT($B$1,"##")&amp;"-"&amp;TEXT(ROW()-9- COUNTBLANK($E$8:E28) +1,"##")&amp;"]")</f>
        <v>[ThanhToan-19]</v>
      </c>
      <c r="B29" s="25" t="s">
        <v>214</v>
      </c>
      <c r="C29" s="25" t="s">
        <v>210</v>
      </c>
      <c r="D29" s="3" t="s">
        <v>217</v>
      </c>
      <c r="E29" s="25" t="s">
        <v>224</v>
      </c>
      <c r="F29" s="26" t="s">
        <v>1</v>
      </c>
      <c r="G29" s="24">
        <v>45667</v>
      </c>
      <c r="H29" s="26" t="str">
        <f t="shared" si="0"/>
        <v>Đỗ Thu Phương</v>
      </c>
      <c r="I29" s="27" t="s">
        <v>283</v>
      </c>
      <c r="J29" s="28"/>
      <c r="K29" s="28"/>
      <c r="L29" s="28"/>
      <c r="M29" s="28"/>
      <c r="N29" s="28"/>
      <c r="O29" s="28"/>
      <c r="P29" s="28"/>
      <c r="Q29" s="28"/>
      <c r="R29" s="28"/>
      <c r="S29" s="28"/>
      <c r="T29" s="28"/>
      <c r="U29" s="28"/>
      <c r="V29" s="28"/>
      <c r="W29" s="28"/>
      <c r="X29" s="28"/>
      <c r="Y29" s="28"/>
      <c r="Z29" s="28"/>
    </row>
    <row r="30" spans="1:26" ht="66" customHeight="1">
      <c r="A30" s="46" t="str">
        <f>IF(AND(E30=""),"","["&amp;TEXT($B$1,"##")&amp;"-"&amp;TEXT(ROW()-9- COUNTBLANK($E$8:E29) +1,"##")&amp;"]")</f>
        <v>[ThanhToan-20]</v>
      </c>
      <c r="B30" s="25" t="s">
        <v>215</v>
      </c>
      <c r="C30" s="25" t="s">
        <v>210</v>
      </c>
      <c r="D30" s="3" t="s">
        <v>216</v>
      </c>
      <c r="E30" s="25" t="s">
        <v>221</v>
      </c>
      <c r="F30" s="26" t="s">
        <v>1</v>
      </c>
      <c r="G30" s="24">
        <v>45667</v>
      </c>
      <c r="H30" s="26" t="str">
        <f t="shared" si="0"/>
        <v>Đỗ Thu Phương</v>
      </c>
      <c r="I30" s="27" t="s">
        <v>283</v>
      </c>
      <c r="J30" s="28"/>
      <c r="K30" s="28"/>
      <c r="L30" s="28"/>
      <c r="M30" s="28"/>
      <c r="N30" s="28"/>
      <c r="O30" s="28"/>
      <c r="P30" s="28"/>
      <c r="Q30" s="28"/>
      <c r="R30" s="28"/>
      <c r="S30" s="28"/>
      <c r="T30" s="28"/>
      <c r="U30" s="28"/>
      <c r="V30" s="28"/>
      <c r="W30" s="28"/>
      <c r="X30" s="28"/>
      <c r="Y30" s="28"/>
      <c r="Z30" s="28"/>
    </row>
    <row r="31" spans="1:26" ht="66" customHeight="1">
      <c r="A31" s="46" t="str">
        <f>IF(AND(E31=""),"","["&amp;TEXT($B$1,"##")&amp;"-"&amp;TEXT(ROW()-9- COUNTBLANK($E$8:E30) +1,"##")&amp;"]")</f>
        <v>[ThanhToan-21]</v>
      </c>
      <c r="B31" s="25" t="s">
        <v>222</v>
      </c>
      <c r="C31" s="25" t="s">
        <v>210</v>
      </c>
      <c r="D31" s="3" t="s">
        <v>223</v>
      </c>
      <c r="E31" s="25" t="s">
        <v>225</v>
      </c>
      <c r="F31" s="26" t="s">
        <v>1</v>
      </c>
      <c r="G31" s="24">
        <v>45667</v>
      </c>
      <c r="H31" s="26" t="str">
        <f t="shared" si="0"/>
        <v>Đỗ Thu Phương</v>
      </c>
      <c r="I31" s="27" t="s">
        <v>283</v>
      </c>
      <c r="J31" s="28"/>
      <c r="K31" s="28"/>
      <c r="L31" s="28"/>
      <c r="M31" s="28"/>
      <c r="N31" s="28"/>
      <c r="O31" s="28"/>
      <c r="P31" s="28"/>
      <c r="Q31" s="28"/>
      <c r="R31" s="28"/>
      <c r="S31" s="28"/>
      <c r="T31" s="28"/>
      <c r="U31" s="28"/>
      <c r="V31" s="28"/>
      <c r="W31" s="28"/>
      <c r="X31" s="28"/>
      <c r="Y31" s="28"/>
      <c r="Z31" s="28"/>
    </row>
    <row r="32" spans="1:26" ht="66" customHeight="1">
      <c r="A32" s="28"/>
      <c r="B32" s="28"/>
      <c r="C32" s="28"/>
      <c r="D32" s="28"/>
      <c r="E32" s="28"/>
      <c r="F32" s="28"/>
      <c r="G32" s="28"/>
      <c r="H32" s="28"/>
      <c r="I32" s="28"/>
      <c r="J32" s="28"/>
      <c r="K32" s="28"/>
      <c r="L32" s="28"/>
      <c r="M32" s="28"/>
      <c r="N32" s="28"/>
      <c r="O32" s="28"/>
      <c r="P32" s="28"/>
      <c r="Q32" s="28"/>
    </row>
    <row r="33" s="1" customFormat="1" ht="39" customHeight="1"/>
    <row r="34" s="1" customFormat="1" ht="32.25" customHeight="1"/>
    <row r="35" s="1" customFormat="1" ht="38.25" customHeight="1"/>
    <row r="36" s="1" customFormat="1" ht="45" customHeight="1"/>
    <row r="37" s="1" customFormat="1" ht="12.75" customHeight="1"/>
    <row r="38" s="1" customFormat="1" ht="41.25" customHeight="1"/>
    <row r="39" ht="31.5" customHeight="1"/>
    <row r="40" ht="14.25" customHeight="1"/>
    <row r="41" ht="32.25" customHeight="1"/>
    <row r="42" ht="72.75" customHeight="1"/>
    <row r="43" ht="42.75" customHeight="1"/>
    <row r="44" ht="38.25" customHeight="1"/>
    <row r="45" ht="35.25" customHeight="1"/>
    <row r="46" ht="33" customHeight="1"/>
    <row r="47" ht="38.25" customHeight="1"/>
    <row r="48" ht="24" customHeight="1"/>
    <row r="49" spans="1:9" ht="30.75" customHeight="1"/>
    <row r="50" spans="1:9" ht="17.25" customHeight="1"/>
    <row r="51" spans="1:9" ht="22.5" customHeight="1"/>
    <row r="52" spans="1:9" ht="24.75" customHeight="1"/>
    <row r="53" spans="1:9" ht="27" customHeight="1"/>
    <row r="54" spans="1:9" ht="49.5" customHeight="1"/>
    <row r="55" spans="1:9" ht="24" customHeight="1"/>
    <row r="57" spans="1:9" ht="28.5" customHeight="1"/>
    <row r="58" spans="1:9" ht="28.5" customHeight="1"/>
    <row r="59" spans="1:9" ht="43.5" customHeight="1"/>
    <row r="60" spans="1:9" ht="32.25" customHeight="1"/>
    <row r="61" spans="1:9" ht="14.25" customHeight="1">
      <c r="A61" s="43" t="str">
        <f>IF(AND(E61=""),"","["&amp;TEXT($B$1,"##")&amp;"-"&amp;TEXT(ROW()-9- COUNTBLANK($E$8:E11)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3" t="str">
        <f>IF(AND(E69=""),"","["&amp;TEXT($B$1,"##")&amp;"-"&amp;TEXT(ROW()-9- COUNTBLANK($E$8:E68) +1,"##")&amp;"]")</f>
        <v/>
      </c>
      <c r="B69" s="44"/>
      <c r="C69" s="34"/>
      <c r="D69" s="45"/>
      <c r="E69" s="44"/>
      <c r="F69" s="34"/>
      <c r="G69" s="34"/>
      <c r="H69" s="1"/>
      <c r="I69" s="37"/>
    </row>
    <row r="70" spans="1:9" ht="14.25" customHeight="1">
      <c r="A70" s="43" t="str">
        <f>IF(AND(E70=""),"","["&amp;TEXT($B$1,"##")&amp;"-"&amp;TEXT(ROW()-9- COUNTBLANK($E$8:E69) +1,"##")&amp;"]")</f>
        <v/>
      </c>
      <c r="B70" s="44"/>
      <c r="C70" s="34"/>
      <c r="D70" s="45"/>
      <c r="E70" s="44"/>
      <c r="F70" s="34"/>
      <c r="G70" s="34"/>
      <c r="H70" s="1"/>
      <c r="I70" s="37"/>
    </row>
    <row r="71" spans="1:9" ht="14.25" customHeight="1">
      <c r="A71" s="45"/>
      <c r="B71" s="44"/>
      <c r="C71" s="34"/>
      <c r="D71" s="45"/>
      <c r="E71" s="44"/>
      <c r="F71" s="34"/>
      <c r="G71" s="34"/>
      <c r="H71" s="1"/>
      <c r="I71" s="37"/>
    </row>
    <row r="72" spans="1:9" ht="14.25" customHeight="1">
      <c r="A72" s="45"/>
      <c r="B72" s="44"/>
      <c r="C72" s="34"/>
      <c r="D72" s="45"/>
      <c r="E72" s="44"/>
      <c r="F72" s="34"/>
      <c r="G72" s="34"/>
      <c r="H72" s="1"/>
      <c r="I72" s="37"/>
    </row>
    <row r="73" spans="1:9" ht="14.25" customHeight="1">
      <c r="A73" s="38"/>
      <c r="B73" s="39"/>
      <c r="C73" s="34"/>
      <c r="D73" s="38"/>
      <c r="E73" s="40"/>
      <c r="F73" s="41"/>
      <c r="G73" s="42"/>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4.25" customHeight="1">
      <c r="B986" s="29"/>
      <c r="C986" s="30"/>
      <c r="E986" s="31"/>
      <c r="F986" s="2"/>
      <c r="G986" s="1"/>
      <c r="H986" s="1"/>
      <c r="I986" s="32"/>
    </row>
    <row r="987" spans="2:9" ht="14.25" customHeight="1">
      <c r="B987" s="29"/>
      <c r="C987" s="30"/>
      <c r="E987" s="31"/>
      <c r="F987" s="2"/>
      <c r="G987" s="1"/>
      <c r="H987" s="1"/>
      <c r="I987" s="32"/>
    </row>
    <row r="988" spans="2:9" ht="15" customHeight="1"/>
    <row r="989" spans="2:9" ht="15" customHeight="1"/>
  </sheetData>
  <mergeCells count="3">
    <mergeCell ref="B1:E1"/>
    <mergeCell ref="B2:E2"/>
    <mergeCell ref="B3:E3"/>
  </mergeCells>
  <conditionalFormatting sqref="F1:F31 F61:F1048576">
    <cfRule type="cellIs" dxfId="3" priority="41" operator="equal">
      <formula>"N/A"</formula>
    </cfRule>
    <cfRule type="cellIs" dxfId="2" priority="42" operator="equal">
      <formula>"Fail"</formula>
    </cfRule>
    <cfRule type="cellIs" dxfId="1" priority="43" operator="equal">
      <formula>Fail</formula>
    </cfRule>
    <cfRule type="cellIs" dxfId="0" priority="44" operator="equal">
      <formula>"Pass"</formula>
    </cfRule>
  </conditionalFormatting>
  <dataValidations count="2">
    <dataValidation type="list" allowBlank="1" showErrorMessage="1" sqref="F1:H2" xr:uid="{00000000-0002-0000-0400-000000000000}">
      <formula1>$J$1:$J$5</formula1>
    </dataValidation>
    <dataValidation type="list" allowBlank="1" showErrorMessage="1" sqref="F10:F14 F16:F31" xr:uid="{00000000-0002-0000-0400-000001000000}">
      <formula1>"Pass,Fail,N/A,Untested"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TCHieuNang-Live</vt:lpstr>
      <vt:lpstr>TCHieuNang-TinNhan</vt:lpstr>
      <vt:lpstr>TCHieuNang-KhamPha</vt:lpstr>
      <vt:lpstr>TCHieuNang-TrangChu</vt:lpstr>
      <vt:lpstr>Testcases GioHang</vt:lpstr>
      <vt:lpstr>Test cases TimKiem</vt:lpstr>
      <vt:lpstr>Test cases DanhMuc</vt:lpstr>
      <vt:lpstr>Testcase ChiTiet</vt:lpstr>
      <vt:lpstr>Test cases ThanhToan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Con Tho</cp:lastModifiedBy>
  <dcterms:created xsi:type="dcterms:W3CDTF">2019-04-08T09:14:46Z</dcterms:created>
  <dcterms:modified xsi:type="dcterms:W3CDTF">2025-06-17T10:53:58Z</dcterms:modified>
</cp:coreProperties>
</file>