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loequinto/Documents/code-base-metrics/"/>
    </mc:Choice>
  </mc:AlternateContent>
  <xr:revisionPtr revIDLastSave="0" documentId="13_ncr:1_{F1AB63A4-9050-8944-B6D1-7C802CCECB08}" xr6:coauthVersionLast="41" xr6:coauthVersionMax="41" xr10:uidLastSave="{00000000-0000-0000-0000-000000000000}"/>
  <bookViews>
    <workbookView xWindow="2000" yWindow="1220" windowWidth="26620" windowHeight="16540" xr2:uid="{15A0F36C-D6DF-6E4E-9846-4C8581C95C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" i="1" l="1"/>
  <c r="T8" i="1"/>
  <c r="T7" i="1"/>
  <c r="T6" i="1"/>
  <c r="T5" i="1"/>
  <c r="T4" i="1"/>
  <c r="N9" i="1" l="1"/>
  <c r="N8" i="1"/>
  <c r="N7" i="1"/>
  <c r="N6" i="1"/>
  <c r="N5" i="1"/>
  <c r="N4" i="1"/>
  <c r="H9" i="1"/>
  <c r="H8" i="1"/>
  <c r="H7" i="1"/>
  <c r="H6" i="1"/>
  <c r="H5" i="1"/>
  <c r="H4" i="1"/>
  <c r="B8" i="1"/>
  <c r="B9" i="1"/>
  <c r="B7" i="1"/>
  <c r="B6" i="1"/>
  <c r="B5" i="1"/>
  <c r="B4" i="1"/>
</calcChain>
</file>

<file path=xl/sharedStrings.xml><?xml version="1.0" encoding="utf-8"?>
<sst xmlns="http://schemas.openxmlformats.org/spreadsheetml/2006/main" count="28" uniqueCount="10">
  <si>
    <t>NLOC</t>
  </si>
  <si>
    <t>CNN</t>
  </si>
  <si>
    <t>Mean Diff</t>
  </si>
  <si>
    <t>Diff</t>
  </si>
  <si>
    <t>statistic T</t>
  </si>
  <si>
    <t>P-Value</t>
  </si>
  <si>
    <t>Confidence Interval 1</t>
  </si>
  <si>
    <t>Confidence Interval 2</t>
  </si>
  <si>
    <t xml:space="preserve">FUNCTION COUNT </t>
  </si>
  <si>
    <t>WARNING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</si>
</sst>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3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0092-1606-3843-925A-883F6F5DAAD0}">
  <dimension ref="A2:Y10"/>
  <sheetViews>
    <sheetView tabSelected="1" workbookViewId="0">
      <pane xSplit="1" topLeftCell="B1" activePane="topRight" state="frozen"/>
      <selection pane="topRight" activeCell="D19" sqref="D19"/>
    </sheetView>
  </sheetViews>
  <sheetFormatPr baseColWidth="10" defaultRowHeight="16" x14ac:dyDescent="0.2"/>
  <cols>
    <col min="4" max="4" width="20.83203125" customWidth="1"/>
    <col min="5" max="5" width="25.1640625" customWidth="1"/>
    <col min="10" max="10" width="20.5" customWidth="1"/>
    <col min="11" max="11" width="21.33203125" customWidth="1"/>
    <col min="13" max="13" width="20" customWidth="1"/>
    <col min="14" max="14" width="18.6640625" customWidth="1"/>
    <col min="16" max="16" width="20" customWidth="1"/>
    <col min="17" max="17" width="19.33203125" customWidth="1"/>
    <col min="18" max="18" width="17.1640625" customWidth="1"/>
    <col min="20" max="20" width="36.5" customWidth="1"/>
    <col min="22" max="22" width="24.5" customWidth="1"/>
    <col min="23" max="23" width="27" customWidth="1"/>
  </cols>
  <sheetData>
    <row r="2" spans="1:25" ht="17" thickBot="1" x14ac:dyDescent="0.25">
      <c r="B2" s="18" t="s">
        <v>0</v>
      </c>
      <c r="C2" s="18"/>
      <c r="D2" s="18"/>
      <c r="E2" s="18"/>
      <c r="F2" s="18"/>
      <c r="G2" s="18"/>
      <c r="H2" s="19" t="s">
        <v>1</v>
      </c>
      <c r="I2" s="19"/>
      <c r="J2" s="19"/>
      <c r="K2" s="19"/>
      <c r="L2" s="19"/>
      <c r="M2" s="19"/>
      <c r="N2" s="18" t="s">
        <v>8</v>
      </c>
      <c r="O2" s="18"/>
      <c r="P2" s="18"/>
      <c r="Q2" s="18"/>
      <c r="R2" s="18"/>
      <c r="S2" s="18"/>
      <c r="T2" s="19" t="s">
        <v>9</v>
      </c>
      <c r="U2" s="19"/>
      <c r="V2" s="19"/>
      <c r="W2" s="19"/>
      <c r="X2" s="19"/>
      <c r="Y2" s="19"/>
    </row>
    <row r="3" spans="1:25" ht="17" thickBot="1" x14ac:dyDescent="0.25">
      <c r="A3" s="1"/>
      <c r="B3" s="10" t="s">
        <v>2</v>
      </c>
      <c r="C3" s="11" t="s">
        <v>3</v>
      </c>
      <c r="D3" s="11" t="s">
        <v>6</v>
      </c>
      <c r="E3" s="11" t="s">
        <v>7</v>
      </c>
      <c r="F3" s="11" t="s">
        <v>4</v>
      </c>
      <c r="G3" s="12" t="s">
        <v>5</v>
      </c>
      <c r="H3" s="13" t="s">
        <v>2</v>
      </c>
      <c r="I3" s="13" t="s">
        <v>3</v>
      </c>
      <c r="J3" s="14" t="s">
        <v>6</v>
      </c>
      <c r="K3" s="14" t="s">
        <v>7</v>
      </c>
      <c r="L3" s="14" t="s">
        <v>4</v>
      </c>
      <c r="M3" s="15" t="s">
        <v>5</v>
      </c>
      <c r="N3" s="16" t="s">
        <v>2</v>
      </c>
      <c r="O3" s="16" t="s">
        <v>3</v>
      </c>
      <c r="P3" s="11" t="s">
        <v>6</v>
      </c>
      <c r="Q3" s="11" t="s">
        <v>7</v>
      </c>
      <c r="R3" s="11" t="s">
        <v>4</v>
      </c>
      <c r="S3" s="17" t="s">
        <v>5</v>
      </c>
      <c r="T3" s="13" t="s">
        <v>2</v>
      </c>
      <c r="U3" s="13" t="s">
        <v>3</v>
      </c>
      <c r="V3" s="14" t="s">
        <v>6</v>
      </c>
      <c r="W3" s="14" t="s">
        <v>7</v>
      </c>
      <c r="X3" s="14" t="s">
        <v>4</v>
      </c>
      <c r="Y3" s="15" t="s">
        <v>5</v>
      </c>
    </row>
    <row r="4" spans="1:25" x14ac:dyDescent="0.2">
      <c r="A4" s="1">
        <v>2011</v>
      </c>
      <c r="B4" s="3">
        <f>8.88912694161757-8.09871826472763</f>
        <v>0.79040867688994076</v>
      </c>
      <c r="C4" s="4">
        <v>25917.214960999601</v>
      </c>
      <c r="D4" s="4">
        <v>0.32609929300521201</v>
      </c>
      <c r="E4" s="4">
        <v>1.25471806077466</v>
      </c>
      <c r="F4" s="4">
        <v>3.3366650450358502</v>
      </c>
      <c r="G4" s="5">
        <v>8.4909246419979402E-4</v>
      </c>
      <c r="H4" s="7">
        <f>2.19425102660239-1.45039438008381</f>
        <v>0.74385664651858008</v>
      </c>
      <c r="I4" s="7">
        <v>13894.657225511701</v>
      </c>
      <c r="J4" s="7">
        <v>0.68066509225729899</v>
      </c>
      <c r="K4" s="7">
        <v>0.80704820077987405</v>
      </c>
      <c r="L4" s="7">
        <v>23.0736411748642</v>
      </c>
      <c r="M4" s="8">
        <v>1.2541531318396401E-115</v>
      </c>
      <c r="N4" s="4">
        <f>ABS(12.0465095518657-15.7074808972147)</f>
        <v>3.6609713453489992</v>
      </c>
      <c r="O4" s="4">
        <v>19177.440945305199</v>
      </c>
      <c r="P4" s="4">
        <v>-5.3687250852373696</v>
      </c>
      <c r="Q4" s="4">
        <v>-1.9532176054605399</v>
      </c>
      <c r="R4" s="4">
        <v>-4.20190845560544</v>
      </c>
      <c r="S4" s="6">
        <v>2.65871230439183E-5</v>
      </c>
      <c r="T4" s="7">
        <f>2.42307692307692-1.83870967741935</f>
        <v>0.5843672456575697</v>
      </c>
      <c r="U4" s="7">
        <v>46.083125893229003</v>
      </c>
      <c r="V4" s="7">
        <v>-1.82569594268161</v>
      </c>
      <c r="W4" s="7">
        <v>0.65696145136647199</v>
      </c>
      <c r="X4" s="7">
        <v>-0.94754355143361502</v>
      </c>
      <c r="Y4" s="8">
        <v>0.34830440412778801</v>
      </c>
    </row>
    <row r="5" spans="1:25" x14ac:dyDescent="0.2">
      <c r="A5" s="1">
        <v>2012</v>
      </c>
      <c r="B5" s="3">
        <f>8.86966480873483-8.21024305555556</f>
        <v>0.6594217531792701</v>
      </c>
      <c r="C5" s="4">
        <v>30108.870454058699</v>
      </c>
      <c r="D5" s="4">
        <v>0.206027492604759</v>
      </c>
      <c r="E5" s="4">
        <v>1.1128160137537799</v>
      </c>
      <c r="F5" s="4">
        <v>2.8507084385294399</v>
      </c>
      <c r="G5" s="5">
        <v>4.3651587570544903E-3</v>
      </c>
      <c r="H5" s="7">
        <f>2.11552263877224-1.45445601851852</f>
        <v>0.66106662025371987</v>
      </c>
      <c r="I5" s="7">
        <v>17018.014202242899</v>
      </c>
      <c r="J5" s="7">
        <v>0.60420065367938902</v>
      </c>
      <c r="K5" s="7">
        <v>0.71793258682804995</v>
      </c>
      <c r="L5" s="7">
        <v>22.7861936183421</v>
      </c>
      <c r="M5" s="8">
        <v>3.0938469943645999E-113</v>
      </c>
      <c r="N5" s="4">
        <f>ABS(12.0025196609911-16.3967592592593)</f>
        <v>4.3942395982682019</v>
      </c>
      <c r="O5" s="4">
        <v>19777.3596066754</v>
      </c>
      <c r="P5" s="4">
        <v>-6.13420239074647</v>
      </c>
      <c r="Q5" s="4">
        <v>-2.65427680578992</v>
      </c>
      <c r="R5" s="4">
        <v>-4.9501509485759296</v>
      </c>
      <c r="S5" s="6">
        <v>7.4766030432964305E-7</v>
      </c>
      <c r="T5" s="7">
        <f>2.95833333333333-1.859375</f>
        <v>1.0989583333333299</v>
      </c>
      <c r="U5" s="7">
        <v>33.966018935482303</v>
      </c>
      <c r="V5" s="7">
        <v>-2.50353225308467</v>
      </c>
      <c r="W5" s="7">
        <v>0.30561558641800302</v>
      </c>
      <c r="X5" s="7">
        <v>-1.59011520166856</v>
      </c>
      <c r="Y5" s="8">
        <v>0.12107477363168299</v>
      </c>
    </row>
    <row r="6" spans="1:25" x14ac:dyDescent="0.2">
      <c r="A6" s="1">
        <v>2013</v>
      </c>
      <c r="B6" s="3">
        <f>8.33306320907617-8.28588080275694</f>
        <v>4.7182406319230097E-2</v>
      </c>
      <c r="C6" s="4">
        <v>32044.163369309201</v>
      </c>
      <c r="D6" s="4">
        <v>-0.357349404254585</v>
      </c>
      <c r="E6" s="4">
        <v>0.45171421689304903</v>
      </c>
      <c r="F6" s="4">
        <v>0.22860825224908099</v>
      </c>
      <c r="G6" s="5">
        <v>0.81917486884747803</v>
      </c>
      <c r="H6" s="7">
        <f>2.1308076715289-1.47121427123454</f>
        <v>0.65959340029435998</v>
      </c>
      <c r="I6" s="7">
        <v>20960.164550042398</v>
      </c>
      <c r="J6" s="7">
        <v>0.60411010982465396</v>
      </c>
      <c r="K6" s="7">
        <v>0.71507669076406699</v>
      </c>
      <c r="L6" s="7">
        <v>23.3016815528614</v>
      </c>
      <c r="M6" s="8">
        <v>1.3692759044812301E-118</v>
      </c>
      <c r="N6" s="4">
        <f>ABS(11.6750405186386-17.0310662882627)</f>
        <v>5.3560257696241003</v>
      </c>
      <c r="O6" s="4">
        <v>21783.935561038099</v>
      </c>
      <c r="P6" s="4">
        <v>-7.20414824647212</v>
      </c>
      <c r="Q6" s="4">
        <v>-3.5079032927761702</v>
      </c>
      <c r="R6" s="4">
        <v>-5.6804681743065704</v>
      </c>
      <c r="S6" s="6">
        <v>1.36039067072034E-8</v>
      </c>
      <c r="T6" s="7">
        <f>4.2-2.203125</f>
        <v>1.9968750000000002</v>
      </c>
      <c r="U6" s="7">
        <v>25.0769165591446</v>
      </c>
      <c r="V6" s="7">
        <v>-5.0848309357682604</v>
      </c>
      <c r="W6" s="7">
        <v>1.09108093576826</v>
      </c>
      <c r="X6" s="7">
        <v>-1.3316257117596699</v>
      </c>
      <c r="Y6" s="8">
        <v>0.19496164564816801</v>
      </c>
    </row>
    <row r="7" spans="1:25" x14ac:dyDescent="0.2">
      <c r="A7" s="1">
        <v>2014</v>
      </c>
      <c r="B7" s="3">
        <f>8.57920618194591-8.37417763157895</f>
        <v>0.20502855036695955</v>
      </c>
      <c r="C7" s="4">
        <v>32057.341312564098</v>
      </c>
      <c r="D7" s="4">
        <v>-0.18512859934123599</v>
      </c>
      <c r="E7" s="4">
        <v>0.59518570007515903</v>
      </c>
      <c r="F7" s="4">
        <v>1.0300048267141</v>
      </c>
      <c r="G7" s="5">
        <v>0.30301551073287902</v>
      </c>
      <c r="H7" s="7">
        <f>2.10683760683761-1.46604102167183</f>
        <v>0.64079658516577997</v>
      </c>
      <c r="I7" s="7">
        <v>25060.336028137801</v>
      </c>
      <c r="J7" s="7">
        <v>0.59028189535609599</v>
      </c>
      <c r="K7" s="7">
        <v>0.69131127497546396</v>
      </c>
      <c r="L7" s="7">
        <v>24.864032527718699</v>
      </c>
      <c r="M7" s="8">
        <v>7.8575340851851496E-135</v>
      </c>
      <c r="N7" s="4">
        <f>ABS(11.9124809741248-17.093653250774)</f>
        <v>5.1811722766491997</v>
      </c>
      <c r="O7" s="4">
        <v>22480.3462567161</v>
      </c>
      <c r="P7" s="4">
        <v>-6.9607004933569101</v>
      </c>
      <c r="Q7" s="4">
        <v>-3.4016440599414501</v>
      </c>
      <c r="R7" s="4">
        <v>-5.7068259689613896</v>
      </c>
      <c r="S7" s="6">
        <v>1.16550057285813E-8</v>
      </c>
      <c r="T7" s="7">
        <f>3.55555555555556-2.20547945205479</f>
        <v>1.3500761035007698</v>
      </c>
      <c r="U7" s="7">
        <v>38.278492227056802</v>
      </c>
      <c r="V7" s="7">
        <v>-3.6316686673889498</v>
      </c>
      <c r="W7" s="7">
        <v>0.93151646038742697</v>
      </c>
      <c r="X7" s="7">
        <v>-1.19759916102342</v>
      </c>
      <c r="Y7" s="8">
        <v>0.23843665561918601</v>
      </c>
    </row>
    <row r="8" spans="1:25" x14ac:dyDescent="0.2">
      <c r="A8" s="1">
        <v>2015</v>
      </c>
      <c r="B8" s="3">
        <f>2.04146848302932-1.47916289182823</f>
        <v>0.56230559120109014</v>
      </c>
      <c r="C8" s="4">
        <v>34475.629988188797</v>
      </c>
      <c r="D8" s="4">
        <v>0.51763210947154603</v>
      </c>
      <c r="E8" s="4">
        <v>0.60697907293064102</v>
      </c>
      <c r="F8" s="4">
        <v>24.670953729689401</v>
      </c>
      <c r="G8" s="6">
        <v>3.1478736251562601E-133</v>
      </c>
      <c r="H8" s="7">
        <f>2.04146848302932-1.47916289182823</f>
        <v>0.56230559120109014</v>
      </c>
      <c r="I8" s="7">
        <v>34475.629988188797</v>
      </c>
      <c r="J8" s="7">
        <v>0.51763210947154603</v>
      </c>
      <c r="K8" s="7">
        <v>0.60697907293064102</v>
      </c>
      <c r="L8" s="7">
        <v>24.670953729689401</v>
      </c>
      <c r="M8" s="8">
        <v>3.1478736251562601E-133</v>
      </c>
      <c r="N8" s="4">
        <f>ABS(12.8971138305241-17.6427794890379)</f>
        <v>4.7456656585137988</v>
      </c>
      <c r="O8" s="4">
        <v>38026.876760058498</v>
      </c>
      <c r="P8" s="4">
        <v>-6.8782467068034796</v>
      </c>
      <c r="Q8" s="4">
        <v>-2.6130846102240102</v>
      </c>
      <c r="R8" s="4">
        <v>-4.3616770598252401</v>
      </c>
      <c r="S8" s="6">
        <v>1.29408415462562E-5</v>
      </c>
      <c r="T8" s="7">
        <f>5.65217391304348-2.20547945205479</f>
        <v>3.4466944609886903</v>
      </c>
      <c r="U8" s="7">
        <v>23.9619532943317</v>
      </c>
      <c r="V8" s="7">
        <v>-8.3013065203644008</v>
      </c>
      <c r="W8" s="7">
        <v>1.40791759838703</v>
      </c>
      <c r="X8" s="7">
        <v>-1.4654570581252899</v>
      </c>
      <c r="Y8" s="8">
        <v>0.15579598537212999</v>
      </c>
    </row>
    <row r="9" spans="1:25" x14ac:dyDescent="0.2">
      <c r="A9" s="1">
        <v>2016</v>
      </c>
      <c r="B9" s="3">
        <f>8.56997212266029-8.43327417923691</f>
        <v>0.13669794342338015</v>
      </c>
      <c r="C9" s="4">
        <v>35606.845020078203</v>
      </c>
      <c r="D9" s="4">
        <v>-0.52037271935319795</v>
      </c>
      <c r="E9" s="4">
        <v>0.24697683250643501</v>
      </c>
      <c r="F9" s="4">
        <v>-0.69833142638145895</v>
      </c>
      <c r="G9" s="5">
        <v>0.48497451063823399</v>
      </c>
      <c r="H9" s="7">
        <f>2.01384205856256-1.51178813221824</f>
        <v>0.50205392634432</v>
      </c>
      <c r="I9" s="7">
        <v>36289.165375467099</v>
      </c>
      <c r="J9" s="7">
        <v>0.45889754061671101</v>
      </c>
      <c r="K9" s="7">
        <v>0.54521031207191994</v>
      </c>
      <c r="L9" s="7">
        <v>22.8017341664094</v>
      </c>
      <c r="M9" s="8">
        <v>2.8076872920022899E-114</v>
      </c>
      <c r="N9" s="4">
        <f>ABS(12.3829192546584-18.7440063719634)</f>
        <v>6.3610871173050008</v>
      </c>
      <c r="O9" s="9">
        <v>35132.819412332101</v>
      </c>
      <c r="P9" s="4">
        <v>-8.35081835534214</v>
      </c>
      <c r="Q9" s="4">
        <v>-4.37135587926781</v>
      </c>
      <c r="R9" s="4">
        <v>-6.2661383346345598</v>
      </c>
      <c r="S9" s="6">
        <v>3.74398008985937E-10</v>
      </c>
      <c r="T9" s="7">
        <f>4-2.98630136986301</f>
        <v>1.0136986301369899</v>
      </c>
      <c r="U9" s="7">
        <v>99.126703376764098</v>
      </c>
      <c r="V9" s="7">
        <v>-3.30859820956498</v>
      </c>
      <c r="W9" s="7">
        <v>1.2812009492910099</v>
      </c>
      <c r="X9" s="7">
        <v>-0.87645063840723203</v>
      </c>
      <c r="Y9" s="8">
        <v>0.38290413643629301</v>
      </c>
    </row>
    <row r="10" spans="1:25" x14ac:dyDescent="0.2">
      <c r="B10" s="2"/>
      <c r="C10" s="2"/>
      <c r="D10" s="2"/>
      <c r="E10" s="2"/>
      <c r="F10" s="2"/>
      <c r="G10" s="2"/>
    </row>
  </sheetData>
  <mergeCells count="4">
    <mergeCell ref="N2:S2"/>
    <mergeCell ref="B2:G2"/>
    <mergeCell ref="H2:M2"/>
    <mergeCell ref="T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L Quinto</dc:creator>
  <cp:lastModifiedBy>Chloe L Quinto</cp:lastModifiedBy>
  <dcterms:created xsi:type="dcterms:W3CDTF">2019-02-12T19:12:20Z</dcterms:created>
  <dcterms:modified xsi:type="dcterms:W3CDTF">2019-02-21T05:06:17Z</dcterms:modified>
</cp:coreProperties>
</file>