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09"/>
  <workbookPr/>
  <mc:AlternateContent xmlns:mc="http://schemas.openxmlformats.org/markup-compatibility/2006">
    <mc:Choice Requires="x15">
      <x15ac:absPath xmlns:x15ac="http://schemas.microsoft.com/office/spreadsheetml/2010/11/ac" url="/Users/guoj1/Documents/chodera_lab/projects/Seeliger_mutation/"/>
    </mc:Choice>
  </mc:AlternateContent>
  <xr:revisionPtr revIDLastSave="0" documentId="13_ncr:1_{39CBC59C-73F1-754B-ACEA-1B9AA735F4F0}" xr6:coauthVersionLast="43" xr6:coauthVersionMax="43" xr10:uidLastSave="{00000000-0000-0000-0000-000000000000}"/>
  <bookViews>
    <workbookView xWindow="0" yWindow="0" windowWidth="51200" windowHeight="28800" xr2:uid="{00000000-000D-0000-FFFF-FFFF00000000}"/>
  </bookViews>
  <sheets>
    <sheet name="results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2" i="1" l="1"/>
  <c r="J12" i="1"/>
  <c r="H15" i="1"/>
  <c r="I15" i="1" s="1"/>
  <c r="H29" i="1"/>
  <c r="I29" i="1" s="1"/>
  <c r="H19" i="1"/>
  <c r="I19" i="1" s="1"/>
  <c r="H23" i="1"/>
  <c r="I23" i="1" s="1"/>
  <c r="H8" i="1"/>
  <c r="I8" i="1" s="1"/>
  <c r="H27" i="1"/>
  <c r="I27" i="1" s="1"/>
  <c r="H21" i="1"/>
  <c r="I21" i="1" s="1"/>
  <c r="H4" i="1"/>
  <c r="I4" i="1" s="1"/>
  <c r="H25" i="1"/>
  <c r="I25" i="1" s="1"/>
  <c r="H2" i="1"/>
  <c r="I2" i="1" s="1"/>
  <c r="H33" i="1"/>
  <c r="I33" i="1" s="1"/>
  <c r="H24" i="1"/>
  <c r="I24" i="1" s="1"/>
  <c r="H6" i="1"/>
  <c r="I6" i="1" s="1"/>
  <c r="H5" i="1"/>
  <c r="I5" i="1" s="1"/>
  <c r="H31" i="1"/>
  <c r="I31" i="1" s="1"/>
  <c r="H16" i="1"/>
  <c r="I16" i="1" s="1"/>
  <c r="H20" i="1"/>
  <c r="I20" i="1" s="1"/>
  <c r="H3" i="1"/>
  <c r="I3" i="1" s="1"/>
  <c r="H28" i="1"/>
  <c r="I28" i="1" s="1"/>
  <c r="H10" i="1"/>
  <c r="I10" i="1" s="1"/>
  <c r="H18" i="1"/>
  <c r="I18" i="1" s="1"/>
  <c r="H13" i="1"/>
  <c r="I13" i="1" s="1"/>
  <c r="H17" i="1"/>
  <c r="I17" i="1" s="1"/>
  <c r="H32" i="1"/>
  <c r="I32" i="1" s="1"/>
  <c r="H9" i="1"/>
  <c r="I9" i="1" s="1"/>
  <c r="H30" i="1"/>
  <c r="I30" i="1" s="1"/>
  <c r="H11" i="1"/>
  <c r="I11" i="1" s="1"/>
  <c r="H26" i="1"/>
  <c r="I26" i="1" s="1"/>
  <c r="H22" i="1"/>
  <c r="I22" i="1" s="1"/>
  <c r="H14" i="1"/>
  <c r="I14" i="1" s="1"/>
  <c r="H7" i="1"/>
  <c r="J7" i="1" s="1"/>
  <c r="I7" i="1" l="1"/>
  <c r="J11" i="1"/>
  <c r="J22" i="1"/>
  <c r="J9" i="1"/>
  <c r="J32" i="1"/>
  <c r="J13" i="1"/>
  <c r="J10" i="1"/>
  <c r="J3" i="1"/>
  <c r="J16" i="1"/>
  <c r="J5" i="1"/>
  <c r="J24" i="1"/>
  <c r="J2" i="1"/>
  <c r="J4" i="1"/>
  <c r="J27" i="1"/>
  <c r="J23" i="1"/>
  <c r="J29" i="1"/>
  <c r="J14" i="1"/>
  <c r="J26" i="1"/>
  <c r="J30" i="1"/>
  <c r="J17" i="1"/>
  <c r="J18" i="1"/>
  <c r="J28" i="1"/>
  <c r="J20" i="1"/>
  <c r="J31" i="1"/>
  <c r="J6" i="1"/>
  <c r="J33" i="1"/>
  <c r="J25" i="1"/>
  <c r="J21" i="1"/>
  <c r="J8" i="1"/>
  <c r="J19" i="1"/>
  <c r="J15" i="1"/>
</calcChain>
</file>

<file path=xl/sharedStrings.xml><?xml version="1.0" encoding="utf-8"?>
<sst xmlns="http://schemas.openxmlformats.org/spreadsheetml/2006/main" count="106" uniqueCount="105">
  <si>
    <t>Compound</t>
  </si>
  <si>
    <t>Nonlin fit of Normalize of Baseline-corrected of Mutant1</t>
  </si>
  <si>
    <t>Nonlin fit of Normalize of Baseline-corrected of Mutant2</t>
  </si>
  <si>
    <t>Nonlin fit of Normalize of Baseline-corrected of Mutant3</t>
  </si>
  <si>
    <t>Nonlin fit of Normalize of Baseline-corrected of Mutant4</t>
  </si>
  <si>
    <t>Nonlin fit of Normalize of Baseline-corrected of Mutant5</t>
  </si>
  <si>
    <t>Nonlin fit of Normalize of Baseline-corrected of Mutant6</t>
  </si>
  <si>
    <t>Nonlin fit of Normalize of Baseline-corrected of Mutant7</t>
  </si>
  <si>
    <t>Nonlin fit of Normalize of Baseline-corrected of Mutant8</t>
  </si>
  <si>
    <t>Nonlin fit of Normalize of Baseline-corrected of Mutant9</t>
  </si>
  <si>
    <t>Nonlin fit of Normalize of Baseline-corrected of Mutant10</t>
  </si>
  <si>
    <t>Nonlin fit of Normalize of Baseline-corrected of Mutant11</t>
  </si>
  <si>
    <t>Nonlin fit of Normalize of Baseline-corrected of Mutant12</t>
  </si>
  <si>
    <t>Nonlin fit of Normalize of Baseline-corrected of Mutant13</t>
  </si>
  <si>
    <t>Nonlin fit of Normalize of Baseline-corrected of Mutant14</t>
  </si>
  <si>
    <t>Nonlin fit of Normalize of Baseline-corrected of Mutant15</t>
  </si>
  <si>
    <t>Nonlin fit of Normalize of Baseline-corrected of Mutant16</t>
  </si>
  <si>
    <t>Nonlin fit of Normalize of Baseline-corrected of Mutant17</t>
  </si>
  <si>
    <t>Nonlin fit of Normalize of Baseline-corrected of Mutant18</t>
  </si>
  <si>
    <t>Nonlin fit of Normalize of Baseline-corrected of Mutant19</t>
  </si>
  <si>
    <t>Nonlin fit of Normalize of Baseline-corrected of Mutant20</t>
  </si>
  <si>
    <t>Nonlin fit of Normalize of Baseline-corrected of Mutant21</t>
  </si>
  <si>
    <t>Nonlin fit of Normalize of Baseline-corrected of Mutant22</t>
  </si>
  <si>
    <t>Nonlin fit of Normalize of Baseline-corrected of Mutant23</t>
  </si>
  <si>
    <t>Nonlin fit of Normalize of Baseline-corrected of Mutant24</t>
  </si>
  <si>
    <t>Nonlin fit of Normalize of Baseline-corrected of Mutant25</t>
  </si>
  <si>
    <t>Nonlin fit of Normalize of Baseline-corrected of Mutant26</t>
  </si>
  <si>
    <t>Nonlin fit of Normalize of Baseline-corrected of Mutant27</t>
  </si>
  <si>
    <t>Nonlin fit of Normalize of Baseline-corrected of Mutant28</t>
  </si>
  <si>
    <t>Nonlin fit of Normalize of Baseline-corrected of Mutant29</t>
  </si>
  <si>
    <t>Nonlin fit of Normalize of Baseline-corrected of Mutant30</t>
  </si>
  <si>
    <t>Nonlin fit of Normalize of Baseline-corrected of Mutant31</t>
  </si>
  <si>
    <t>Nonlin fit of Normalize of Baseline-corrected of Mutant32</t>
  </si>
  <si>
    <t>M1</t>
  </si>
  <si>
    <t>M10</t>
  </si>
  <si>
    <t>M11</t>
  </si>
  <si>
    <t>M12</t>
  </si>
  <si>
    <t>M13</t>
  </si>
  <si>
    <t>M14</t>
  </si>
  <si>
    <t>M15</t>
  </si>
  <si>
    <t>M16</t>
  </si>
  <si>
    <t>M17</t>
  </si>
  <si>
    <t>M18</t>
  </si>
  <si>
    <t>M19</t>
  </si>
  <si>
    <t>M2</t>
  </si>
  <si>
    <t>M20</t>
  </si>
  <si>
    <t>M21</t>
  </si>
  <si>
    <t>M22</t>
  </si>
  <si>
    <t>M23</t>
  </si>
  <si>
    <t>M24</t>
  </si>
  <si>
    <t>M25</t>
  </si>
  <si>
    <t>M26</t>
  </si>
  <si>
    <t>M27</t>
  </si>
  <si>
    <t>M28</t>
  </si>
  <si>
    <t>M29</t>
  </si>
  <si>
    <t>M3</t>
  </si>
  <si>
    <t>M30</t>
  </si>
  <si>
    <t>M31</t>
  </si>
  <si>
    <t>M32</t>
  </si>
  <si>
    <t>M4</t>
  </si>
  <si>
    <t>M5</t>
  </si>
  <si>
    <t>M6</t>
  </si>
  <si>
    <t>M7</t>
  </si>
  <si>
    <t>M8</t>
  </si>
  <si>
    <t>M9</t>
  </si>
  <si>
    <t>M244V</t>
  </si>
  <si>
    <t>K419E</t>
  </si>
  <si>
    <t>Y253F</t>
  </si>
  <si>
    <t>A433T</t>
  </si>
  <si>
    <t>V338F</t>
  </si>
  <si>
    <t>S438C</t>
  </si>
  <si>
    <t>M343T</t>
  </si>
  <si>
    <t>D444Y</t>
  </si>
  <si>
    <t>M351T</t>
  </si>
  <si>
    <t>E450G</t>
  </si>
  <si>
    <t>E352D</t>
  </si>
  <si>
    <t>E450K</t>
  </si>
  <si>
    <t>Y353H</t>
  </si>
  <si>
    <t>E453G</t>
  </si>
  <si>
    <t>E355G</t>
  </si>
  <si>
    <t>E453L</t>
  </si>
  <si>
    <t>L364I</t>
  </si>
  <si>
    <t>E459K</t>
  </si>
  <si>
    <t>N368S</t>
  </si>
  <si>
    <t>E459Q</t>
  </si>
  <si>
    <t>N374Y</t>
  </si>
  <si>
    <t>P480L</t>
  </si>
  <si>
    <t>K378R</t>
  </si>
  <si>
    <t>D482V</t>
  </si>
  <si>
    <t>G398R</t>
  </si>
  <si>
    <t>F486S</t>
  </si>
  <si>
    <t>A399T</t>
  </si>
  <si>
    <t>E494G</t>
  </si>
  <si>
    <t>S417Y</t>
  </si>
  <si>
    <t>T495R</t>
  </si>
  <si>
    <t>I418V</t>
  </si>
  <si>
    <t>ABL1</t>
  </si>
  <si>
    <t>Mutant</t>
  </si>
  <si>
    <t>ID</t>
  </si>
  <si>
    <t>IC50 imatinib</t>
  </si>
  <si>
    <t>IC50 dasatinib</t>
  </si>
  <si>
    <t>t1/2 [min] imatinib</t>
  </si>
  <si>
    <t>t1/2 [min] dasatinib</t>
  </si>
  <si>
    <t>t1/2 [min] Dasatinib FO</t>
  </si>
  <si>
    <t>t1/2 [min] Ctrl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</si>
</sst>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49" fontId="0" fillId="0" borderId="0" xfId="0" applyNumberFormat="1"/>
    <xf numFmtId="11" fontId="0" fillId="0" borderId="0" xfId="0" applyNumberFormat="1"/>
    <xf numFmtId="49" fontId="14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/Users/bberger/Dropbox/Benni/PhD/Experiments/NanoBRET/2019/190404-Agatha-ABL1mutants-Kinetics/Copy%20of%20190404-Agatha-ABL1mutants-Imatinib-Dasatinib_LK-2-tracerad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ransfection"/>
      <sheetName val="Layout"/>
      <sheetName val="Assays-ABL1mutants"/>
      <sheetName val="Picklist-Cpdadd"/>
      <sheetName val="Picklist-Cpdadd csv"/>
      <sheetName val="ECHO-Cpd add"/>
      <sheetName val="Tracerplate Layout"/>
      <sheetName val="IC50s from 190404"/>
      <sheetName val="Imatinib"/>
      <sheetName val="Dasatinib"/>
      <sheetName val="Picklist-Traceradd"/>
      <sheetName val="Picklist-Traceradd-csv"/>
      <sheetName val="Results"/>
      <sheetName val="Graphs"/>
      <sheetName val="Datamatrix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A2" t="str">
            <v>ABL1(M244V)-N</v>
          </cell>
          <cell r="B2">
            <v>9.2930000000000004E-7</v>
          </cell>
          <cell r="C2">
            <v>4.2700000000000004E-9</v>
          </cell>
        </row>
        <row r="3">
          <cell r="A3" t="str">
            <v>ABL1(L248V)-N</v>
          </cell>
          <cell r="B3">
            <v>2.3439999999999999E-6</v>
          </cell>
          <cell r="C3">
            <v>4.8699999999999999E-9</v>
          </cell>
        </row>
        <row r="4">
          <cell r="A4" t="str">
            <v>ABL1(Y253F)-N</v>
          </cell>
          <cell r="B4">
            <v>6.6660000000000002E-6</v>
          </cell>
          <cell r="C4">
            <v>4.196E-9</v>
          </cell>
        </row>
        <row r="5">
          <cell r="A5" t="str">
            <v>ABL1(Y253H)-N</v>
          </cell>
          <cell r="B5">
            <v>4.723E-5</v>
          </cell>
          <cell r="C5">
            <v>4.5660000000000002E-9</v>
          </cell>
        </row>
        <row r="6">
          <cell r="A6" t="str">
            <v>ABL1(E279Y)-N</v>
          </cell>
          <cell r="B6">
            <v>7.3300000000000001E-7</v>
          </cell>
          <cell r="C6">
            <v>3.4119999999999998E-9</v>
          </cell>
        </row>
        <row r="7">
          <cell r="A7" t="str">
            <v>ABL1(E281K)-N</v>
          </cell>
          <cell r="B7">
            <v>2.5679999999999998E-6</v>
          </cell>
          <cell r="C7">
            <v>6.1289999999999998E-9</v>
          </cell>
        </row>
        <row r="8">
          <cell r="A8" t="str">
            <v>ABL1(T315A)-N</v>
          </cell>
          <cell r="B8">
            <v>4.0169999999999998E-6</v>
          </cell>
          <cell r="C8">
            <v>4.1940000000000001E-7</v>
          </cell>
        </row>
        <row r="9">
          <cell r="A9" t="str">
            <v>ABL1(F317L)-N</v>
          </cell>
          <cell r="B9">
            <v>1.53E-6</v>
          </cell>
          <cell r="C9">
            <v>7.308E-9</v>
          </cell>
        </row>
        <row r="10">
          <cell r="A10" t="str">
            <v>ABL1(M351K)-N</v>
          </cell>
          <cell r="B10">
            <v>5.7259999999999997E-5</v>
          </cell>
          <cell r="C10">
            <v>1.806E-9</v>
          </cell>
        </row>
        <row r="11">
          <cell r="A11" t="str">
            <v>ABL1(M351T)-N</v>
          </cell>
          <cell r="B11">
            <v>2.0729999999999999E-6</v>
          </cell>
          <cell r="C11">
            <v>4.1540000000000003E-9</v>
          </cell>
        </row>
        <row r="12">
          <cell r="A12" t="str">
            <v>ABL1(N368S)-N</v>
          </cell>
          <cell r="B12">
            <v>3.0639999999999999E-7</v>
          </cell>
          <cell r="C12">
            <v>1.3910000000000001E-9</v>
          </cell>
        </row>
        <row r="13">
          <cell r="A13" t="str">
            <v>ABL1(N374Y)-N</v>
          </cell>
          <cell r="B13">
            <v>1.6640000000000001E-6</v>
          </cell>
          <cell r="C13">
            <v>5.601E-9</v>
          </cell>
        </row>
        <row r="14">
          <cell r="A14" t="str">
            <v>ABL1(A399T)-N</v>
          </cell>
          <cell r="B14">
            <v>9.5600000000000004E-7</v>
          </cell>
          <cell r="C14">
            <v>5.1899999999999997E-9</v>
          </cell>
        </row>
        <row r="15">
          <cell r="A15" t="str">
            <v>ABL1(S417Y)-N</v>
          </cell>
          <cell r="B15">
            <v>2.3999999999999999E-6</v>
          </cell>
          <cell r="C15">
            <v>4.2569999999999997E-9</v>
          </cell>
        </row>
        <row r="16">
          <cell r="A16" t="str">
            <v>ABL1(E453G)-N</v>
          </cell>
          <cell r="B16">
            <v>7.9469999999999999E-7</v>
          </cell>
          <cell r="C16">
            <v>3.6939999999999999E-9</v>
          </cell>
        </row>
        <row r="17">
          <cell r="A17" t="str">
            <v>ABL1(E453L)-N</v>
          </cell>
          <cell r="B17">
            <v>8.1869999999999999E-7</v>
          </cell>
          <cell r="C17">
            <v>3.6880000000000001E-9</v>
          </cell>
        </row>
        <row r="18">
          <cell r="A18" t="str">
            <v>ABL1(L248R)-N</v>
          </cell>
          <cell r="B18" t="str">
            <v>&gt; 20 µM</v>
          </cell>
          <cell r="C18">
            <v>1.8040000000000001E-8</v>
          </cell>
        </row>
        <row r="19">
          <cell r="A19" t="str">
            <v>ABL1(G250E)-N</v>
          </cell>
          <cell r="B19">
            <v>7.4850000000000003E-6</v>
          </cell>
          <cell r="C19">
            <v>5.8289999999999996E-9</v>
          </cell>
        </row>
        <row r="20">
          <cell r="A20" t="str">
            <v>ABL1(E255K)-N</v>
          </cell>
          <cell r="B20">
            <v>2.317E-5</v>
          </cell>
          <cell r="C20">
            <v>2.0719999999999999E-9</v>
          </cell>
        </row>
        <row r="21">
          <cell r="A21" t="str">
            <v>ABL1(E255V)-N</v>
          </cell>
          <cell r="B21">
            <v>2.5279999999999999E-5</v>
          </cell>
          <cell r="C21">
            <v>5.6539999999999997E-9</v>
          </cell>
        </row>
        <row r="22">
          <cell r="A22" t="str">
            <v>ABL1(E282G)-N</v>
          </cell>
          <cell r="B22">
            <v>3.563E-6</v>
          </cell>
          <cell r="C22">
            <v>7.6739999999999998E-9</v>
          </cell>
        </row>
        <row r="23">
          <cell r="A23" t="str">
            <v>ABL1(E282K)-N</v>
          </cell>
          <cell r="B23">
            <v>1.082E-5</v>
          </cell>
          <cell r="C23">
            <v>1.345E-8</v>
          </cell>
        </row>
        <row r="24">
          <cell r="A24" t="str">
            <v>ABL1(F317C)-N</v>
          </cell>
          <cell r="B24">
            <v>9.6500000000000008E-7</v>
          </cell>
          <cell r="C24">
            <v>1.733E-8</v>
          </cell>
        </row>
        <row r="25">
          <cell r="A25" t="str">
            <v>ABL1(F317I)-N</v>
          </cell>
          <cell r="B25">
            <v>1.516E-6</v>
          </cell>
          <cell r="C25">
            <v>1.401E-6</v>
          </cell>
        </row>
        <row r="26">
          <cell r="A26" t="str">
            <v>ABL1(E352D)-N</v>
          </cell>
          <cell r="B26">
            <v>3.8529999999999999E-7</v>
          </cell>
          <cell r="C26">
            <v>4.4649999999999998E-9</v>
          </cell>
        </row>
        <row r="27">
          <cell r="A27" t="str">
            <v>ABL1(E352G)-N</v>
          </cell>
          <cell r="B27">
            <v>2.5730000000000002E-6</v>
          </cell>
          <cell r="C27">
            <v>9.3819999999999992E-9</v>
          </cell>
        </row>
        <row r="28">
          <cell r="A28" t="str">
            <v>ABL1(K378R)-N</v>
          </cell>
          <cell r="B28">
            <v>2.0039999999999999E-7</v>
          </cell>
          <cell r="C28">
            <v>5.458E-9</v>
          </cell>
        </row>
        <row r="29">
          <cell r="A29" t="str">
            <v>ABL1(V379I)-N</v>
          </cell>
          <cell r="B29">
            <v>1.384E-6</v>
          </cell>
          <cell r="C29">
            <v>2.7259999999999999E-9</v>
          </cell>
        </row>
        <row r="30">
          <cell r="A30" t="str">
            <v>ABL1(I418V)-N</v>
          </cell>
          <cell r="B30">
            <v>1.5349999999999999E-6</v>
          </cell>
          <cell r="C30">
            <v>4.7010000000000002E-9</v>
          </cell>
        </row>
        <row r="31">
          <cell r="A31" t="str">
            <v>ABL1(K419E)-N</v>
          </cell>
          <cell r="B31">
            <v>7.7990000000000004E-7</v>
          </cell>
          <cell r="C31">
            <v>1.083E-8</v>
          </cell>
        </row>
        <row r="32">
          <cell r="A32" t="str">
            <v>ABL1(E459K)-N</v>
          </cell>
          <cell r="B32">
            <v>1.561E-6</v>
          </cell>
          <cell r="C32">
            <v>4.3009999999999999E-9</v>
          </cell>
        </row>
        <row r="33">
          <cell r="A33" t="str">
            <v>ABL1(E459G)-N</v>
          </cell>
          <cell r="B33">
            <v>9.273E-7</v>
          </cell>
          <cell r="C33">
            <v>4.4100000000000003E-9</v>
          </cell>
        </row>
        <row r="34">
          <cell r="A34" t="str">
            <v>ABL1(G250R)-N</v>
          </cell>
          <cell r="B34">
            <v>3.8E-6</v>
          </cell>
          <cell r="C34">
            <v>1.724E-9</v>
          </cell>
        </row>
        <row r="35">
          <cell r="A35" t="str">
            <v>ABL1(G251D)-N</v>
          </cell>
          <cell r="B35">
            <v>1.5349999999999999E-6</v>
          </cell>
          <cell r="C35">
            <v>1.4869999999999999E-9</v>
          </cell>
        </row>
        <row r="36">
          <cell r="A36" t="str">
            <v>ABL1(V256L)-N</v>
          </cell>
          <cell r="B36">
            <v>4.972E-6</v>
          </cell>
          <cell r="C36">
            <v>2.0390000000000001E-9</v>
          </cell>
        </row>
        <row r="37">
          <cell r="A37" t="str">
            <v>ABL1(V268A)-N</v>
          </cell>
          <cell r="B37">
            <v>4.4660000000000001E-6</v>
          </cell>
          <cell r="C37">
            <v>1.7290000000000001E-8</v>
          </cell>
        </row>
        <row r="38">
          <cell r="A38" t="str">
            <v>ABL1(V289F)-N</v>
          </cell>
          <cell r="B38">
            <v>1.404E-6</v>
          </cell>
          <cell r="C38">
            <v>4.4310000000000001E-9</v>
          </cell>
        </row>
        <row r="39">
          <cell r="A39" t="str">
            <v>ABL1(V289A)-N</v>
          </cell>
          <cell r="B39">
            <v>4.5879999999999999E-6</v>
          </cell>
          <cell r="C39">
            <v>1.274E-8</v>
          </cell>
        </row>
        <row r="40">
          <cell r="A40" t="str">
            <v>ABL1(F317T)-N</v>
          </cell>
          <cell r="B40">
            <v>2.17E-6</v>
          </cell>
          <cell r="C40">
            <v>1.0440000000000001E-6</v>
          </cell>
        </row>
        <row r="41">
          <cell r="A41" t="str">
            <v>ABL1(F317V)-N</v>
          </cell>
          <cell r="B41">
            <v>6.9739999999999998E-7</v>
          </cell>
          <cell r="C41">
            <v>9.7930000000000004E-8</v>
          </cell>
        </row>
        <row r="42">
          <cell r="A42" t="str">
            <v>ABL1(Y353H)-N</v>
          </cell>
          <cell r="B42">
            <v>4.0790000000000002E-6</v>
          </cell>
          <cell r="C42">
            <v>1.253E-8</v>
          </cell>
        </row>
        <row r="43">
          <cell r="A43" t="str">
            <v>ABL1(E355A)-N</v>
          </cell>
          <cell r="B43">
            <v>1.1069999999999999E-6</v>
          </cell>
          <cell r="C43">
            <v>4.1409999999999997E-9</v>
          </cell>
        </row>
        <row r="44">
          <cell r="A44" t="str">
            <v>ABL1(L384M)-N</v>
          </cell>
          <cell r="B44">
            <v>1.7710000000000001E-6</v>
          </cell>
          <cell r="C44">
            <v>4.6429999999999998E-9</v>
          </cell>
        </row>
        <row r="45">
          <cell r="A45" t="str">
            <v>ABL1(L387M)-N</v>
          </cell>
          <cell r="B45">
            <v>9.3649999999999995E-7</v>
          </cell>
          <cell r="C45">
            <v>3.8330000000000003E-9</v>
          </cell>
        </row>
        <row r="46">
          <cell r="A46" t="str">
            <v>ABL1(A433T)-N</v>
          </cell>
          <cell r="B46">
            <v>5.6359999999999999E-7</v>
          </cell>
          <cell r="C46">
            <v>5.167E-9</v>
          </cell>
        </row>
        <row r="47">
          <cell r="A47" t="str">
            <v>ABL1(S438C)-N</v>
          </cell>
          <cell r="B47">
            <v>7.3770000000000005E-7</v>
          </cell>
          <cell r="C47">
            <v>3.9410000000000003E-9</v>
          </cell>
        </row>
        <row r="48">
          <cell r="A48" t="str">
            <v>ABL1(E459Q)-N</v>
          </cell>
          <cell r="B48">
            <v>8.5239999999999998E-7</v>
          </cell>
          <cell r="C48">
            <v>4.4770000000000002E-9</v>
          </cell>
        </row>
        <row r="49">
          <cell r="A49" t="str">
            <v>ABL1(P480L)-N</v>
          </cell>
          <cell r="B49">
            <v>1.017E-6</v>
          </cell>
          <cell r="C49">
            <v>4.1169999999999997E-9</v>
          </cell>
        </row>
        <row r="50">
          <cell r="A50" t="str">
            <v>ABL1(G251E)-N</v>
          </cell>
          <cell r="B50">
            <v>1.166E-7</v>
          </cell>
          <cell r="C50">
            <v>1.6339999999999999E-9</v>
          </cell>
        </row>
        <row r="51">
          <cell r="A51" t="str">
            <v>ABL1(Q252H)-N</v>
          </cell>
          <cell r="B51">
            <v>1.4249999999999999E-6</v>
          </cell>
          <cell r="C51">
            <v>4.0199999999999998E-9</v>
          </cell>
        </row>
        <row r="52">
          <cell r="A52" t="str">
            <v>ABL1(L273M)-N</v>
          </cell>
          <cell r="B52">
            <v>8.6440000000000004E-7</v>
          </cell>
          <cell r="C52">
            <v>4.4249999999999999E-9</v>
          </cell>
        </row>
        <row r="53">
          <cell r="A53" t="str">
            <v>ABL1(E275K)-N</v>
          </cell>
          <cell r="B53">
            <v>1.4440000000000001E-6</v>
          </cell>
          <cell r="C53">
            <v>5.2149999999999999E-9</v>
          </cell>
        </row>
        <row r="54">
          <cell r="A54" t="str">
            <v>ABL1(E292V)-N</v>
          </cell>
          <cell r="B54">
            <v>8.315E-7</v>
          </cell>
          <cell r="C54">
            <v>3.9940000000000001E-9</v>
          </cell>
        </row>
        <row r="55">
          <cell r="A55" t="str">
            <v>ABL1(L298F)-N</v>
          </cell>
          <cell r="B55">
            <v>5.6470000000000002E-8</v>
          </cell>
          <cell r="C55">
            <v>2.5850000000000001E-9</v>
          </cell>
        </row>
        <row r="56">
          <cell r="A56" t="str">
            <v>ABL1(Y320C)-N</v>
          </cell>
          <cell r="B56">
            <v>8.0100000000000004E-7</v>
          </cell>
          <cell r="C56">
            <v>6.151E-9</v>
          </cell>
        </row>
        <row r="57">
          <cell r="A57" t="str">
            <v>ABL1(L324Q)-N</v>
          </cell>
          <cell r="B57">
            <v>3.732E-6</v>
          </cell>
          <cell r="C57">
            <v>7.5520000000000004E-9</v>
          </cell>
        </row>
        <row r="58">
          <cell r="A58" t="str">
            <v>ABL1(E355G)-N</v>
          </cell>
          <cell r="B58">
            <v>1.063E-6</v>
          </cell>
          <cell r="C58">
            <v>3.6450000000000001E-9</v>
          </cell>
        </row>
        <row r="59">
          <cell r="A59" t="str">
            <v>ABL1(F359C)-N</v>
          </cell>
          <cell r="B59">
            <v>2.193E-6</v>
          </cell>
          <cell r="C59">
            <v>4.8589999999999999E-9</v>
          </cell>
        </row>
        <row r="60">
          <cell r="A60" t="str">
            <v>ABL1(L387F)-N</v>
          </cell>
          <cell r="B60">
            <v>9.2890000000000001E-7</v>
          </cell>
          <cell r="C60">
            <v>6.3259999999999999E-9</v>
          </cell>
        </row>
        <row r="61">
          <cell r="A61" t="str">
            <v>ABL1(M388L)-N</v>
          </cell>
          <cell r="B61">
            <v>1.128E-6</v>
          </cell>
          <cell r="C61">
            <v>4.5230000000000002E-9</v>
          </cell>
        </row>
        <row r="62">
          <cell r="A62" t="str">
            <v>ABL1(D444Y)-N</v>
          </cell>
          <cell r="B62">
            <v>7.6560000000000003E-7</v>
          </cell>
          <cell r="C62">
            <v>3.5790000000000002E-9</v>
          </cell>
        </row>
        <row r="63">
          <cell r="A63" t="str">
            <v>ABL1(E450G)-N</v>
          </cell>
          <cell r="B63">
            <v>9.0999999999999997E-7</v>
          </cell>
          <cell r="C63">
            <v>4.3979999999999999E-9</v>
          </cell>
        </row>
        <row r="64">
          <cell r="A64" t="str">
            <v>ABL1(D482V)-N</v>
          </cell>
          <cell r="B64">
            <v>5.6430000000000004E-7</v>
          </cell>
          <cell r="C64">
            <v>3.0340000000000001E-9</v>
          </cell>
        </row>
        <row r="65">
          <cell r="A65" t="str">
            <v>ABL1(F486S)-N</v>
          </cell>
          <cell r="B65">
            <v>3.9099999999999998E-6</v>
          </cell>
          <cell r="C65">
            <v>4.9920000000000001E-9</v>
          </cell>
        </row>
        <row r="66">
          <cell r="A66" t="str">
            <v>ABL1(Q252E)-N</v>
          </cell>
          <cell r="B66">
            <v>1.229E-6</v>
          </cell>
          <cell r="C66">
            <v>3.085E-9</v>
          </cell>
        </row>
        <row r="67">
          <cell r="A67" t="str">
            <v>ABL1(Q252K)-N</v>
          </cell>
          <cell r="B67">
            <v>2.5349999999999999E-7</v>
          </cell>
          <cell r="C67">
            <v>5.1629999999999996E-9</v>
          </cell>
        </row>
        <row r="68">
          <cell r="A68" t="str">
            <v>ABL1(D276G)-N</v>
          </cell>
          <cell r="B68">
            <v>1.172E-6</v>
          </cell>
          <cell r="C68">
            <v>4.6239999999999997E-9</v>
          </cell>
        </row>
        <row r="69">
          <cell r="A69" t="str">
            <v>ABL1(D276A)-N</v>
          </cell>
          <cell r="B69">
            <v>1.097E-6</v>
          </cell>
          <cell r="C69">
            <v>3.913E-9</v>
          </cell>
        </row>
        <row r="70">
          <cell r="A70" t="str">
            <v>ABL1(V299L)-N</v>
          </cell>
          <cell r="B70">
            <v>6.0060000000000002E-7</v>
          </cell>
          <cell r="C70">
            <v>8.0130000000000003E-9</v>
          </cell>
        </row>
        <row r="71">
          <cell r="A71" t="str">
            <v>ABL1(F311L)-N</v>
          </cell>
          <cell r="B71">
            <v>6.878E-7</v>
          </cell>
          <cell r="C71">
            <v>4.0540000000000003E-9</v>
          </cell>
        </row>
        <row r="72">
          <cell r="A72" t="str">
            <v>ABL1(D325G)-N</v>
          </cell>
          <cell r="B72">
            <v>7.3959999999999998E-7</v>
          </cell>
          <cell r="C72">
            <v>4.711E-9</v>
          </cell>
        </row>
        <row r="73">
          <cell r="A73" t="str">
            <v>ABL1(R328M)-N</v>
          </cell>
          <cell r="B73">
            <v>8.9599999999999998E-7</v>
          </cell>
          <cell r="C73">
            <v>6.3639999999999999E-9</v>
          </cell>
        </row>
        <row r="74">
          <cell r="A74" t="str">
            <v>ABL1(F359V)-N</v>
          </cell>
          <cell r="B74">
            <v>2.4870000000000001E-6</v>
          </cell>
          <cell r="C74">
            <v>6.4080000000000002E-9</v>
          </cell>
        </row>
        <row r="75">
          <cell r="A75" t="str">
            <v>ABL1(F359I)-N</v>
          </cell>
          <cell r="B75">
            <v>2.509E-6</v>
          </cell>
          <cell r="C75">
            <v>7.2939999999999998E-9</v>
          </cell>
        </row>
        <row r="76">
          <cell r="A76" t="str">
            <v>ABL1(H396P)-N</v>
          </cell>
          <cell r="B76">
            <v>4.9969999999999998E-6</v>
          </cell>
          <cell r="C76">
            <v>3.797E-9</v>
          </cell>
        </row>
        <row r="77">
          <cell r="A77" t="str">
            <v>ABL1(H396R)-N</v>
          </cell>
          <cell r="B77">
            <v>1.623E-6</v>
          </cell>
          <cell r="C77">
            <v>3.2540000000000001E-9</v>
          </cell>
        </row>
        <row r="78">
          <cell r="A78" t="str">
            <v>ABL1(E450A)-N</v>
          </cell>
          <cell r="B78">
            <v>8.3740000000000002E-7</v>
          </cell>
          <cell r="C78">
            <v>3.8170000000000004E-9</v>
          </cell>
        </row>
        <row r="79">
          <cell r="A79" t="str">
            <v>ABL1(E450K)-N</v>
          </cell>
          <cell r="B79">
            <v>1.124E-6</v>
          </cell>
          <cell r="C79">
            <v>4.6099999999999996E-9</v>
          </cell>
        </row>
        <row r="80">
          <cell r="A80" t="str">
            <v>ABL1(E494G)-N</v>
          </cell>
          <cell r="B80">
            <v>5.6469999999999997E-7</v>
          </cell>
          <cell r="C80">
            <v>3.9879999999999999E-9</v>
          </cell>
        </row>
        <row r="81">
          <cell r="A81" t="str">
            <v>ABL1(T495R)-N</v>
          </cell>
          <cell r="B81">
            <v>3.9239999999999999E-7</v>
          </cell>
          <cell r="C81">
            <v>3.6380000000000001E-9</v>
          </cell>
        </row>
        <row r="82">
          <cell r="A82" t="str">
            <v>ABL1(Q252M)-N</v>
          </cell>
          <cell r="B82">
            <v>1.674E-7</v>
          </cell>
          <cell r="C82">
            <v>2.9670000000000002E-9</v>
          </cell>
        </row>
        <row r="83">
          <cell r="A83" t="str">
            <v>ABL1(Q252R)-N</v>
          </cell>
          <cell r="B83">
            <v>1.4950000000000001E-6</v>
          </cell>
          <cell r="C83">
            <v>8.2369999999999996E-9</v>
          </cell>
        </row>
        <row r="84">
          <cell r="A84" t="str">
            <v>ABL1(T277A)-N</v>
          </cell>
          <cell r="B84">
            <v>6.9439999999999997E-7</v>
          </cell>
          <cell r="C84">
            <v>3.9819999999999997E-9</v>
          </cell>
        </row>
        <row r="85">
          <cell r="A85" t="str">
            <v>ABL1(E279K)-N</v>
          </cell>
          <cell r="B85">
            <v>2.4399999999999999E-6</v>
          </cell>
          <cell r="C85">
            <v>4.5290000000000004E-9</v>
          </cell>
        </row>
        <row r="86">
          <cell r="A86" t="str">
            <v>ABL1(T315I)-N</v>
          </cell>
          <cell r="B86" t="str">
            <v>&gt; 20 µM</v>
          </cell>
          <cell r="C86">
            <v>6.4670000000000003E-5</v>
          </cell>
        </row>
        <row r="87">
          <cell r="A87" t="str">
            <v>ABL1(T315N)-N</v>
          </cell>
          <cell r="B87" t="str">
            <v>&gt; 20 µM</v>
          </cell>
          <cell r="C87">
            <v>4.6539999999999998E-4</v>
          </cell>
        </row>
        <row r="88">
          <cell r="A88" t="str">
            <v>ABL1(V338F)-N</v>
          </cell>
          <cell r="B88">
            <v>5.1679999999999997E-7</v>
          </cell>
          <cell r="C88">
            <v>4.3230000000000001E-9</v>
          </cell>
        </row>
        <row r="89">
          <cell r="A89" t="str">
            <v>ABL1(M343T)-N</v>
          </cell>
          <cell r="B89">
            <v>9.3119999999999997E-7</v>
          </cell>
          <cell r="C89">
            <v>4.4130000000000004E-9</v>
          </cell>
        </row>
        <row r="90">
          <cell r="A90" t="str">
            <v>ABL1(F359A)-N</v>
          </cell>
          <cell r="B90">
            <v>1.7230000000000001E-6</v>
          </cell>
          <cell r="C90">
            <v>3.2949999999999999E-9</v>
          </cell>
        </row>
        <row r="91">
          <cell r="A91" t="str">
            <v>ABL1(L364I)-N</v>
          </cell>
          <cell r="B91">
            <v>9.5739999999999993E-7</v>
          </cell>
          <cell r="C91">
            <v>3.7639999999999998E-9</v>
          </cell>
        </row>
        <row r="92">
          <cell r="A92" t="str">
            <v>ABL1(A397P)-N</v>
          </cell>
          <cell r="B92">
            <v>2.2189999999999998E-6</v>
          </cell>
          <cell r="C92">
            <v>3.4400000000000001E-9</v>
          </cell>
        </row>
        <row r="93">
          <cell r="A93" t="str">
            <v>ABL1(G398R)-N</v>
          </cell>
          <cell r="B93">
            <v>1.429E-6</v>
          </cell>
          <cell r="C93">
            <v>4.0430000000000002E-9</v>
          </cell>
        </row>
        <row r="94">
          <cell r="A94" t="str">
            <v>ABL1(E453A)-N</v>
          </cell>
          <cell r="B94">
            <v>9.7060000000000008E-7</v>
          </cell>
          <cell r="C94">
            <v>4.258E-9</v>
          </cell>
        </row>
        <row r="95">
          <cell r="A95" t="str">
            <v>ABL1(E453D)-N</v>
          </cell>
          <cell r="B95">
            <v>9.0940000000000003E-7</v>
          </cell>
          <cell r="C95">
            <v>3.2810000000000001E-9</v>
          </cell>
        </row>
        <row r="96">
          <cell r="A96" t="str">
            <v>ABL1</v>
          </cell>
          <cell r="B96">
            <v>6.0719999999999998E-7</v>
          </cell>
          <cell r="C96">
            <v>4.4130000000000004E-9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5"/>
  <sheetViews>
    <sheetView tabSelected="1" topLeftCell="C1" zoomScale="256" zoomScaleNormal="256" workbookViewId="0">
      <selection activeCell="H2" sqref="H2"/>
    </sheetView>
  </sheetViews>
  <sheetFormatPr baseColWidth="10" defaultColWidth="11.5" defaultRowHeight="15" x14ac:dyDescent="0.2"/>
  <cols>
    <col min="1" max="1" width="53" hidden="1" customWidth="1"/>
    <col min="2" max="2" width="4.6640625" hidden="1" customWidth="1"/>
    <col min="3" max="3" width="15.33203125" customWidth="1"/>
    <col min="4" max="4" width="15.83203125" customWidth="1"/>
    <col min="5" max="5" width="17.83203125" customWidth="1"/>
    <col min="7" max="7" width="0" hidden="1" customWidth="1"/>
    <col min="8" max="8" width="14.83203125" bestFit="1" customWidth="1"/>
    <col min="9" max="9" width="12.5" bestFit="1" customWidth="1"/>
    <col min="10" max="10" width="13.33203125" bestFit="1" customWidth="1"/>
  </cols>
  <sheetData>
    <row r="1" spans="1:10" x14ac:dyDescent="0.2">
      <c r="A1" s="1" t="s">
        <v>0</v>
      </c>
      <c r="B1" s="1"/>
      <c r="C1" s="1" t="s">
        <v>101</v>
      </c>
      <c r="D1" s="1" t="s">
        <v>102</v>
      </c>
      <c r="E1" s="1" t="s">
        <v>103</v>
      </c>
      <c r="F1" s="1" t="s">
        <v>104</v>
      </c>
      <c r="G1" s="1" t="s">
        <v>97</v>
      </c>
      <c r="H1" s="1" t="s">
        <v>98</v>
      </c>
      <c r="I1" s="1" t="s">
        <v>99</v>
      </c>
      <c r="J1" s="1" t="s">
        <v>100</v>
      </c>
    </row>
    <row r="2" spans="1:10" x14ac:dyDescent="0.2">
      <c r="A2" s="1" t="s">
        <v>19</v>
      </c>
      <c r="B2" s="1" t="s">
        <v>43</v>
      </c>
      <c r="C2" s="1">
        <v>5.26</v>
      </c>
      <c r="D2" s="1">
        <v>24.6</v>
      </c>
      <c r="E2" s="1">
        <v>15.97</v>
      </c>
      <c r="F2" s="1">
        <v>0.59619999999999995</v>
      </c>
      <c r="G2" t="s">
        <v>83</v>
      </c>
      <c r="H2" t="str">
        <f t="shared" ref="H2:H11" si="0">CONCATENATE("ABL1(",G2,")-N")</f>
        <v>ABL1(N368S)-N</v>
      </c>
      <c r="I2" s="2">
        <f>VLOOKUP(H2,'[1]IC50s from 190404'!$A$2:$C$96,2,FALSE)</f>
        <v>3.0639999999999999E-7</v>
      </c>
      <c r="J2" s="2">
        <f>VLOOKUP(H2,'[1]IC50s from 190404'!$A$2:$C$96,3,FALSE)</f>
        <v>1.3910000000000001E-9</v>
      </c>
    </row>
    <row r="3" spans="1:10" x14ac:dyDescent="0.2">
      <c r="A3" s="1" t="s">
        <v>26</v>
      </c>
      <c r="B3" s="1" t="s">
        <v>51</v>
      </c>
      <c r="C3" s="1">
        <v>16.05</v>
      </c>
      <c r="D3" s="1">
        <v>20.04</v>
      </c>
      <c r="E3" s="1">
        <v>18.600000000000001</v>
      </c>
      <c r="F3" s="1">
        <v>4.9089999999999998</v>
      </c>
      <c r="G3" t="s">
        <v>90</v>
      </c>
      <c r="H3" t="str">
        <f t="shared" si="0"/>
        <v>ABL1(F486S)-N</v>
      </c>
      <c r="I3" s="2">
        <f>VLOOKUP(H3,'[1]IC50s from 190404'!$A$2:$C$96,2,FALSE)</f>
        <v>3.9099999999999998E-6</v>
      </c>
      <c r="J3" s="2">
        <f>VLOOKUP(H3,'[1]IC50s from 190404'!$A$2:$C$96,3,FALSE)</f>
        <v>4.9920000000000001E-9</v>
      </c>
    </row>
    <row r="4" spans="1:10" x14ac:dyDescent="0.2">
      <c r="A4" s="1" t="s">
        <v>17</v>
      </c>
      <c r="B4" s="1" t="s">
        <v>41</v>
      </c>
      <c r="C4" s="1">
        <v>20.32</v>
      </c>
      <c r="D4" s="1">
        <v>38.619999999999997</v>
      </c>
      <c r="E4" s="1">
        <v>14.67</v>
      </c>
      <c r="F4" s="1">
        <v>4.4139999999999997</v>
      </c>
      <c r="G4" t="s">
        <v>81</v>
      </c>
      <c r="H4" t="str">
        <f t="shared" si="0"/>
        <v>ABL1(L364I)-N</v>
      </c>
      <c r="I4" s="2">
        <f>VLOOKUP(H4,'[1]IC50s from 190404'!$A$2:$C$96,2,FALSE)</f>
        <v>9.5739999999999993E-7</v>
      </c>
      <c r="J4" s="2">
        <f>VLOOKUP(H4,'[1]IC50s from 190404'!$A$2:$C$96,3,FALSE)</f>
        <v>3.7639999999999998E-9</v>
      </c>
    </row>
    <row r="5" spans="1:10" x14ac:dyDescent="0.2">
      <c r="A5" s="1" t="s">
        <v>22</v>
      </c>
      <c r="B5" s="1" t="s">
        <v>47</v>
      </c>
      <c r="C5" s="1">
        <v>20.89</v>
      </c>
      <c r="D5" s="1">
        <v>22.68</v>
      </c>
      <c r="E5" s="1">
        <v>29.15</v>
      </c>
      <c r="F5" s="1">
        <v>3.7759999999999998</v>
      </c>
      <c r="G5" t="s">
        <v>86</v>
      </c>
      <c r="H5" t="str">
        <f t="shared" si="0"/>
        <v>ABL1(P480L)-N</v>
      </c>
      <c r="I5" s="2">
        <f>VLOOKUP(H5,'[1]IC50s from 190404'!$A$2:$C$96,2,FALSE)</f>
        <v>1.017E-6</v>
      </c>
      <c r="J5" s="2">
        <f>VLOOKUP(H5,'[1]IC50s from 190404'!$A$2:$C$96,3,FALSE)</f>
        <v>4.1169999999999997E-9</v>
      </c>
    </row>
    <row r="6" spans="1:10" x14ac:dyDescent="0.2">
      <c r="A6" s="1" t="s">
        <v>21</v>
      </c>
      <c r="B6" s="1" t="s">
        <v>46</v>
      </c>
      <c r="C6" s="1">
        <v>21.43</v>
      </c>
      <c r="D6" s="1">
        <v>32.28</v>
      </c>
      <c r="E6" s="1">
        <v>33.130000000000003</v>
      </c>
      <c r="F6" s="1">
        <v>3.629</v>
      </c>
      <c r="G6" t="s">
        <v>85</v>
      </c>
      <c r="H6" t="str">
        <f t="shared" si="0"/>
        <v>ABL1(N374Y)-N</v>
      </c>
      <c r="I6" s="2">
        <f>VLOOKUP(H6,'[1]IC50s from 190404'!$A$2:$C$96,2,FALSE)</f>
        <v>1.6640000000000001E-6</v>
      </c>
      <c r="J6" s="2">
        <f>VLOOKUP(H6,'[1]IC50s from 190404'!$A$2:$C$96,3,FALSE)</f>
        <v>5.601E-9</v>
      </c>
    </row>
    <row r="7" spans="1:10" x14ac:dyDescent="0.2">
      <c r="A7" s="1" t="s">
        <v>1</v>
      </c>
      <c r="B7" s="1" t="s">
        <v>33</v>
      </c>
      <c r="C7" s="1">
        <v>22.13</v>
      </c>
      <c r="D7" s="1">
        <v>27.28</v>
      </c>
      <c r="E7" s="1">
        <v>8.2899999999999991</v>
      </c>
      <c r="F7" s="1">
        <v>6.617</v>
      </c>
      <c r="G7" t="s">
        <v>65</v>
      </c>
      <c r="H7" t="str">
        <f t="shared" si="0"/>
        <v>ABL1(M244V)-N</v>
      </c>
      <c r="I7" s="2">
        <f>VLOOKUP(H7,'[1]IC50s from 190404'!$A$2:$C$96,2,FALSE)</f>
        <v>9.2930000000000004E-7</v>
      </c>
      <c r="J7" s="2">
        <f>VLOOKUP(H7,'[1]IC50s from 190404'!$A$2:$C$96,3,FALSE)</f>
        <v>4.2700000000000004E-9</v>
      </c>
    </row>
    <row r="8" spans="1:10" x14ac:dyDescent="0.2">
      <c r="A8" s="1" t="s">
        <v>14</v>
      </c>
      <c r="B8" s="1" t="s">
        <v>38</v>
      </c>
      <c r="C8" s="1">
        <v>23.04</v>
      </c>
      <c r="D8" s="1">
        <v>25.61</v>
      </c>
      <c r="E8" s="1">
        <v>34.81</v>
      </c>
      <c r="F8" s="1">
        <v>4.55</v>
      </c>
      <c r="G8" t="s">
        <v>78</v>
      </c>
      <c r="H8" t="str">
        <f t="shared" si="0"/>
        <v>ABL1(E453G)-N</v>
      </c>
      <c r="I8" s="2">
        <f>VLOOKUP(H8,'[1]IC50s from 190404'!$A$2:$C$96,2,FALSE)</f>
        <v>7.9469999999999999E-7</v>
      </c>
      <c r="J8" s="2">
        <f>VLOOKUP(H8,'[1]IC50s from 190404'!$A$2:$C$96,3,FALSE)</f>
        <v>3.6939999999999999E-9</v>
      </c>
    </row>
    <row r="9" spans="1:10" x14ac:dyDescent="0.2">
      <c r="A9" s="1" t="s">
        <v>4</v>
      </c>
      <c r="B9" s="1" t="s">
        <v>59</v>
      </c>
      <c r="C9" s="1">
        <v>23.09</v>
      </c>
      <c r="D9" s="1">
        <v>43.03</v>
      </c>
      <c r="E9" s="1">
        <v>40.590000000000003</v>
      </c>
      <c r="F9" s="1">
        <v>4.1210000000000004</v>
      </c>
      <c r="G9" t="s">
        <v>68</v>
      </c>
      <c r="H9" t="str">
        <f t="shared" si="0"/>
        <v>ABL1(A433T)-N</v>
      </c>
      <c r="I9" s="2">
        <f>VLOOKUP(H9,'[1]IC50s from 190404'!$A$2:$C$96,2,FALSE)</f>
        <v>5.6359999999999999E-7</v>
      </c>
      <c r="J9" s="2">
        <f>VLOOKUP(H9,'[1]IC50s from 190404'!$A$2:$C$96,3,FALSE)</f>
        <v>5.167E-9</v>
      </c>
    </row>
    <row r="10" spans="1:10" x14ac:dyDescent="0.2">
      <c r="A10" s="1" t="s">
        <v>28</v>
      </c>
      <c r="B10" s="1" t="s">
        <v>53</v>
      </c>
      <c r="C10" s="1">
        <v>23.6</v>
      </c>
      <c r="D10" s="1">
        <v>37.270000000000003</v>
      </c>
      <c r="E10" s="1">
        <v>28.78</v>
      </c>
      <c r="F10" s="1">
        <v>2.7850000000000001</v>
      </c>
      <c r="G10" t="s">
        <v>92</v>
      </c>
      <c r="H10" t="str">
        <f t="shared" si="0"/>
        <v>ABL1(E494G)-N</v>
      </c>
      <c r="I10" s="2">
        <f>VLOOKUP(H10,'[1]IC50s from 190404'!$A$2:$C$96,2,FALSE)</f>
        <v>5.6469999999999997E-7</v>
      </c>
      <c r="J10" s="2">
        <f>VLOOKUP(H10,'[1]IC50s from 190404'!$A$2:$C$96,3,FALSE)</f>
        <v>3.9879999999999999E-9</v>
      </c>
    </row>
    <row r="11" spans="1:10" x14ac:dyDescent="0.2">
      <c r="A11" s="1" t="s">
        <v>6</v>
      </c>
      <c r="B11" s="1" t="s">
        <v>61</v>
      </c>
      <c r="C11" s="1">
        <v>23.63</v>
      </c>
      <c r="D11" s="1">
        <v>43.89</v>
      </c>
      <c r="E11" s="1">
        <v>31.86</v>
      </c>
      <c r="F11" s="1">
        <v>5.2519999999999998</v>
      </c>
      <c r="G11" t="s">
        <v>70</v>
      </c>
      <c r="H11" t="str">
        <f t="shared" si="0"/>
        <v>ABL1(S438C)-N</v>
      </c>
      <c r="I11" s="2">
        <f>VLOOKUP(H11,'[1]IC50s from 190404'!$A$2:$C$96,2,FALSE)</f>
        <v>7.3770000000000005E-7</v>
      </c>
      <c r="J11" s="2">
        <f>VLOOKUP(H11,'[1]IC50s from 190404'!$A$2:$C$96,3,FALSE)</f>
        <v>3.9410000000000003E-9</v>
      </c>
    </row>
    <row r="12" spans="1:10" x14ac:dyDescent="0.2">
      <c r="A12" s="1" t="s">
        <v>32</v>
      </c>
      <c r="B12" s="1" t="s">
        <v>58</v>
      </c>
      <c r="C12" s="1">
        <v>24.24</v>
      </c>
      <c r="D12" s="1">
        <v>35.9</v>
      </c>
      <c r="E12" s="1">
        <v>25.28</v>
      </c>
      <c r="F12" s="3">
        <v>2.1389999999999998</v>
      </c>
      <c r="G12" t="s">
        <v>96</v>
      </c>
      <c r="H12" t="s">
        <v>96</v>
      </c>
      <c r="I12" s="2">
        <f>VLOOKUP(H12,'[1]IC50s from 190404'!$A$2:$C$96,2,FALSE)</f>
        <v>6.0719999999999998E-7</v>
      </c>
      <c r="J12" s="2">
        <f>VLOOKUP(H12,'[1]IC50s from 190404'!$A$2:$C$96,3,FALSE)</f>
        <v>4.4130000000000004E-9</v>
      </c>
    </row>
    <row r="13" spans="1:10" x14ac:dyDescent="0.2">
      <c r="A13" s="1" t="s">
        <v>3</v>
      </c>
      <c r="B13" s="1" t="s">
        <v>55</v>
      </c>
      <c r="C13" s="1">
        <v>24.27</v>
      </c>
      <c r="D13" s="1">
        <v>50.77</v>
      </c>
      <c r="E13" s="1">
        <v>26.36</v>
      </c>
      <c r="F13" s="1">
        <v>6.1509999999999998</v>
      </c>
      <c r="G13" t="s">
        <v>67</v>
      </c>
      <c r="H13" t="str">
        <f t="shared" ref="H13:H33" si="1">CONCATENATE("ABL1(",G13,")-N")</f>
        <v>ABL1(Y253F)-N</v>
      </c>
      <c r="I13" s="2">
        <f>VLOOKUP(H13,'[1]IC50s from 190404'!$A$2:$C$96,2,FALSE)</f>
        <v>6.6660000000000002E-6</v>
      </c>
      <c r="J13" s="2">
        <f>VLOOKUP(H13,'[1]IC50s from 190404'!$A$2:$C$96,3,FALSE)</f>
        <v>4.196E-9</v>
      </c>
    </row>
    <row r="14" spans="1:10" x14ac:dyDescent="0.2">
      <c r="A14" s="1" t="s">
        <v>9</v>
      </c>
      <c r="B14" s="1" t="s">
        <v>64</v>
      </c>
      <c r="C14" s="1">
        <v>24.7</v>
      </c>
      <c r="D14" s="1">
        <v>29.25</v>
      </c>
      <c r="E14" s="1">
        <v>31.74</v>
      </c>
      <c r="F14" s="1">
        <v>3.89</v>
      </c>
      <c r="G14" t="s">
        <v>73</v>
      </c>
      <c r="H14" t="str">
        <f t="shared" si="1"/>
        <v>ABL1(M351T)-N</v>
      </c>
      <c r="I14" s="2">
        <f>VLOOKUP(H14,'[1]IC50s from 190404'!$A$2:$C$96,2,FALSE)</f>
        <v>2.0729999999999999E-6</v>
      </c>
      <c r="J14" s="2">
        <f>VLOOKUP(H14,'[1]IC50s from 190404'!$A$2:$C$96,3,FALSE)</f>
        <v>4.1540000000000003E-9</v>
      </c>
    </row>
    <row r="15" spans="1:10" x14ac:dyDescent="0.2">
      <c r="A15" s="1" t="s">
        <v>10</v>
      </c>
      <c r="B15" s="1" t="s">
        <v>34</v>
      </c>
      <c r="C15" s="1">
        <v>24.76</v>
      </c>
      <c r="D15" s="1">
        <v>34.54</v>
      </c>
      <c r="E15" s="1">
        <v>25.98</v>
      </c>
      <c r="F15" s="1">
        <v>4.399</v>
      </c>
      <c r="G15" t="s">
        <v>74</v>
      </c>
      <c r="H15" t="str">
        <f t="shared" si="1"/>
        <v>ABL1(E450G)-N</v>
      </c>
      <c r="I15" s="2">
        <f>VLOOKUP(H15,'[1]IC50s from 190404'!$A$2:$C$96,2,FALSE)</f>
        <v>9.0999999999999997E-7</v>
      </c>
      <c r="J15" s="2">
        <f>VLOOKUP(H15,'[1]IC50s from 190404'!$A$2:$C$96,3,FALSE)</f>
        <v>4.3979999999999999E-9</v>
      </c>
    </row>
    <row r="16" spans="1:10" x14ac:dyDescent="0.2">
      <c r="A16" s="1" t="s">
        <v>24</v>
      </c>
      <c r="B16" s="1" t="s">
        <v>49</v>
      </c>
      <c r="C16" s="1">
        <v>25.11</v>
      </c>
      <c r="D16" s="1">
        <v>32.68</v>
      </c>
      <c r="E16" s="1">
        <v>35.94</v>
      </c>
      <c r="F16" s="1">
        <v>4.0350000000000001</v>
      </c>
      <c r="G16" t="s">
        <v>88</v>
      </c>
      <c r="H16" t="str">
        <f t="shared" si="1"/>
        <v>ABL1(D482V)-N</v>
      </c>
      <c r="I16" s="2">
        <f>VLOOKUP(H16,'[1]IC50s from 190404'!$A$2:$C$96,2,FALSE)</f>
        <v>5.6430000000000004E-7</v>
      </c>
      <c r="J16" s="2">
        <f>VLOOKUP(H16,'[1]IC50s from 190404'!$A$2:$C$96,3,FALSE)</f>
        <v>3.0340000000000001E-9</v>
      </c>
    </row>
    <row r="17" spans="1:10" x14ac:dyDescent="0.2">
      <c r="A17" s="1" t="s">
        <v>30</v>
      </c>
      <c r="B17" s="1" t="s">
        <v>56</v>
      </c>
      <c r="C17" s="1">
        <v>26.01</v>
      </c>
      <c r="D17" s="1">
        <v>45.52</v>
      </c>
      <c r="E17" s="1">
        <v>32.25</v>
      </c>
      <c r="F17" s="1">
        <v>3.66</v>
      </c>
      <c r="G17" t="s">
        <v>94</v>
      </c>
      <c r="H17" t="str">
        <f t="shared" si="1"/>
        <v>ABL1(T495R)-N</v>
      </c>
      <c r="I17" s="2">
        <f>VLOOKUP(H17,'[1]IC50s from 190404'!$A$2:$C$96,2,FALSE)</f>
        <v>3.9239999999999999E-7</v>
      </c>
      <c r="J17" s="2">
        <f>VLOOKUP(H17,'[1]IC50s from 190404'!$A$2:$C$96,3,FALSE)</f>
        <v>3.6380000000000001E-9</v>
      </c>
    </row>
    <row r="18" spans="1:10" x14ac:dyDescent="0.2">
      <c r="A18" s="1" t="s">
        <v>29</v>
      </c>
      <c r="B18" s="1" t="s">
        <v>54</v>
      </c>
      <c r="C18" s="1">
        <v>26.61</v>
      </c>
      <c r="D18" s="1">
        <v>24.03</v>
      </c>
      <c r="E18" s="1">
        <v>29.63</v>
      </c>
      <c r="F18" s="1">
        <v>4.069</v>
      </c>
      <c r="G18" t="s">
        <v>93</v>
      </c>
      <c r="H18" t="str">
        <f t="shared" si="1"/>
        <v>ABL1(S417Y)-N</v>
      </c>
      <c r="I18" s="2">
        <f>VLOOKUP(H18,'[1]IC50s from 190404'!$A$2:$C$96,2,FALSE)</f>
        <v>2.3999999999999999E-6</v>
      </c>
      <c r="J18" s="2">
        <f>VLOOKUP(H18,'[1]IC50s from 190404'!$A$2:$C$96,3,FALSE)</f>
        <v>4.2569999999999997E-9</v>
      </c>
    </row>
    <row r="19" spans="1:10" x14ac:dyDescent="0.2">
      <c r="A19" s="1" t="s">
        <v>12</v>
      </c>
      <c r="B19" s="1" t="s">
        <v>36</v>
      </c>
      <c r="C19" s="1">
        <v>26.65</v>
      </c>
      <c r="D19" s="1">
        <v>34.56</v>
      </c>
      <c r="E19" s="1">
        <v>26.83</v>
      </c>
      <c r="F19" s="1">
        <v>4.5529999999999999</v>
      </c>
      <c r="G19" t="s">
        <v>76</v>
      </c>
      <c r="H19" t="str">
        <f t="shared" si="1"/>
        <v>ABL1(E450K)-N</v>
      </c>
      <c r="I19" s="2">
        <f>VLOOKUP(H19,'[1]IC50s from 190404'!$A$2:$C$96,2,FALSE)</f>
        <v>1.124E-6</v>
      </c>
      <c r="J19" s="2">
        <f>VLOOKUP(H19,'[1]IC50s from 190404'!$A$2:$C$96,3,FALSE)</f>
        <v>4.6099999999999996E-9</v>
      </c>
    </row>
    <row r="20" spans="1:10" x14ac:dyDescent="0.2">
      <c r="A20" s="1" t="s">
        <v>25</v>
      </c>
      <c r="B20" s="1" t="s">
        <v>50</v>
      </c>
      <c r="C20" s="1">
        <v>27.07</v>
      </c>
      <c r="D20" s="1">
        <v>34.49</v>
      </c>
      <c r="E20" s="1">
        <v>36.799999999999997</v>
      </c>
      <c r="F20" s="1">
        <v>5.4329999999999998</v>
      </c>
      <c r="G20" t="s">
        <v>89</v>
      </c>
      <c r="H20" t="str">
        <f t="shared" si="1"/>
        <v>ABL1(G398R)-N</v>
      </c>
      <c r="I20" s="2">
        <f>VLOOKUP(H20,'[1]IC50s from 190404'!$A$2:$C$96,2,FALSE)</f>
        <v>1.429E-6</v>
      </c>
      <c r="J20" s="2">
        <f>VLOOKUP(H20,'[1]IC50s from 190404'!$A$2:$C$96,3,FALSE)</f>
        <v>4.0430000000000002E-9</v>
      </c>
    </row>
    <row r="21" spans="1:10" x14ac:dyDescent="0.2">
      <c r="A21" s="1" t="s">
        <v>16</v>
      </c>
      <c r="B21" s="1" t="s">
        <v>40</v>
      </c>
      <c r="C21" s="1">
        <v>27.07</v>
      </c>
      <c r="D21" s="1">
        <v>32.880000000000003</v>
      </c>
      <c r="E21" s="1">
        <v>30.65</v>
      </c>
      <c r="F21" s="1">
        <v>5.0640000000000001</v>
      </c>
      <c r="G21" t="s">
        <v>80</v>
      </c>
      <c r="H21" t="str">
        <f t="shared" si="1"/>
        <v>ABL1(E453L)-N</v>
      </c>
      <c r="I21" s="2">
        <f>VLOOKUP(H21,'[1]IC50s from 190404'!$A$2:$C$96,2,FALSE)</f>
        <v>8.1869999999999999E-7</v>
      </c>
      <c r="J21" s="2">
        <f>VLOOKUP(H21,'[1]IC50s from 190404'!$A$2:$C$96,3,FALSE)</f>
        <v>3.6880000000000001E-9</v>
      </c>
    </row>
    <row r="22" spans="1:10" x14ac:dyDescent="0.2">
      <c r="A22" s="1" t="s">
        <v>8</v>
      </c>
      <c r="B22" s="1" t="s">
        <v>63</v>
      </c>
      <c r="C22" s="1">
        <v>27.44</v>
      </c>
      <c r="D22" s="1">
        <v>33.770000000000003</v>
      </c>
      <c r="E22" s="1">
        <v>35.1</v>
      </c>
      <c r="F22" s="1">
        <v>6.3979999999999997</v>
      </c>
      <c r="G22" t="s">
        <v>72</v>
      </c>
      <c r="H22" t="str">
        <f t="shared" si="1"/>
        <v>ABL1(D444Y)-N</v>
      </c>
      <c r="I22" s="2">
        <f>VLOOKUP(H22,'[1]IC50s from 190404'!$A$2:$C$96,2,FALSE)</f>
        <v>7.6560000000000003E-7</v>
      </c>
      <c r="J22" s="2">
        <f>VLOOKUP(H22,'[1]IC50s from 190404'!$A$2:$C$96,3,FALSE)</f>
        <v>3.5790000000000002E-9</v>
      </c>
    </row>
    <row r="23" spans="1:10" x14ac:dyDescent="0.2">
      <c r="A23" s="1" t="s">
        <v>13</v>
      </c>
      <c r="B23" s="1" t="s">
        <v>37</v>
      </c>
      <c r="C23" s="1">
        <v>27.57</v>
      </c>
      <c r="D23" s="1">
        <v>48.27</v>
      </c>
      <c r="E23" s="1">
        <v>20.100000000000001</v>
      </c>
      <c r="F23" s="1">
        <v>5.0990000000000002</v>
      </c>
      <c r="G23" t="s">
        <v>77</v>
      </c>
      <c r="H23" t="str">
        <f t="shared" si="1"/>
        <v>ABL1(Y353H)-N</v>
      </c>
      <c r="I23" s="2">
        <f>VLOOKUP(H23,'[1]IC50s from 190404'!$A$2:$C$96,2,FALSE)</f>
        <v>4.0790000000000002E-6</v>
      </c>
      <c r="J23" s="2">
        <f>VLOOKUP(H23,'[1]IC50s from 190404'!$A$2:$C$96,3,FALSE)</f>
        <v>1.253E-8</v>
      </c>
    </row>
    <row r="24" spans="1:10" x14ac:dyDescent="0.2">
      <c r="A24" s="1" t="s">
        <v>20</v>
      </c>
      <c r="B24" s="1" t="s">
        <v>45</v>
      </c>
      <c r="C24" s="1">
        <v>28.6</v>
      </c>
      <c r="D24" s="1">
        <v>38.01</v>
      </c>
      <c r="E24" s="1">
        <v>28.86</v>
      </c>
      <c r="F24" s="1">
        <v>3.6779999999999999</v>
      </c>
      <c r="G24" t="s">
        <v>84</v>
      </c>
      <c r="H24" t="str">
        <f t="shared" si="1"/>
        <v>ABL1(E459Q)-N</v>
      </c>
      <c r="I24" s="2">
        <f>VLOOKUP(H24,'[1]IC50s from 190404'!$A$2:$C$96,2,FALSE)</f>
        <v>8.5239999999999998E-7</v>
      </c>
      <c r="J24" s="2">
        <f>VLOOKUP(H24,'[1]IC50s from 190404'!$A$2:$C$96,3,FALSE)</f>
        <v>4.4770000000000002E-9</v>
      </c>
    </row>
    <row r="25" spans="1:10" x14ac:dyDescent="0.2">
      <c r="A25" s="1" t="s">
        <v>18</v>
      </c>
      <c r="B25" s="1" t="s">
        <v>42</v>
      </c>
      <c r="C25" s="1">
        <v>29.44</v>
      </c>
      <c r="D25" s="1">
        <v>36.96</v>
      </c>
      <c r="E25" s="1">
        <v>19.54</v>
      </c>
      <c r="F25" s="1">
        <v>3.8330000000000002</v>
      </c>
      <c r="G25" t="s">
        <v>82</v>
      </c>
      <c r="H25" t="str">
        <f t="shared" si="1"/>
        <v>ABL1(E459K)-N</v>
      </c>
      <c r="I25" s="2">
        <f>VLOOKUP(H25,'[1]IC50s from 190404'!$A$2:$C$96,2,FALSE)</f>
        <v>1.561E-6</v>
      </c>
      <c r="J25" s="2">
        <f>VLOOKUP(H25,'[1]IC50s from 190404'!$A$2:$C$96,3,FALSE)</f>
        <v>4.3009999999999999E-9</v>
      </c>
    </row>
    <row r="26" spans="1:10" x14ac:dyDescent="0.2">
      <c r="A26" s="1" t="s">
        <v>7</v>
      </c>
      <c r="B26" s="1" t="s">
        <v>62</v>
      </c>
      <c r="C26" s="1">
        <v>29.79</v>
      </c>
      <c r="D26" s="1">
        <v>41.18</v>
      </c>
      <c r="E26" s="1">
        <v>43.92</v>
      </c>
      <c r="F26" s="1">
        <v>5.194</v>
      </c>
      <c r="G26" t="s">
        <v>71</v>
      </c>
      <c r="H26" t="str">
        <f t="shared" si="1"/>
        <v>ABL1(M343T)-N</v>
      </c>
      <c r="I26" s="2">
        <f>VLOOKUP(H26,'[1]IC50s from 190404'!$A$2:$C$96,2,FALSE)</f>
        <v>9.3119999999999997E-7</v>
      </c>
      <c r="J26" s="2">
        <f>VLOOKUP(H26,'[1]IC50s from 190404'!$A$2:$C$96,3,FALSE)</f>
        <v>4.4130000000000004E-9</v>
      </c>
    </row>
    <row r="27" spans="1:10" x14ac:dyDescent="0.2">
      <c r="A27" s="1" t="s">
        <v>15</v>
      </c>
      <c r="B27" s="1" t="s">
        <v>39</v>
      </c>
      <c r="C27" s="1">
        <v>31.92</v>
      </c>
      <c r="D27" s="1">
        <v>32.79</v>
      </c>
      <c r="E27" s="1">
        <v>17.39</v>
      </c>
      <c r="F27" s="1">
        <v>4.4020000000000001</v>
      </c>
      <c r="G27" t="s">
        <v>79</v>
      </c>
      <c r="H27" t="str">
        <f t="shared" si="1"/>
        <v>ABL1(E355G)-N</v>
      </c>
      <c r="I27" s="2">
        <f>VLOOKUP(H27,'[1]IC50s from 190404'!$A$2:$C$96,2,FALSE)</f>
        <v>1.063E-6</v>
      </c>
      <c r="J27" s="2">
        <f>VLOOKUP(H27,'[1]IC50s from 190404'!$A$2:$C$96,3,FALSE)</f>
        <v>3.6450000000000001E-9</v>
      </c>
    </row>
    <row r="28" spans="1:10" x14ac:dyDescent="0.2">
      <c r="A28" s="1" t="s">
        <v>27</v>
      </c>
      <c r="B28" s="1" t="s">
        <v>52</v>
      </c>
      <c r="C28" s="1">
        <v>33.43</v>
      </c>
      <c r="D28" s="1">
        <v>32.340000000000003</v>
      </c>
      <c r="E28" s="1">
        <v>23.13</v>
      </c>
      <c r="F28" s="1">
        <v>3.76</v>
      </c>
      <c r="G28" t="s">
        <v>91</v>
      </c>
      <c r="H28" t="str">
        <f t="shared" si="1"/>
        <v>ABL1(A399T)-N</v>
      </c>
      <c r="I28" s="2">
        <f>VLOOKUP(H28,'[1]IC50s from 190404'!$A$2:$C$96,2,FALSE)</f>
        <v>9.5600000000000004E-7</v>
      </c>
      <c r="J28" s="2">
        <f>VLOOKUP(H28,'[1]IC50s from 190404'!$A$2:$C$96,3,FALSE)</f>
        <v>5.1899999999999997E-9</v>
      </c>
    </row>
    <row r="29" spans="1:10" x14ac:dyDescent="0.2">
      <c r="A29" s="1" t="s">
        <v>11</v>
      </c>
      <c r="B29" s="1" t="s">
        <v>35</v>
      </c>
      <c r="C29" s="1">
        <v>34.76</v>
      </c>
      <c r="D29" s="1">
        <v>34.57</v>
      </c>
      <c r="E29" s="1">
        <v>26.61</v>
      </c>
      <c r="F29" s="1">
        <v>3.911</v>
      </c>
      <c r="G29" t="s">
        <v>75</v>
      </c>
      <c r="H29" t="str">
        <f t="shared" si="1"/>
        <v>ABL1(E352D)-N</v>
      </c>
      <c r="I29" s="2">
        <f>VLOOKUP(H29,'[1]IC50s from 190404'!$A$2:$C$96,2,FALSE)</f>
        <v>3.8529999999999999E-7</v>
      </c>
      <c r="J29" s="2">
        <f>VLOOKUP(H29,'[1]IC50s from 190404'!$A$2:$C$96,3,FALSE)</f>
        <v>4.4649999999999998E-9</v>
      </c>
    </row>
    <row r="30" spans="1:10" x14ac:dyDescent="0.2">
      <c r="A30" s="1" t="s">
        <v>5</v>
      </c>
      <c r="B30" s="1" t="s">
        <v>60</v>
      </c>
      <c r="C30" s="1">
        <v>34.86</v>
      </c>
      <c r="D30" s="1">
        <v>57.89</v>
      </c>
      <c r="E30" s="1">
        <v>40.659999999999997</v>
      </c>
      <c r="F30" s="1">
        <v>5.0030000000000001</v>
      </c>
      <c r="G30" t="s">
        <v>69</v>
      </c>
      <c r="H30" t="str">
        <f t="shared" si="1"/>
        <v>ABL1(V338F)-N</v>
      </c>
      <c r="I30" s="2">
        <f>VLOOKUP(H30,'[1]IC50s from 190404'!$A$2:$C$96,2,FALSE)</f>
        <v>5.1679999999999997E-7</v>
      </c>
      <c r="J30" s="2">
        <f>VLOOKUP(H30,'[1]IC50s from 190404'!$A$2:$C$96,3,FALSE)</f>
        <v>4.3230000000000001E-9</v>
      </c>
    </row>
    <row r="31" spans="1:10" x14ac:dyDescent="0.2">
      <c r="A31" s="1" t="s">
        <v>23</v>
      </c>
      <c r="B31" s="1" t="s">
        <v>48</v>
      </c>
      <c r="C31" s="1">
        <v>35.770000000000003</v>
      </c>
      <c r="D31" s="1">
        <v>36.950000000000003</v>
      </c>
      <c r="E31" s="1">
        <v>36.03</v>
      </c>
      <c r="F31" s="1">
        <v>2.5179999999999998</v>
      </c>
      <c r="G31" t="s">
        <v>87</v>
      </c>
      <c r="H31" t="str">
        <f t="shared" si="1"/>
        <v>ABL1(K378R)-N</v>
      </c>
      <c r="I31" s="2">
        <f>VLOOKUP(H31,'[1]IC50s from 190404'!$A$2:$C$96,2,FALSE)</f>
        <v>2.0039999999999999E-7</v>
      </c>
      <c r="J31" s="2">
        <f>VLOOKUP(H31,'[1]IC50s from 190404'!$A$2:$C$96,3,FALSE)</f>
        <v>5.458E-9</v>
      </c>
    </row>
    <row r="32" spans="1:10" x14ac:dyDescent="0.2">
      <c r="A32" s="1" t="s">
        <v>31</v>
      </c>
      <c r="B32" s="1" t="s">
        <v>57</v>
      </c>
      <c r="C32" s="1">
        <v>37.630000000000003</v>
      </c>
      <c r="D32" s="1">
        <v>33.35</v>
      </c>
      <c r="E32" s="1">
        <v>22.34</v>
      </c>
      <c r="F32" s="1">
        <v>3.2429999999999999</v>
      </c>
      <c r="G32" t="s">
        <v>95</v>
      </c>
      <c r="H32" t="str">
        <f t="shared" si="1"/>
        <v>ABL1(I418V)-N</v>
      </c>
      <c r="I32" s="2">
        <f>VLOOKUP(H32,'[1]IC50s from 190404'!$A$2:$C$96,2,FALSE)</f>
        <v>1.5349999999999999E-6</v>
      </c>
      <c r="J32" s="2">
        <f>VLOOKUP(H32,'[1]IC50s from 190404'!$A$2:$C$96,3,FALSE)</f>
        <v>4.7010000000000002E-9</v>
      </c>
    </row>
    <row r="33" spans="1:10" x14ac:dyDescent="0.2">
      <c r="A33" s="1" t="s">
        <v>2</v>
      </c>
      <c r="B33" s="1" t="s">
        <v>44</v>
      </c>
      <c r="C33" s="1">
        <v>39.58</v>
      </c>
      <c r="D33" s="1">
        <v>47.53</v>
      </c>
      <c r="E33" s="1">
        <v>40.14</v>
      </c>
      <c r="F33" s="1">
        <v>6.3810000000000002</v>
      </c>
      <c r="G33" t="s">
        <v>66</v>
      </c>
      <c r="H33" t="str">
        <f t="shared" si="1"/>
        <v>ABL1(K419E)-N</v>
      </c>
      <c r="I33" s="2">
        <f>VLOOKUP(H33,'[1]IC50s from 190404'!$A$2:$C$96,2,FALSE)</f>
        <v>7.7990000000000004E-7</v>
      </c>
      <c r="J33" s="2">
        <f>VLOOKUP(H33,'[1]IC50s from 190404'!$A$2:$C$96,3,FALSE)</f>
        <v>1.083E-8</v>
      </c>
    </row>
    <row r="34" spans="1:10" x14ac:dyDescent="0.2">
      <c r="A34" s="1"/>
      <c r="B34" s="1"/>
      <c r="C34" s="1"/>
      <c r="D34" s="1"/>
      <c r="E34" s="1"/>
      <c r="F34" s="1"/>
    </row>
    <row r="35" spans="1:10" x14ac:dyDescent="0.2">
      <c r="A35" s="1"/>
      <c r="B35" s="1"/>
      <c r="C35" s="1"/>
      <c r="D35" s="1"/>
      <c r="E35" s="1"/>
      <c r="F35" s="1"/>
    </row>
    <row r="36" spans="1:10" x14ac:dyDescent="0.2">
      <c r="A36" s="1"/>
      <c r="B36" s="1"/>
      <c r="C36" s="1"/>
      <c r="D36" s="1"/>
      <c r="E36" s="1"/>
      <c r="F36" s="1"/>
    </row>
    <row r="37" spans="1:10" x14ac:dyDescent="0.2">
      <c r="A37" s="1"/>
      <c r="B37" s="1"/>
      <c r="C37" s="1"/>
      <c r="D37" s="1"/>
      <c r="E37" s="1"/>
      <c r="F37" s="1"/>
    </row>
    <row r="38" spans="1:10" x14ac:dyDescent="0.2">
      <c r="A38" s="1"/>
      <c r="B38" s="1"/>
      <c r="C38" s="1"/>
      <c r="D38" s="1"/>
      <c r="E38" s="1"/>
      <c r="F38" s="1"/>
    </row>
    <row r="39" spans="1:10" x14ac:dyDescent="0.2">
      <c r="A39" s="1"/>
      <c r="B39" s="1"/>
      <c r="C39" s="1"/>
      <c r="D39" s="1"/>
      <c r="E39" s="1"/>
      <c r="F39" s="1"/>
    </row>
    <row r="40" spans="1:10" x14ac:dyDescent="0.2">
      <c r="A40" s="1"/>
      <c r="B40" s="1"/>
      <c r="C40" s="1"/>
      <c r="D40" s="1"/>
      <c r="E40" s="1"/>
      <c r="F40" s="1"/>
    </row>
    <row r="41" spans="1:10" x14ac:dyDescent="0.2">
      <c r="A41" s="1"/>
      <c r="B41" s="1"/>
      <c r="C41" s="1"/>
      <c r="D41" s="1"/>
      <c r="E41" s="1"/>
      <c r="F41" s="1"/>
    </row>
    <row r="42" spans="1:10" x14ac:dyDescent="0.2">
      <c r="A42" s="1"/>
      <c r="B42" s="1"/>
      <c r="C42" s="1"/>
      <c r="D42" s="1"/>
      <c r="E42" s="1"/>
      <c r="F42" s="1"/>
    </row>
    <row r="43" spans="1:10" x14ac:dyDescent="0.2">
      <c r="A43" s="1"/>
      <c r="B43" s="1"/>
      <c r="C43" s="1"/>
      <c r="D43" s="1"/>
      <c r="E43" s="1"/>
      <c r="F43" s="1"/>
    </row>
    <row r="44" spans="1:10" x14ac:dyDescent="0.2">
      <c r="A44" s="1"/>
      <c r="B44" s="1"/>
      <c r="C44" s="1"/>
      <c r="D44" s="1"/>
      <c r="E44" s="1"/>
      <c r="F44" s="1"/>
    </row>
    <row r="45" spans="1:10" x14ac:dyDescent="0.2">
      <c r="A45" s="1"/>
      <c r="B45" s="1"/>
      <c r="C45" s="1"/>
      <c r="D45" s="1"/>
      <c r="E45" s="1"/>
      <c r="F45" s="1"/>
    </row>
    <row r="46" spans="1:10" x14ac:dyDescent="0.2">
      <c r="A46" s="1"/>
      <c r="B46" s="1"/>
      <c r="C46" s="1"/>
      <c r="D46" s="1"/>
      <c r="E46" s="1"/>
      <c r="F46" s="1"/>
    </row>
    <row r="47" spans="1:10" x14ac:dyDescent="0.2">
      <c r="A47" s="1"/>
      <c r="B47" s="1"/>
      <c r="C47" s="1"/>
      <c r="D47" s="1"/>
      <c r="E47" s="1"/>
      <c r="F47" s="1"/>
    </row>
    <row r="48" spans="1:10" x14ac:dyDescent="0.2">
      <c r="A48" s="1"/>
      <c r="B48" s="1"/>
      <c r="C48" s="1"/>
      <c r="D48" s="1"/>
      <c r="E48" s="1"/>
      <c r="F48" s="1"/>
    </row>
    <row r="49" spans="1:6" x14ac:dyDescent="0.2">
      <c r="A49" s="1"/>
      <c r="B49" s="1"/>
      <c r="C49" s="1"/>
      <c r="D49" s="1"/>
      <c r="E49" s="1"/>
      <c r="F49" s="1"/>
    </row>
    <row r="50" spans="1:6" x14ac:dyDescent="0.2">
      <c r="A50" s="1"/>
      <c r="B50" s="1"/>
      <c r="C50" s="1"/>
      <c r="D50" s="1"/>
      <c r="E50" s="1"/>
      <c r="F50" s="1"/>
    </row>
    <row r="51" spans="1:6" x14ac:dyDescent="0.2">
      <c r="A51" s="1"/>
      <c r="B51" s="1"/>
      <c r="C51" s="1"/>
      <c r="D51" s="1"/>
      <c r="E51" s="1"/>
      <c r="F51" s="1"/>
    </row>
    <row r="52" spans="1:6" x14ac:dyDescent="0.2">
      <c r="A52" s="1"/>
      <c r="B52" s="1"/>
      <c r="C52" s="1"/>
      <c r="D52" s="1"/>
      <c r="E52" s="1"/>
      <c r="F52" s="1"/>
    </row>
    <row r="53" spans="1:6" x14ac:dyDescent="0.2">
      <c r="A53" s="1"/>
      <c r="B53" s="1"/>
      <c r="C53" s="1"/>
      <c r="D53" s="1"/>
      <c r="E53" s="1"/>
      <c r="F53" s="1"/>
    </row>
    <row r="54" spans="1:6" x14ac:dyDescent="0.2">
      <c r="A54" s="1"/>
      <c r="B54" s="1"/>
      <c r="C54" s="1"/>
      <c r="D54" s="1"/>
      <c r="E54" s="1"/>
      <c r="F54" s="1"/>
    </row>
    <row r="55" spans="1:6" x14ac:dyDescent="0.2">
      <c r="A55" s="1"/>
      <c r="B55" s="1"/>
      <c r="C55" s="1"/>
      <c r="D55" s="1"/>
      <c r="E55" s="1"/>
      <c r="F55" s="1"/>
    </row>
    <row r="56" spans="1:6" x14ac:dyDescent="0.2">
      <c r="A56" s="1"/>
      <c r="B56" s="1"/>
      <c r="C56" s="1"/>
      <c r="D56" s="1"/>
      <c r="E56" s="1"/>
      <c r="F56" s="1"/>
    </row>
    <row r="57" spans="1:6" x14ac:dyDescent="0.2">
      <c r="A57" s="1"/>
      <c r="B57" s="1"/>
      <c r="C57" s="1"/>
      <c r="D57" s="1"/>
      <c r="E57" s="1"/>
      <c r="F57" s="1"/>
    </row>
    <row r="58" spans="1:6" x14ac:dyDescent="0.2">
      <c r="A58" s="1"/>
      <c r="B58" s="1"/>
      <c r="C58" s="1"/>
      <c r="D58" s="1"/>
      <c r="E58" s="1"/>
      <c r="F58" s="1"/>
    </row>
    <row r="59" spans="1:6" x14ac:dyDescent="0.2">
      <c r="A59" s="1"/>
      <c r="B59" s="1"/>
      <c r="C59" s="1"/>
      <c r="D59" s="1"/>
      <c r="E59" s="1"/>
      <c r="F59" s="1"/>
    </row>
    <row r="60" spans="1:6" x14ac:dyDescent="0.2">
      <c r="A60" s="1"/>
      <c r="B60" s="1"/>
      <c r="C60" s="1"/>
      <c r="D60" s="1"/>
      <c r="E60" s="1"/>
      <c r="F60" s="1"/>
    </row>
    <row r="61" spans="1:6" x14ac:dyDescent="0.2">
      <c r="A61" s="1"/>
      <c r="B61" s="1"/>
      <c r="C61" s="1"/>
      <c r="D61" s="1"/>
      <c r="E61" s="1"/>
      <c r="F61" s="1"/>
    </row>
    <row r="62" spans="1:6" x14ac:dyDescent="0.2">
      <c r="A62" s="1"/>
      <c r="B62" s="1"/>
      <c r="C62" s="1"/>
      <c r="D62" s="1"/>
      <c r="E62" s="1"/>
      <c r="F62" s="1"/>
    </row>
    <row r="63" spans="1:6" x14ac:dyDescent="0.2">
      <c r="A63" s="1"/>
      <c r="B63" s="1"/>
      <c r="C63" s="1"/>
      <c r="D63" s="1"/>
      <c r="E63" s="1"/>
      <c r="F63" s="1"/>
    </row>
    <row r="64" spans="1:6" x14ac:dyDescent="0.2">
      <c r="A64" s="1"/>
      <c r="B64" s="1"/>
      <c r="C64" s="1"/>
      <c r="D64" s="1"/>
      <c r="E64" s="1"/>
      <c r="F64" s="1"/>
    </row>
    <row r="65" spans="1:6" x14ac:dyDescent="0.2">
      <c r="A65" s="1"/>
      <c r="B65" s="1"/>
      <c r="C65" s="1"/>
      <c r="D65" s="1"/>
      <c r="E65" s="1"/>
      <c r="F65" s="1"/>
    </row>
  </sheetData>
  <sortState xmlns:xlrd2="http://schemas.microsoft.com/office/spreadsheetml/2017/richdata2" ref="A2:J33">
    <sortCondition ref="C2:C33"/>
  </sortState>
  <conditionalFormatting sqref="I2:I33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C2:C33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J2:J33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:D33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Benedict-Tilman Berger</dc:creator>
  <cp:lastModifiedBy>Jiaye Guo</cp:lastModifiedBy>
  <dcterms:created xsi:type="dcterms:W3CDTF">2019-04-08T12:09:20Z</dcterms:created>
  <dcterms:modified xsi:type="dcterms:W3CDTF">2019-04-12T15:39:09Z</dcterms:modified>
</cp:coreProperties>
</file>