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<sst xmlns="http://schemas.openxmlformats.org/spreadsheetml/2006/main" count="85" uniqueCount="69">
  <si>
    <t>Single well binding assay design for 8 fluorescent kinase inhibitors</t>
  </si>
  <si>
    <t>dispense priming</t>
  </si>
  <si>
    <t>Protein/Buffer</t>
  </si>
  <si>
    <t>dialized protein</t>
  </si>
  <si>
    <t>dialysate buffer</t>
  </si>
  <si>
    <t>undialyzed protein</t>
  </si>
  <si>
    <t>buffer</t>
  </si>
  <si>
    <t>Ligands</t>
  </si>
  <si>
    <t>Bosutinib</t>
  </si>
  <si>
    <t>A</t>
  </si>
  <si>
    <t>Bosutinib isomer</t>
  </si>
  <si>
    <t>B</t>
  </si>
  <si>
    <t>Gefitinib</t>
  </si>
  <si>
    <t>C</t>
  </si>
  <si>
    <t>Erlotinib</t>
  </si>
  <si>
    <t>D</t>
  </si>
  <si>
    <t>Ponatinib</t>
  </si>
  <si>
    <t>E</t>
  </si>
  <si>
    <t>Lapatinib</t>
  </si>
  <si>
    <t>F</t>
  </si>
  <si>
    <t>Pazopanib</t>
  </si>
  <si>
    <t>G</t>
  </si>
  <si>
    <t>Axitinib</t>
  </si>
  <si>
    <t>H</t>
  </si>
  <si>
    <t>96-well plate</t>
  </si>
  <si>
    <t>well volume</t>
  </si>
  <si>
    <t>100 uL</t>
  </si>
  <si>
    <t>ligand dilution</t>
  </si>
  <si>
    <t>8 nM to 20 uM</t>
  </si>
  <si>
    <t>protein conc</t>
  </si>
  <si>
    <t>1 uM</t>
  </si>
  <si>
    <t>No DMSO backfill</t>
  </si>
  <si>
    <t>D300 additional ligand concentration</t>
  </si>
  <si>
    <t>I will assume final volume doesn't change and stay constant at 100 uL</t>
  </si>
  <si>
    <t>For D300</t>
  </si>
  <si>
    <t>Datapoint</t>
  </si>
  <si>
    <t>Target conc (M)</t>
  </si>
  <si>
    <t>Stock conc(M)</t>
  </si>
  <si>
    <t>Final Vol(L)</t>
  </si>
  <si>
    <t>Diff Conc (M)</t>
  </si>
  <si>
    <t>Final Conc(M)</t>
  </si>
  <si>
    <t>D300 virtual plate</t>
  </si>
  <si>
    <t>Diff Conc(uM)</t>
  </si>
  <si>
    <t>Procedure For Binding Assay Without Orbitor</t>
  </si>
  <si>
    <t>Infinite</t>
  </si>
  <si>
    <t>D300</t>
  </si>
  <si>
    <t>Inheco Shaking</t>
  </si>
  <si>
    <t>Single Wavelength</t>
  </si>
  <si>
    <t>Spectra</t>
  </si>
  <si>
    <t>X</t>
  </si>
  <si>
    <t>plate1</t>
  </si>
  <si>
    <t>plate2</t>
  </si>
  <si>
    <t>plate3</t>
  </si>
  <si>
    <t>plate4</t>
  </si>
  <si>
    <t>plate5</t>
  </si>
  <si>
    <t>plate6</t>
  </si>
  <si>
    <t>plate7</t>
  </si>
  <si>
    <t>plate8</t>
  </si>
  <si>
    <t>plate9</t>
  </si>
  <si>
    <t>plate10</t>
  </si>
  <si>
    <t>plate11</t>
  </si>
  <si>
    <t>Protein concentration calculation</t>
  </si>
  <si>
    <t>Protein</t>
  </si>
  <si>
    <t>A280</t>
  </si>
  <si>
    <t>mg/ml</t>
  </si>
  <si>
    <t>260/280</t>
  </si>
  <si>
    <t>avg mg/ml</t>
  </si>
  <si>
    <t>undialyzed p38</t>
  </si>
  <si>
    <t>dialyzed p38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</si>
</sst>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7">
    <font>
      <sz val="10.0"/>
      <color rgb="FF000000"/>
      <name val="Arial"/>
    </font>
    <font/>
    <font>
      <b/>
    </font>
    <font>
      <sz val="9.0"/>
    </font>
    <font>
      <color rgb="FF9FC5E8"/>
    </font>
    <font>
      <sz val="11.0"/>
      <color rgb="FF000000"/>
      <name val="Arial"/>
    </font>
    <font>
      <b/>
      <sz val="8.0"/>
    </font>
  </fonts>
  <fills count="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1" fillId="2" fontId="1" numFmtId="0" xfId="0" applyBorder="1" applyFill="1" applyFont="1"/>
    <xf borderId="2" fillId="3" fontId="4" numFmtId="0" xfId="0" applyBorder="1" applyFill="1" applyFont="1"/>
    <xf borderId="2" fillId="2" fontId="1" numFmtId="0" xfId="0" applyBorder="1" applyFont="1"/>
    <xf borderId="2" fillId="3" fontId="1" numFmtId="0" xfId="0" applyBorder="1" applyFont="1"/>
    <xf borderId="2" fillId="4" fontId="1" numFmtId="0" xfId="0" applyBorder="1" applyFill="1" applyFont="1"/>
    <xf borderId="2" fillId="5" fontId="1" numFmtId="0" xfId="0" applyBorder="1" applyFill="1" applyFont="1"/>
    <xf borderId="3" fillId="6" fontId="1" numFmtId="0" xfId="0" applyBorder="1" applyFill="1" applyFont="1"/>
    <xf borderId="4" fillId="2" fontId="1" numFmtId="0" xfId="0" applyBorder="1" applyFont="1"/>
    <xf borderId="0" fillId="3" fontId="4" numFmtId="0" xfId="0" applyFont="1"/>
    <xf borderId="0" fillId="2" fontId="1" numFmtId="0" xfId="0" applyFont="1"/>
    <xf borderId="0" fillId="3" fontId="1" numFmtId="0" xfId="0" applyFont="1"/>
    <xf borderId="0" fillId="4" fontId="1" numFmtId="0" xfId="0" applyFont="1"/>
    <xf borderId="0" fillId="5" fontId="1" numFmtId="0" xfId="0" applyFont="1"/>
    <xf borderId="5" fillId="6" fontId="1" numFmtId="0" xfId="0" applyBorder="1" applyFont="1"/>
    <xf borderId="6" fillId="2" fontId="1" numFmtId="0" xfId="0" applyBorder="1" applyFont="1"/>
    <xf borderId="7" fillId="3" fontId="4" numFmtId="0" xfId="0" applyBorder="1" applyFont="1"/>
    <xf borderId="7" fillId="2" fontId="1" numFmtId="0" xfId="0" applyBorder="1" applyFont="1"/>
    <xf borderId="7" fillId="3" fontId="1" numFmtId="0" xfId="0" applyBorder="1" applyFont="1"/>
    <xf borderId="7" fillId="4" fontId="1" numFmtId="0" xfId="0" applyBorder="1" applyFont="1"/>
    <xf borderId="7" fillId="5" fontId="1" numFmtId="0" xfId="0" applyBorder="1" applyFont="1"/>
    <xf borderId="8" fillId="6" fontId="1" numFmtId="0" xfId="0" applyBorder="1" applyFont="1"/>
    <xf borderId="0" fillId="7" fontId="2" numFmtId="0" xfId="0" applyAlignment="1" applyFill="1" applyFont="1">
      <alignment readingOrder="0"/>
    </xf>
    <xf borderId="0" fillId="0" fontId="5" numFmtId="11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7" fontId="1" numFmtId="11" xfId="0" applyFont="1" applyNumberFormat="1"/>
    <xf borderId="0" fillId="0" fontId="1" numFmtId="11" xfId="0" applyFont="1" applyNumberFormat="1"/>
    <xf borderId="0" fillId="7" fontId="1" numFmtId="0" xfId="0" applyAlignment="1" applyFont="1">
      <alignment readingOrder="0"/>
    </xf>
    <xf borderId="0" fillId="0" fontId="1" numFmtId="164" xfId="0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/>
    </xf>
    <xf borderId="7" fillId="0" fontId="2" numFmtId="0" xfId="0" applyAlignment="1" applyBorder="1" applyFont="1">
      <alignment readingOrder="0"/>
    </xf>
    <xf borderId="0" fillId="0" fontId="1" numFmtId="4" xfId="0" applyFont="1" applyNumberFormat="1"/>
    <xf borderId="7" fillId="0" fontId="1" numFmtId="0" xfId="0" applyAlignment="1" applyBorder="1" applyFont="1">
      <alignment readingOrder="0"/>
    </xf>
    <xf borderId="7" fillId="0" fontId="1" numFmtId="4" xfId="0" applyBorder="1" applyFont="1" applyNumberFormat="1"/>
    <xf borderId="7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 t="s">
        <v>1</v>
      </c>
    </row>
    <row r="4">
      <c r="A4" s="1"/>
      <c r="B4" s="3" t="s">
        <v>2</v>
      </c>
      <c r="C4" s="4" t="s">
        <v>3</v>
      </c>
      <c r="D4" s="4" t="s">
        <v>4</v>
      </c>
      <c r="E4" s="4" t="s">
        <v>3</v>
      </c>
      <c r="F4" s="4" t="s">
        <v>4</v>
      </c>
      <c r="G4" s="4" t="s">
        <v>3</v>
      </c>
      <c r="H4" s="4" t="s">
        <v>4</v>
      </c>
      <c r="I4" s="4" t="s">
        <v>5</v>
      </c>
      <c r="J4" s="4" t="s">
        <v>6</v>
      </c>
      <c r="K4" s="4" t="s">
        <v>5</v>
      </c>
      <c r="L4" s="4" t="s">
        <v>6</v>
      </c>
      <c r="M4" s="4" t="s">
        <v>5</v>
      </c>
      <c r="N4" s="1" t="s">
        <v>6</v>
      </c>
    </row>
    <row r="5">
      <c r="A5" s="2" t="s">
        <v>7</v>
      </c>
      <c r="C5" s="2">
        <v>1.0</v>
      </c>
      <c r="D5" s="2">
        <v>2.0</v>
      </c>
      <c r="E5" s="2">
        <v>3.0</v>
      </c>
      <c r="F5" s="2">
        <v>4.0</v>
      </c>
      <c r="G5" s="2">
        <v>5.0</v>
      </c>
      <c r="H5" s="2">
        <v>6.0</v>
      </c>
      <c r="I5" s="2">
        <v>7.0</v>
      </c>
      <c r="J5" s="2">
        <v>8.0</v>
      </c>
      <c r="K5" s="2">
        <v>9.0</v>
      </c>
      <c r="L5" s="2">
        <v>10.0</v>
      </c>
      <c r="M5" s="2">
        <v>11.0</v>
      </c>
      <c r="N5" s="2">
        <v>12.0</v>
      </c>
    </row>
    <row r="6">
      <c r="A6" t="s">
        <v>8</v>
      </c>
      <c r="B6" s="3" t="s">
        <v>9</v>
      </c>
      <c r="C6" s="5"/>
      <c r="D6" s="6"/>
      <c r="E6" s="7"/>
      <c r="F6" s="8"/>
      <c r="G6" s="7"/>
      <c r="H6" s="8"/>
      <c r="I6" s="9"/>
      <c r="J6" s="10"/>
      <c r="K6" s="9"/>
      <c r="L6" s="10"/>
      <c r="M6" s="9"/>
      <c r="N6" s="11"/>
    </row>
    <row r="7">
      <c r="A7" t="s">
        <v>10</v>
      </c>
      <c r="B7" s="3" t="s">
        <v>11</v>
      </c>
      <c r="C7" s="12"/>
      <c r="D7" s="13"/>
      <c r="E7" s="14"/>
      <c r="F7" s="15"/>
      <c r="G7" s="14"/>
      <c r="H7" s="15"/>
      <c r="I7" s="16"/>
      <c r="J7" s="17"/>
      <c r="K7" s="16"/>
      <c r="L7" s="17"/>
      <c r="M7" s="16"/>
      <c r="N7" s="18"/>
    </row>
    <row r="8">
      <c r="A8" t="s">
        <v>12</v>
      </c>
      <c r="B8" s="3" t="s">
        <v>13</v>
      </c>
      <c r="C8" s="12"/>
      <c r="D8" s="13"/>
      <c r="E8" s="14"/>
      <c r="F8" s="15"/>
      <c r="G8" s="14"/>
      <c r="H8" s="15"/>
      <c r="I8" s="16"/>
      <c r="J8" s="17"/>
      <c r="K8" s="16"/>
      <c r="L8" s="17"/>
      <c r="M8" s="16"/>
      <c r="N8" s="18"/>
    </row>
    <row r="9">
      <c r="A9" t="s">
        <v>14</v>
      </c>
      <c r="B9" s="3" t="s">
        <v>15</v>
      </c>
      <c r="C9" s="12"/>
      <c r="D9" s="13"/>
      <c r="E9" s="14"/>
      <c r="F9" s="15"/>
      <c r="G9" s="14"/>
      <c r="H9" s="15"/>
      <c r="I9" s="16"/>
      <c r="J9" s="17"/>
      <c r="K9" s="16"/>
      <c r="L9" s="17"/>
      <c r="M9" s="16"/>
      <c r="N9" s="18"/>
    </row>
    <row r="10">
      <c r="A10" t="s">
        <v>16</v>
      </c>
      <c r="B10" s="3" t="s">
        <v>17</v>
      </c>
      <c r="C10" s="12"/>
      <c r="D10" s="13"/>
      <c r="E10" s="14"/>
      <c r="F10" s="15"/>
      <c r="G10" s="14"/>
      <c r="H10" s="15"/>
      <c r="I10" s="16"/>
      <c r="J10" s="17"/>
      <c r="K10" s="16"/>
      <c r="L10" s="17"/>
      <c r="M10" s="16"/>
      <c r="N10" s="18"/>
    </row>
    <row r="11">
      <c r="A11" t="s">
        <v>18</v>
      </c>
      <c r="B11" s="3" t="s">
        <v>19</v>
      </c>
      <c r="C11" s="12"/>
      <c r="D11" s="13"/>
      <c r="E11" s="14"/>
      <c r="F11" s="15"/>
      <c r="G11" s="14"/>
      <c r="H11" s="15"/>
      <c r="I11" s="16"/>
      <c r="J11" s="17"/>
      <c r="K11" s="16"/>
      <c r="L11" s="17"/>
      <c r="M11" s="16"/>
      <c r="N11" s="18"/>
    </row>
    <row r="12">
      <c r="A12" t="s">
        <v>20</v>
      </c>
      <c r="B12" s="3" t="s">
        <v>21</v>
      </c>
      <c r="C12" s="12"/>
      <c r="D12" s="13"/>
      <c r="E12" s="14"/>
      <c r="F12" s="15"/>
      <c r="G12" s="14"/>
      <c r="H12" s="15"/>
      <c r="I12" s="16"/>
      <c r="J12" s="17"/>
      <c r="K12" s="16"/>
      <c r="L12" s="17"/>
      <c r="M12" s="16"/>
      <c r="N12" s="18"/>
    </row>
    <row r="13">
      <c r="A13" t="s">
        <v>22</v>
      </c>
      <c r="B13" s="3" t="s">
        <v>23</v>
      </c>
      <c r="C13" s="19"/>
      <c r="D13" s="20"/>
      <c r="E13" s="21"/>
      <c r="F13" s="22"/>
      <c r="G13" s="21"/>
      <c r="H13" s="22"/>
      <c r="I13" s="23"/>
      <c r="J13" s="24"/>
      <c r="K13" s="23"/>
      <c r="L13" s="24"/>
      <c r="M13" s="23"/>
      <c r="N13" s="25"/>
    </row>
    <row r="14">
      <c r="A14" s="1"/>
      <c r="B14" s="1"/>
    </row>
    <row r="15">
      <c r="A15" s="1" t="s">
        <v>24</v>
      </c>
      <c r="B15" s="2"/>
    </row>
    <row r="16">
      <c r="A16" s="1" t="s">
        <v>25</v>
      </c>
      <c r="B16" s="1" t="s">
        <v>26</v>
      </c>
    </row>
    <row r="17">
      <c r="A17" s="1" t="s">
        <v>27</v>
      </c>
      <c r="B17" s="1" t="s">
        <v>28</v>
      </c>
    </row>
    <row r="18">
      <c r="A18" s="1" t="s">
        <v>29</v>
      </c>
      <c r="B18" s="1" t="s">
        <v>30</v>
      </c>
    </row>
    <row r="19">
      <c r="A19" s="1" t="s">
        <v>31</v>
      </c>
    </row>
    <row r="22">
      <c r="A22" s="2" t="s">
        <v>32</v>
      </c>
    </row>
    <row r="23">
      <c r="A23" s="1" t="s">
        <v>33</v>
      </c>
    </row>
    <row r="24">
      <c r="A24" s="2"/>
      <c r="B24" s="2"/>
      <c r="C24" s="2"/>
      <c r="D24" s="2"/>
      <c r="E24" s="26" t="s">
        <v>34</v>
      </c>
      <c r="F24" s="2"/>
      <c r="H24" s="26" t="s">
        <v>34</v>
      </c>
    </row>
    <row r="25">
      <c r="A25" s="2" t="s">
        <v>35</v>
      </c>
      <c r="B25" s="2" t="s">
        <v>36</v>
      </c>
      <c r="C25" s="2" t="s">
        <v>37</v>
      </c>
      <c r="D25" s="2" t="s">
        <v>38</v>
      </c>
      <c r="E25" s="26" t="s">
        <v>39</v>
      </c>
      <c r="F25" s="2" t="s">
        <v>40</v>
      </c>
      <c r="G25" s="26" t="s">
        <v>41</v>
      </c>
      <c r="H25" s="26" t="s">
        <v>42</v>
      </c>
    </row>
    <row r="26">
      <c r="A26" s="1">
        <v>1.0</v>
      </c>
      <c r="B26" s="27">
        <v>0.0</v>
      </c>
      <c r="C26" s="28">
        <v>0.01</v>
      </c>
      <c r="D26" s="28">
        <v>1.0E-4</v>
      </c>
      <c r="E26" s="29">
        <f>B26-B26</f>
        <v>0</v>
      </c>
      <c r="F26" s="30">
        <f>E26</f>
        <v>0</v>
      </c>
      <c r="G26" s="31"/>
      <c r="H26" s="32">
        <f t="shared" ref="H26:H37" si="1">E26*1000000</f>
        <v>0</v>
      </c>
    </row>
    <row r="27">
      <c r="A27" s="1">
        <v>2.0</v>
      </c>
      <c r="B27" s="27">
        <v>8.0E-9</v>
      </c>
      <c r="D27" s="28"/>
      <c r="E27" s="29">
        <f t="shared" ref="E27:E37" si="2">B27-B26</f>
        <v>0.000000008</v>
      </c>
      <c r="F27" s="30">
        <f>E27+E26</f>
        <v>0.000000008</v>
      </c>
      <c r="G27" s="31">
        <v>1.0</v>
      </c>
      <c r="H27" s="32">
        <f t="shared" si="1"/>
        <v>0.008</v>
      </c>
    </row>
    <row r="28">
      <c r="A28" s="1">
        <v>3.0</v>
      </c>
      <c r="B28" s="27">
        <v>1.74937932E-8</v>
      </c>
      <c r="D28" s="28"/>
      <c r="E28" s="29">
        <f t="shared" si="2"/>
        <v>0.0000000094937932</v>
      </c>
      <c r="F28" s="30">
        <f>SUM(E26:E28)</f>
        <v>0.0000000174937932</v>
      </c>
      <c r="G28" s="31">
        <v>2.0</v>
      </c>
      <c r="H28" s="32">
        <f t="shared" si="1"/>
        <v>0.0094937932</v>
      </c>
    </row>
    <row r="29">
      <c r="A29" s="1">
        <v>4.0</v>
      </c>
      <c r="B29" s="27">
        <v>3.82541E-8</v>
      </c>
      <c r="D29" s="28"/>
      <c r="E29" s="29">
        <f t="shared" si="2"/>
        <v>0.0000000207603068</v>
      </c>
      <c r="F29" s="28">
        <f>SUM(E26:E29)</f>
        <v>0.0000000382541</v>
      </c>
      <c r="G29" s="31">
        <v>3.0</v>
      </c>
      <c r="H29" s="32">
        <f t="shared" si="1"/>
        <v>0.0207603068</v>
      </c>
    </row>
    <row r="30">
      <c r="A30" s="1">
        <v>5.0</v>
      </c>
      <c r="B30" s="27">
        <v>8.36511642E-8</v>
      </c>
      <c r="D30" s="28"/>
      <c r="E30" s="29">
        <f t="shared" si="2"/>
        <v>0.0000000453970642</v>
      </c>
      <c r="F30" s="30">
        <f>SUM(E26:E30)</f>
        <v>0.0000000836511642</v>
      </c>
      <c r="G30" s="31">
        <v>4.0</v>
      </c>
      <c r="H30" s="32">
        <f t="shared" si="1"/>
        <v>0.0453970642</v>
      </c>
    </row>
    <row r="31">
      <c r="A31" s="1">
        <v>6.0</v>
      </c>
      <c r="B31" s="27">
        <v>1.82922021E-7</v>
      </c>
      <c r="D31" s="28"/>
      <c r="E31" s="29">
        <f t="shared" si="2"/>
        <v>0.0000000992708568</v>
      </c>
      <c r="F31" s="30">
        <f>SUM(E26:E31)</f>
        <v>0.000000182922021</v>
      </c>
      <c r="G31" s="31">
        <v>5.0</v>
      </c>
      <c r="H31" s="32">
        <f t="shared" si="1"/>
        <v>0.0992708568</v>
      </c>
    </row>
    <row r="32">
      <c r="A32" s="1">
        <v>7.0</v>
      </c>
      <c r="B32" s="27">
        <v>4.0E-7</v>
      </c>
      <c r="D32" s="28"/>
      <c r="E32" s="29">
        <f t="shared" si="2"/>
        <v>0.000000217077979</v>
      </c>
      <c r="F32" s="30">
        <f>SUM(E26:E32)</f>
        <v>0.0000004</v>
      </c>
      <c r="G32" s="31">
        <v>6.0</v>
      </c>
      <c r="H32" s="32">
        <f t="shared" si="1"/>
        <v>0.217077979</v>
      </c>
    </row>
    <row r="33">
      <c r="A33" s="1">
        <v>8.0</v>
      </c>
      <c r="B33" s="27">
        <v>8.74689659E-7</v>
      </c>
      <c r="D33" s="28"/>
      <c r="E33" s="29">
        <f t="shared" si="2"/>
        <v>0.000000474689659</v>
      </c>
      <c r="F33" s="30">
        <f>SUM(E26:E33)</f>
        <v>0.000000874689659</v>
      </c>
      <c r="G33" s="31">
        <v>7.0</v>
      </c>
      <c r="H33" s="32">
        <f t="shared" si="1"/>
        <v>0.474689659</v>
      </c>
    </row>
    <row r="34">
      <c r="A34" s="1">
        <v>9.0</v>
      </c>
      <c r="B34" s="27">
        <v>1.912705E-6</v>
      </c>
      <c r="D34" s="28"/>
      <c r="E34" s="29">
        <f t="shared" si="2"/>
        <v>0.000001038015341</v>
      </c>
      <c r="F34" s="30">
        <f>SUM(E26:E34)</f>
        <v>0.000001912705</v>
      </c>
      <c r="G34" s="31">
        <v>8.0</v>
      </c>
      <c r="H34" s="32">
        <f t="shared" si="1"/>
        <v>1.038015341</v>
      </c>
    </row>
    <row r="35">
      <c r="A35" s="1">
        <v>10.0</v>
      </c>
      <c r="B35" s="27">
        <v>4.18255821E-6</v>
      </c>
      <c r="D35" s="28"/>
      <c r="E35" s="29">
        <f t="shared" si="2"/>
        <v>0.00000226985321</v>
      </c>
      <c r="F35" s="30">
        <f>SUM(E26:E35)</f>
        <v>0.00000418255821</v>
      </c>
      <c r="G35" s="31">
        <v>9.0</v>
      </c>
      <c r="H35" s="32">
        <f t="shared" si="1"/>
        <v>2.26985321</v>
      </c>
    </row>
    <row r="36">
      <c r="A36" s="1">
        <v>11.0</v>
      </c>
      <c r="B36" s="27">
        <v>9.14610104E-6</v>
      </c>
      <c r="D36" s="28"/>
      <c r="E36" s="29">
        <f t="shared" si="2"/>
        <v>0.00000496354283</v>
      </c>
      <c r="F36" s="30">
        <f>SUM(E26:E36)</f>
        <v>0.00000914610104</v>
      </c>
      <c r="G36" s="31">
        <v>10.0</v>
      </c>
      <c r="H36" s="32">
        <f t="shared" si="1"/>
        <v>4.96354283</v>
      </c>
      <c r="K36" s="32"/>
    </row>
    <row r="37">
      <c r="A37" s="1">
        <v>12.0</v>
      </c>
      <c r="B37" s="27">
        <v>2.0E-5</v>
      </c>
      <c r="D37" s="28"/>
      <c r="E37" s="29">
        <f t="shared" si="2"/>
        <v>0.00001085389896</v>
      </c>
      <c r="F37" s="30">
        <f>SUM(E26:E37)</f>
        <v>0.00002</v>
      </c>
      <c r="G37" s="31">
        <v>11.0</v>
      </c>
      <c r="H37" s="32">
        <f t="shared" si="1"/>
        <v>10.85389896</v>
      </c>
    </row>
    <row r="40">
      <c r="A40" s="2" t="s">
        <v>43</v>
      </c>
    </row>
    <row r="41">
      <c r="A41" s="33"/>
      <c r="B41" s="33"/>
      <c r="C41" s="33"/>
      <c r="D41" s="34" t="s">
        <v>44</v>
      </c>
      <c r="E41" s="34" t="s">
        <v>44</v>
      </c>
    </row>
    <row r="42">
      <c r="A42" s="34" t="s">
        <v>35</v>
      </c>
      <c r="B42" s="34" t="s">
        <v>45</v>
      </c>
      <c r="C42" s="34" t="s">
        <v>46</v>
      </c>
      <c r="D42" s="35" t="s">
        <v>47</v>
      </c>
      <c r="E42" s="34" t="s">
        <v>48</v>
      </c>
    </row>
    <row r="43">
      <c r="A43" s="36">
        <v>1.0</v>
      </c>
      <c r="B43" s="36" t="s">
        <v>49</v>
      </c>
      <c r="C43" s="36" t="s">
        <v>49</v>
      </c>
      <c r="D43" s="37"/>
      <c r="E43" s="37"/>
    </row>
    <row r="44">
      <c r="A44" s="36">
        <v>2.0</v>
      </c>
      <c r="B44" s="36" t="s">
        <v>50</v>
      </c>
      <c r="C44" s="37"/>
      <c r="D44" s="37"/>
      <c r="E44" s="37"/>
    </row>
    <row r="45">
      <c r="A45" s="36">
        <v>3.0</v>
      </c>
      <c r="B45" s="36" t="s">
        <v>51</v>
      </c>
      <c r="C45" s="37"/>
      <c r="D45" s="37"/>
      <c r="E45" s="37"/>
    </row>
    <row r="46">
      <c r="A46" s="36">
        <v>4.0</v>
      </c>
      <c r="B46" s="36" t="s">
        <v>52</v>
      </c>
      <c r="C46" s="37"/>
      <c r="D46" s="37"/>
      <c r="E46" s="37"/>
    </row>
    <row r="47">
      <c r="A47" s="36">
        <v>5.0</v>
      </c>
      <c r="B47" s="36" t="s">
        <v>53</v>
      </c>
      <c r="C47" s="37"/>
      <c r="D47" s="37"/>
      <c r="E47" s="37"/>
    </row>
    <row r="48">
      <c r="A48" s="36">
        <v>6.0</v>
      </c>
      <c r="B48" s="36" t="s">
        <v>54</v>
      </c>
      <c r="C48" s="37"/>
      <c r="D48" s="37"/>
      <c r="E48" s="37"/>
    </row>
    <row r="49">
      <c r="A49" s="36">
        <v>7.0</v>
      </c>
      <c r="B49" s="36" t="s">
        <v>55</v>
      </c>
      <c r="C49" s="37"/>
      <c r="D49" s="37"/>
      <c r="E49" s="37"/>
    </row>
    <row r="50">
      <c r="A50" s="36">
        <v>8.0</v>
      </c>
      <c r="B50" s="36" t="s">
        <v>56</v>
      </c>
      <c r="C50" s="37"/>
      <c r="D50" s="37"/>
      <c r="E50" s="37"/>
    </row>
    <row r="51">
      <c r="A51" s="36">
        <v>9.0</v>
      </c>
      <c r="B51" s="36" t="s">
        <v>57</v>
      </c>
      <c r="C51" s="37"/>
      <c r="D51" s="37"/>
      <c r="E51" s="37"/>
    </row>
    <row r="52">
      <c r="A52" s="36">
        <v>10.0</v>
      </c>
      <c r="B52" s="36" t="s">
        <v>58</v>
      </c>
      <c r="C52" s="37"/>
      <c r="D52" s="37"/>
      <c r="E52" s="37"/>
    </row>
    <row r="53">
      <c r="A53" s="36">
        <v>11.0</v>
      </c>
      <c r="B53" s="36" t="s">
        <v>59</v>
      </c>
      <c r="C53" s="37"/>
      <c r="D53" s="37"/>
      <c r="E53" s="37"/>
    </row>
    <row r="54">
      <c r="A54" s="36">
        <v>12.0</v>
      </c>
      <c r="B54" s="36" t="s">
        <v>60</v>
      </c>
      <c r="C54" s="37"/>
      <c r="D54" s="37"/>
      <c r="E54" s="37"/>
    </row>
    <row r="57">
      <c r="A57" s="2" t="s">
        <v>61</v>
      </c>
    </row>
    <row r="59">
      <c r="A59" s="38" t="s">
        <v>62</v>
      </c>
      <c r="B59" s="38" t="s">
        <v>63</v>
      </c>
      <c r="C59" s="38" t="s">
        <v>64</v>
      </c>
      <c r="D59" s="38" t="s">
        <v>65</v>
      </c>
      <c r="E59" s="38" t="s">
        <v>66</v>
      </c>
    </row>
    <row r="60">
      <c r="A60" s="1" t="s">
        <v>67</v>
      </c>
      <c r="B60" s="1">
        <v>4.66</v>
      </c>
      <c r="C60" s="1">
        <v>3.859</v>
      </c>
      <c r="D60" s="1">
        <v>0.52</v>
      </c>
      <c r="E60" s="39">
        <f>(C60+C61+C62)/3</f>
        <v>3.926333333</v>
      </c>
    </row>
    <row r="61">
      <c r="A61" s="1" t="s">
        <v>67</v>
      </c>
      <c r="B61" s="1">
        <v>4.91</v>
      </c>
      <c r="C61" s="1">
        <v>4.067</v>
      </c>
      <c r="D61" s="1">
        <v>0.53</v>
      </c>
      <c r="E61" s="39"/>
    </row>
    <row r="62">
      <c r="A62" s="40" t="s">
        <v>67</v>
      </c>
      <c r="B62" s="40">
        <v>4.65</v>
      </c>
      <c r="C62" s="40">
        <v>3.853</v>
      </c>
      <c r="D62" s="40">
        <v>0.53</v>
      </c>
      <c r="E62" s="41"/>
    </row>
    <row r="63">
      <c r="A63" s="1" t="s">
        <v>68</v>
      </c>
      <c r="B63" s="1">
        <v>3.7</v>
      </c>
      <c r="C63" s="1">
        <v>3.062</v>
      </c>
      <c r="D63" s="1">
        <v>0.55</v>
      </c>
      <c r="E63" s="39">
        <f>(C63+C64+C65)/3</f>
        <v>3.125333333</v>
      </c>
    </row>
    <row r="64">
      <c r="A64" s="1" t="s">
        <v>68</v>
      </c>
      <c r="B64" s="1">
        <v>3.77</v>
      </c>
      <c r="C64" s="1">
        <v>3.124</v>
      </c>
      <c r="D64" s="1">
        <v>0.54</v>
      </c>
    </row>
    <row r="65">
      <c r="A65" s="40" t="s">
        <v>68</v>
      </c>
      <c r="B65" s="40">
        <v>3.85</v>
      </c>
      <c r="C65" s="40">
        <v>3.19</v>
      </c>
      <c r="D65" s="40">
        <v>0.53</v>
      </c>
      <c r="E65" s="42"/>
    </row>
  </sheetData>
  <conditionalFormatting sqref="H26:H37 K36">
    <cfRule type="notContainsBlanks" dxfId="0" priority="1">
      <formula>LEN(TRIM(H26))&gt;0</formula>
    </cfRule>
  </conditionalFormatting>
  <drawing r:id="rId1"/>
</worksheet>
</file>