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600" windowHeight="143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4" i="1" l="1"/>
  <c r="F15" i="1"/>
  <c r="F16" i="1"/>
  <c r="F17" i="1"/>
  <c r="F18" i="1"/>
  <c r="F19" i="1"/>
  <c r="F10" i="1"/>
  <c r="F5" i="1"/>
  <c r="F6" i="1"/>
  <c r="F7" i="1"/>
  <c r="F8" i="1"/>
  <c r="F9" i="1"/>
  <c r="G25" i="1"/>
  <c r="G28" i="1"/>
  <c r="G26" i="1"/>
  <c r="G27" i="1"/>
  <c r="G24" i="1"/>
</calcChain>
</file>

<file path=xl/sharedStrings.xml><?xml version="1.0" encoding="utf-8"?>
<sst xmlns="http://schemas.openxmlformats.org/spreadsheetml/2006/main" count="43" uniqueCount="19">
  <si>
    <t>without cosolvent extrapolation</t>
  </si>
  <si>
    <t>SAMPL6 compound consumption predictions</t>
  </si>
  <si>
    <t>assaytype</t>
  </si>
  <si>
    <t>replicates</t>
  </si>
  <si>
    <t>UV-metric pKa</t>
  </si>
  <si>
    <t>pH-metric pKa</t>
  </si>
  <si>
    <t>logD</t>
  </si>
  <si>
    <t>pH dependent solubility</t>
  </si>
  <si>
    <t>min. amount required (mg)</t>
  </si>
  <si>
    <t>TOTAL</t>
  </si>
  <si>
    <t>concentration points</t>
  </si>
  <si>
    <t>with cosolvent extrapolation</t>
  </si>
  <si>
    <t>cosolvent extrapolation points</t>
  </si>
  <si>
    <t>extra factor for safety and handling</t>
  </si>
  <si>
    <t>total amount per assay type (mg)</t>
  </si>
  <si>
    <t>~ 1 g</t>
  </si>
  <si>
    <t>~ 150 mg</t>
  </si>
  <si>
    <t>Without safety factor</t>
  </si>
  <si>
    <t>~ 100 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</si>
</sst>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3" tint="0.39997558519241921"/>
      <name val="Calibri"/>
      <scheme val="minor"/>
    </font>
    <font>
      <sz val="20"/>
      <color theme="1"/>
      <name val="Calibri"/>
      <scheme val="minor"/>
    </font>
    <font>
      <sz val="12"/>
      <color rgb="FF800000"/>
      <name val="Calibri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/>
    <xf numFmtId="0" fontId="1" fillId="0" borderId="0" xfId="0" applyFont="1" applyAlignment="1">
      <alignment horizontal="right" wrapText="1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left" wrapText="1"/>
    </xf>
    <xf numFmtId="0" fontId="0" fillId="0" borderId="0" xfId="0" applyAlignment="1">
      <alignment horizontal="right"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7" fillId="0" borderId="0" xfId="0" applyFont="1" applyAlignment="1">
      <alignment horizontal="right" wrapText="1"/>
    </xf>
    <xf numFmtId="0" fontId="4" fillId="0" borderId="0" xfId="0" applyFont="1" applyAlignment="1">
      <alignment horizontal="left" wrapText="1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sqref="A1:G19"/>
    </sheetView>
  </sheetViews>
  <sheetFormatPr baseColWidth="10" defaultRowHeight="15" x14ac:dyDescent="0"/>
  <cols>
    <col min="1" max="1" width="20.6640625" style="1" customWidth="1"/>
    <col min="2" max="7" width="14.6640625" style="1" customWidth="1"/>
  </cols>
  <sheetData>
    <row r="1" spans="1:7" ht="25" customHeight="1">
      <c r="A1" s="7" t="s">
        <v>1</v>
      </c>
      <c r="B1" s="7"/>
      <c r="C1" s="7"/>
      <c r="D1" s="7"/>
      <c r="E1" s="7"/>
    </row>
    <row r="3" spans="1:7">
      <c r="A3" s="12" t="s">
        <v>0</v>
      </c>
      <c r="B3" s="12"/>
    </row>
    <row r="4" spans="1:7" ht="45">
      <c r="A4" s="10" t="s">
        <v>2</v>
      </c>
      <c r="B4" s="10" t="s">
        <v>8</v>
      </c>
      <c r="C4" s="10" t="s">
        <v>3</v>
      </c>
      <c r="D4" s="10" t="s">
        <v>10</v>
      </c>
      <c r="E4" s="10" t="s">
        <v>13</v>
      </c>
      <c r="F4" s="10" t="s">
        <v>14</v>
      </c>
    </row>
    <row r="5" spans="1:7">
      <c r="A5" s="1" t="s">
        <v>4</v>
      </c>
      <c r="B5" s="1">
        <v>0.01</v>
      </c>
      <c r="C5" s="1">
        <v>4</v>
      </c>
      <c r="D5" s="1">
        <v>1</v>
      </c>
      <c r="E5" s="1">
        <v>2</v>
      </c>
      <c r="F5" s="1">
        <f>B5*C5*E5*D5</f>
        <v>0.08</v>
      </c>
    </row>
    <row r="6" spans="1:7">
      <c r="A6" s="1" t="s">
        <v>5</v>
      </c>
      <c r="B6" s="1">
        <v>1</v>
      </c>
      <c r="C6" s="1">
        <v>4</v>
      </c>
      <c r="D6" s="1">
        <v>1</v>
      </c>
      <c r="E6" s="1">
        <v>2</v>
      </c>
      <c r="F6" s="1">
        <f t="shared" ref="F6:F8" si="0">B6*C6*E6*D6</f>
        <v>8</v>
      </c>
    </row>
    <row r="7" spans="1:7">
      <c r="A7" s="1" t="s">
        <v>6</v>
      </c>
      <c r="B7" s="1">
        <v>2</v>
      </c>
      <c r="C7" s="1">
        <v>4</v>
      </c>
      <c r="D7" s="1">
        <v>3</v>
      </c>
      <c r="E7" s="1">
        <v>2</v>
      </c>
      <c r="F7" s="1">
        <f t="shared" si="0"/>
        <v>48</v>
      </c>
    </row>
    <row r="8" spans="1:7">
      <c r="A8" s="9" t="s">
        <v>7</v>
      </c>
      <c r="B8" s="9">
        <v>10</v>
      </c>
      <c r="C8" s="9">
        <v>4</v>
      </c>
      <c r="D8" s="9">
        <v>1</v>
      </c>
      <c r="E8" s="9">
        <v>2</v>
      </c>
      <c r="F8" s="9">
        <f t="shared" si="0"/>
        <v>80</v>
      </c>
    </row>
    <row r="9" spans="1:7">
      <c r="E9" s="5" t="s">
        <v>9</v>
      </c>
      <c r="F9" s="2">
        <f>SUM(F5:F8)</f>
        <v>136.07999999999998</v>
      </c>
      <c r="G9" s="3" t="s">
        <v>16</v>
      </c>
    </row>
    <row r="10" spans="1:7">
      <c r="D10" s="11" t="s">
        <v>17</v>
      </c>
      <c r="E10" s="11"/>
      <c r="F10" s="8">
        <f>F9/E5</f>
        <v>68.039999999999992</v>
      </c>
    </row>
    <row r="12" spans="1:7">
      <c r="A12" s="12" t="s">
        <v>0</v>
      </c>
      <c r="B12" s="12"/>
    </row>
    <row r="13" spans="1:7" ht="45">
      <c r="A13" s="10" t="s">
        <v>2</v>
      </c>
      <c r="B13" s="10" t="s">
        <v>8</v>
      </c>
      <c r="C13" s="10" t="s">
        <v>3</v>
      </c>
      <c r="D13" s="10" t="s">
        <v>10</v>
      </c>
      <c r="E13" s="10" t="s">
        <v>13</v>
      </c>
      <c r="F13" s="10" t="s">
        <v>14</v>
      </c>
    </row>
    <row r="14" spans="1:7">
      <c r="A14" s="1" t="s">
        <v>4</v>
      </c>
      <c r="B14" s="1">
        <v>0.01</v>
      </c>
      <c r="C14" s="1">
        <v>3</v>
      </c>
      <c r="D14" s="1">
        <v>1</v>
      </c>
      <c r="E14" s="1">
        <v>2</v>
      </c>
      <c r="F14" s="1">
        <f>B14*C14*E14*D14</f>
        <v>0.06</v>
      </c>
    </row>
    <row r="15" spans="1:7">
      <c r="A15" s="1" t="s">
        <v>5</v>
      </c>
      <c r="B15" s="1">
        <v>1</v>
      </c>
      <c r="C15" s="1">
        <v>3</v>
      </c>
      <c r="D15" s="1">
        <v>1</v>
      </c>
      <c r="E15" s="1">
        <v>2</v>
      </c>
      <c r="F15" s="1">
        <f t="shared" ref="F15:F17" si="1">B15*C15*E15*D15</f>
        <v>6</v>
      </c>
    </row>
    <row r="16" spans="1:7">
      <c r="A16" s="1" t="s">
        <v>6</v>
      </c>
      <c r="B16" s="1">
        <v>2</v>
      </c>
      <c r="C16" s="1">
        <v>3</v>
      </c>
      <c r="D16" s="1">
        <v>3</v>
      </c>
      <c r="E16" s="1">
        <v>2</v>
      </c>
      <c r="F16" s="1">
        <f t="shared" si="1"/>
        <v>36</v>
      </c>
    </row>
    <row r="17" spans="1:8">
      <c r="A17" s="9" t="s">
        <v>7</v>
      </c>
      <c r="B17" s="9">
        <v>10</v>
      </c>
      <c r="C17" s="9">
        <v>3</v>
      </c>
      <c r="D17" s="9">
        <v>1</v>
      </c>
      <c r="E17" s="9">
        <v>2</v>
      </c>
      <c r="F17" s="9">
        <f t="shared" si="1"/>
        <v>60</v>
      </c>
    </row>
    <row r="18" spans="1:8">
      <c r="E18" s="5" t="s">
        <v>9</v>
      </c>
      <c r="F18" s="2">
        <f>SUM(F14:F17)</f>
        <v>102.06</v>
      </c>
      <c r="G18" s="3" t="s">
        <v>18</v>
      </c>
    </row>
    <row r="19" spans="1:8">
      <c r="D19" s="11" t="s">
        <v>17</v>
      </c>
      <c r="E19" s="11"/>
      <c r="F19" s="1">
        <f>F18/E14</f>
        <v>51.03</v>
      </c>
    </row>
    <row r="22" spans="1:8">
      <c r="A22" s="6" t="s">
        <v>11</v>
      </c>
      <c r="B22" s="6"/>
    </row>
    <row r="23" spans="1:8" ht="45">
      <c r="A23" s="2" t="s">
        <v>2</v>
      </c>
      <c r="B23" s="2" t="s">
        <v>8</v>
      </c>
      <c r="C23" s="2" t="s">
        <v>3</v>
      </c>
      <c r="D23" s="2" t="s">
        <v>10</v>
      </c>
      <c r="E23" s="2" t="s">
        <v>12</v>
      </c>
      <c r="F23" s="2" t="s">
        <v>13</v>
      </c>
      <c r="G23" s="2" t="s">
        <v>14</v>
      </c>
    </row>
    <row r="24" spans="1:8">
      <c r="A24" s="1" t="s">
        <v>4</v>
      </c>
      <c r="B24" s="1">
        <v>0.01</v>
      </c>
      <c r="C24" s="1">
        <v>4</v>
      </c>
      <c r="D24" s="1">
        <v>1</v>
      </c>
      <c r="E24" s="1">
        <v>3</v>
      </c>
      <c r="F24" s="1">
        <v>4</v>
      </c>
      <c r="G24" s="1">
        <f>B24*C24*F24*D24*E24</f>
        <v>0.48</v>
      </c>
    </row>
    <row r="25" spans="1:8">
      <c r="A25" s="1" t="s">
        <v>5</v>
      </c>
      <c r="B25" s="1">
        <v>1</v>
      </c>
      <c r="C25" s="1">
        <v>4</v>
      </c>
      <c r="D25" s="1">
        <v>1</v>
      </c>
      <c r="E25" s="1">
        <v>3</v>
      </c>
      <c r="F25" s="1">
        <v>4</v>
      </c>
      <c r="G25" s="1">
        <f t="shared" ref="G25:G27" si="2">B25*C25*F25*D25*E25</f>
        <v>48</v>
      </c>
    </row>
    <row r="26" spans="1:8">
      <c r="A26" s="1" t="s">
        <v>6</v>
      </c>
      <c r="B26" s="1">
        <v>2</v>
      </c>
      <c r="C26" s="1">
        <v>4</v>
      </c>
      <c r="D26" s="1">
        <v>3</v>
      </c>
      <c r="E26" s="1">
        <v>3</v>
      </c>
      <c r="F26" s="1">
        <v>4</v>
      </c>
      <c r="G26" s="1">
        <f t="shared" si="2"/>
        <v>288</v>
      </c>
    </row>
    <row r="27" spans="1:8">
      <c r="A27" s="1" t="s">
        <v>7</v>
      </c>
      <c r="B27" s="1">
        <v>10</v>
      </c>
      <c r="C27" s="1">
        <v>4</v>
      </c>
      <c r="D27" s="1">
        <v>1</v>
      </c>
      <c r="E27" s="1">
        <v>3</v>
      </c>
      <c r="F27" s="1">
        <v>4</v>
      </c>
      <c r="G27" s="1">
        <f t="shared" si="2"/>
        <v>480</v>
      </c>
    </row>
    <row r="28" spans="1:8">
      <c r="F28" s="5" t="s">
        <v>9</v>
      </c>
      <c r="G28" s="1">
        <f>SUM(G24:G27)</f>
        <v>816.48</v>
      </c>
      <c r="H28" s="4" t="s">
        <v>15</v>
      </c>
    </row>
  </sheetData>
  <mergeCells count="6">
    <mergeCell ref="A3:B3"/>
    <mergeCell ref="A22:B22"/>
    <mergeCell ref="A1:E1"/>
    <mergeCell ref="A12:B12"/>
    <mergeCell ref="D10:E10"/>
    <mergeCell ref="D19:E1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MSKCC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Isik, Mehtap/Graduate Studies</dc:creator>
  <cp:lastModifiedBy>Isik, Mehtap/Graduate Studies</cp:lastModifiedBy>
  <dcterms:created xsi:type="dcterms:W3CDTF">2017-07-03T20:13:48Z</dcterms:created>
  <dcterms:modified xsi:type="dcterms:W3CDTF">2017-08-01T13:25:28Z</dcterms:modified>
</cp:coreProperties>
</file>