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b641755305afe2/Documents/SFU/PT_MBA/BUS_556_Marketing_Management/Simulation/Marketing Simulation/"/>
    </mc:Choice>
  </mc:AlternateContent>
  <xr:revisionPtr revIDLastSave="0" documentId="8_{25118021-0D65-4C4E-9387-BDCFA212F4EB}" xr6:coauthVersionLast="46" xr6:coauthVersionMax="46" xr10:uidLastSave="{00000000-0000-0000-0000-000000000000}"/>
  <bookViews>
    <workbookView xWindow="-108" yWindow="-108" windowWidth="30936" windowHeight="17496" xr2:uid="{1305DB5B-D41F-4CAB-AB5C-44BC29EB1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L5" i="1"/>
  <c r="L4" i="1"/>
  <c r="N1" i="1"/>
  <c r="N2" i="1"/>
  <c r="N3" i="1"/>
  <c r="N4" i="1"/>
  <c r="M3" i="1"/>
  <c r="M2" i="1"/>
  <c r="M1" i="1"/>
  <c r="L2" i="1"/>
  <c r="L1" i="1"/>
  <c r="K1" i="1"/>
  <c r="K4" i="1"/>
  <c r="K5" i="1"/>
  <c r="K3" i="1"/>
  <c r="J3" i="1"/>
  <c r="J4" i="1"/>
  <c r="J5" i="1"/>
  <c r="J2" i="1"/>
  <c r="K2" i="1"/>
  <c r="K6" i="1" s="1"/>
  <c r="L3" i="1"/>
  <c r="L6" i="1" s="1"/>
  <c r="M4" i="1"/>
  <c r="M6" i="1" s="1"/>
  <c r="N5" i="1"/>
  <c r="N6" i="1" s="1"/>
  <c r="J1" i="1"/>
  <c r="J6" i="1" s="1"/>
  <c r="B32" i="1"/>
  <c r="H5" i="1"/>
  <c r="B10" i="1"/>
  <c r="B27" i="1"/>
  <c r="H4" i="1" s="1"/>
  <c r="B18" i="1"/>
  <c r="B17" i="1"/>
  <c r="B5" i="1"/>
  <c r="H1" i="1"/>
  <c r="H2" i="1"/>
  <c r="G5" i="1"/>
  <c r="G4" i="1"/>
  <c r="G3" i="1"/>
  <c r="G2" i="1"/>
  <c r="B31" i="1"/>
  <c r="B26" i="1"/>
  <c r="B23" i="1"/>
  <c r="B19" i="1"/>
  <c r="H3" i="1" s="1"/>
  <c r="B9" i="1"/>
  <c r="G1" i="1"/>
  <c r="B3" i="1"/>
  <c r="H6" i="1" l="1"/>
</calcChain>
</file>

<file path=xl/sharedStrings.xml><?xml version="1.0" encoding="utf-8"?>
<sst xmlns="http://schemas.openxmlformats.org/spreadsheetml/2006/main" count="28" uniqueCount="28">
  <si>
    <t>Operating Profit</t>
  </si>
  <si>
    <t>Sales Revenue</t>
  </si>
  <si>
    <t>Gross Profit</t>
  </si>
  <si>
    <t>Operating Expense</t>
  </si>
  <si>
    <t>Financial Performance</t>
  </si>
  <si>
    <t>Primary Market Sharre</t>
  </si>
  <si>
    <t>Secondary Market Share</t>
  </si>
  <si>
    <t>Average Market Share</t>
  </si>
  <si>
    <t>Market Performance</t>
  </si>
  <si>
    <t>Highest Brand Judgement In Secondary</t>
  </si>
  <si>
    <t>Highest Brand Judgement In Primary</t>
  </si>
  <si>
    <t>Average Brand Judgement</t>
  </si>
  <si>
    <t>Highest Ad Judgement in Primary</t>
  </si>
  <si>
    <t>Highest Ad Judgement in Secondary</t>
  </si>
  <si>
    <t>Average Ad Judgement</t>
  </si>
  <si>
    <t>Marketing Effectiveness</t>
  </si>
  <si>
    <t>Cumulative New Stores</t>
  </si>
  <si>
    <t>Cumulative Expenses</t>
  </si>
  <si>
    <t>Cumulative Sales Revenue</t>
  </si>
  <si>
    <t>Cumulative Rebates</t>
  </si>
  <si>
    <t>Cumulative R&amp;D</t>
  </si>
  <si>
    <t>Cumulative New Revenues</t>
  </si>
  <si>
    <t>Investments in the Firm's Future</t>
  </si>
  <si>
    <t>Cumulative Profit</t>
  </si>
  <si>
    <t>Cumualtive Investments</t>
  </si>
  <si>
    <t>Net Investment</t>
  </si>
  <si>
    <t>Creation of Wealth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</si>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</sst>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87578-BB19-4C63-8665-BF8163011A64}">
  <dimension ref="A1:N32"/>
  <sheetViews>
    <sheetView tabSelected="1" workbookViewId="0">
      <selection activeCell="H8" sqref="H8"/>
    </sheetView>
  </sheetViews>
  <sheetFormatPr defaultRowHeight="14.4" x14ac:dyDescent="0.3"/>
  <cols>
    <col min="1" max="1" width="30.6640625" bestFit="1" customWidth="1"/>
    <col min="7" max="7" width="27.21875" bestFit="1" customWidth="1"/>
  </cols>
  <sheetData>
    <row r="1" spans="1:14" x14ac:dyDescent="0.3">
      <c r="A1" t="s">
        <v>2</v>
      </c>
      <c r="B1">
        <v>451383</v>
      </c>
      <c r="G1" t="str">
        <f>A5</f>
        <v>Financial Performance</v>
      </c>
      <c r="H1">
        <f>B5</f>
        <v>21.466000000000001</v>
      </c>
      <c r="J1">
        <f>H1*$H$8</f>
        <v>23.612600000000004</v>
      </c>
      <c r="K1">
        <f>H1</f>
        <v>21.466000000000001</v>
      </c>
      <c r="L1">
        <f>H1</f>
        <v>21.466000000000001</v>
      </c>
      <c r="M1">
        <f>H1</f>
        <v>21.466000000000001</v>
      </c>
      <c r="N1">
        <f t="shared" ref="N1:N3" si="0">H1</f>
        <v>21.466000000000001</v>
      </c>
    </row>
    <row r="2" spans="1:14" x14ac:dyDescent="0.3">
      <c r="A2" t="s">
        <v>3</v>
      </c>
      <c r="B2">
        <v>279137</v>
      </c>
      <c r="G2" t="str">
        <f>A10</f>
        <v>Market Performance</v>
      </c>
      <c r="H2">
        <f>B10</f>
        <v>0.27</v>
      </c>
      <c r="J2">
        <f>H2</f>
        <v>0.27</v>
      </c>
      <c r="K2">
        <f>H2*$H$8</f>
        <v>0.29700000000000004</v>
      </c>
      <c r="L2">
        <f>H2</f>
        <v>0.27</v>
      </c>
      <c r="M2">
        <f>H2</f>
        <v>0.27</v>
      </c>
      <c r="N2">
        <f t="shared" si="0"/>
        <v>0.27</v>
      </c>
    </row>
    <row r="3" spans="1:14" x14ac:dyDescent="0.3">
      <c r="A3" t="s">
        <v>0</v>
      </c>
      <c r="B3">
        <f>B1-B2</f>
        <v>172246</v>
      </c>
      <c r="G3" t="str">
        <f>A19</f>
        <v>Marketing Effectiveness</v>
      </c>
      <c r="H3">
        <f>B19</f>
        <v>0.65500000000000003</v>
      </c>
      <c r="J3">
        <f t="shared" ref="J3:J5" si="1">H3</f>
        <v>0.65500000000000003</v>
      </c>
      <c r="K3">
        <f>J3</f>
        <v>0.65500000000000003</v>
      </c>
      <c r="L3">
        <f>H3*$H$8</f>
        <v>0.72050000000000014</v>
      </c>
      <c r="M3">
        <f>H3</f>
        <v>0.65500000000000003</v>
      </c>
      <c r="N3">
        <f t="shared" si="0"/>
        <v>0.65500000000000003</v>
      </c>
    </row>
    <row r="4" spans="1:14" x14ac:dyDescent="0.3">
      <c r="A4" t="s">
        <v>1</v>
      </c>
      <c r="B4">
        <v>802404</v>
      </c>
      <c r="G4" t="str">
        <f>A27</f>
        <v>Investments in the Firm's Future</v>
      </c>
      <c r="H4">
        <f>B27</f>
        <v>6.8970000000000002</v>
      </c>
      <c r="J4">
        <f t="shared" si="1"/>
        <v>6.8970000000000002</v>
      </c>
      <c r="K4">
        <f t="shared" ref="K4:K6" si="2">J4</f>
        <v>6.8970000000000002</v>
      </c>
      <c r="L4">
        <f>H4</f>
        <v>6.8970000000000002</v>
      </c>
      <c r="M4">
        <f>H4*$H$8</f>
        <v>7.5867000000000004</v>
      </c>
      <c r="N4">
        <f>H4</f>
        <v>6.8970000000000002</v>
      </c>
    </row>
    <row r="5" spans="1:14" x14ac:dyDescent="0.3">
      <c r="A5" s="1" t="s">
        <v>4</v>
      </c>
      <c r="B5" s="1">
        <f>ROUND((B3/B4) * 100,3)</f>
        <v>21.466000000000001</v>
      </c>
      <c r="G5" t="str">
        <f>A32</f>
        <v>Creation of Wealth</v>
      </c>
      <c r="H5">
        <f>B32</f>
        <v>0.76500000000000001</v>
      </c>
      <c r="J5">
        <f t="shared" si="1"/>
        <v>0.76500000000000001</v>
      </c>
      <c r="K5">
        <f t="shared" si="2"/>
        <v>0.76500000000000001</v>
      </c>
      <c r="L5">
        <f t="shared" ref="L5:L6" si="3">H5</f>
        <v>0.76500000000000001</v>
      </c>
      <c r="M5">
        <f>H5</f>
        <v>0.76500000000000001</v>
      </c>
      <c r="N5">
        <f>H5*$H$8</f>
        <v>0.84150000000000014</v>
      </c>
    </row>
    <row r="6" spans="1:14" x14ac:dyDescent="0.3">
      <c r="G6" t="s">
        <v>27</v>
      </c>
      <c r="H6">
        <f>H1*H2*H3*H4*H5</f>
        <v>20.029857073330504</v>
      </c>
      <c r="J6">
        <f>J1*J2*J3*J4*J5</f>
        <v>22.032842780663557</v>
      </c>
      <c r="K6">
        <f t="shared" ref="K6:O6" si="4">K1*K2*K3*K4*K5</f>
        <v>22.032842780663557</v>
      </c>
      <c r="L6">
        <f t="shared" si="4"/>
        <v>22.032842780663557</v>
      </c>
      <c r="M6">
        <f t="shared" si="4"/>
        <v>22.032842780663557</v>
      </c>
      <c r="N6">
        <f t="shared" si="4"/>
        <v>22.032842780663557</v>
      </c>
    </row>
    <row r="7" spans="1:14" x14ac:dyDescent="0.3">
      <c r="A7" t="s">
        <v>5</v>
      </c>
      <c r="B7">
        <v>39</v>
      </c>
    </row>
    <row r="8" spans="1:14" x14ac:dyDescent="0.3">
      <c r="A8" t="s">
        <v>6</v>
      </c>
      <c r="B8">
        <v>15</v>
      </c>
      <c r="H8">
        <v>1.1000000000000001</v>
      </c>
    </row>
    <row r="9" spans="1:14" x14ac:dyDescent="0.3">
      <c r="A9" t="s">
        <v>7</v>
      </c>
      <c r="B9">
        <f>SUM(B7:B8)/2</f>
        <v>27</v>
      </c>
    </row>
    <row r="10" spans="1:14" x14ac:dyDescent="0.3">
      <c r="A10" s="1" t="s">
        <v>8</v>
      </c>
      <c r="B10" s="2">
        <f>B9/100</f>
        <v>0.27</v>
      </c>
    </row>
    <row r="13" spans="1:14" x14ac:dyDescent="0.3">
      <c r="A13" t="s">
        <v>10</v>
      </c>
      <c r="B13">
        <v>64</v>
      </c>
    </row>
    <row r="14" spans="1:14" x14ac:dyDescent="0.3">
      <c r="A14" t="s">
        <v>9</v>
      </c>
      <c r="B14">
        <v>67</v>
      </c>
    </row>
    <row r="15" spans="1:14" x14ac:dyDescent="0.3">
      <c r="A15" t="s">
        <v>12</v>
      </c>
      <c r="B15">
        <v>56</v>
      </c>
    </row>
    <row r="16" spans="1:14" x14ac:dyDescent="0.3">
      <c r="A16" t="s">
        <v>13</v>
      </c>
      <c r="B16">
        <v>75</v>
      </c>
    </row>
    <row r="17" spans="1:2" x14ac:dyDescent="0.3">
      <c r="A17" t="s">
        <v>11</v>
      </c>
      <c r="B17">
        <f>ROUND(AVERAGE(B13:B14),3)</f>
        <v>65.5</v>
      </c>
    </row>
    <row r="18" spans="1:2" x14ac:dyDescent="0.3">
      <c r="A18" t="s">
        <v>14</v>
      </c>
      <c r="B18">
        <f>ROUND(AVERAGE(B15:B16),3)</f>
        <v>65.5</v>
      </c>
    </row>
    <row r="19" spans="1:2" x14ac:dyDescent="0.3">
      <c r="A19" s="1" t="s">
        <v>15</v>
      </c>
      <c r="B19" s="1">
        <f>AVERAGE(B17:B18)/100</f>
        <v>0.65500000000000003</v>
      </c>
    </row>
    <row r="21" spans="1:2" x14ac:dyDescent="0.3">
      <c r="A21" t="s">
        <v>16</v>
      </c>
      <c r="B21">
        <v>226000</v>
      </c>
    </row>
    <row r="22" spans="1:2" x14ac:dyDescent="0.3">
      <c r="A22" t="s">
        <v>20</v>
      </c>
      <c r="B22">
        <v>240000</v>
      </c>
    </row>
    <row r="23" spans="1:2" x14ac:dyDescent="0.3">
      <c r="A23" t="s">
        <v>17</v>
      </c>
      <c r="B23">
        <f>SUM(B21:B22)</f>
        <v>466000</v>
      </c>
    </row>
    <row r="24" spans="1:2" x14ac:dyDescent="0.3">
      <c r="A24" t="s">
        <v>18</v>
      </c>
      <c r="B24">
        <v>802404</v>
      </c>
    </row>
    <row r="25" spans="1:2" x14ac:dyDescent="0.3">
      <c r="A25" t="s">
        <v>19</v>
      </c>
      <c r="B25">
        <v>12200</v>
      </c>
    </row>
    <row r="26" spans="1:2" x14ac:dyDescent="0.3">
      <c r="A26" t="s">
        <v>21</v>
      </c>
      <c r="B26">
        <f>B24-B25</f>
        <v>790204</v>
      </c>
    </row>
    <row r="27" spans="1:2" x14ac:dyDescent="0.3">
      <c r="A27" s="1" t="s">
        <v>22</v>
      </c>
      <c r="B27" s="1">
        <f>ROUND((B23/B26)*10+1,3)</f>
        <v>6.8970000000000002</v>
      </c>
    </row>
    <row r="29" spans="1:2" x14ac:dyDescent="0.3">
      <c r="A29" t="s">
        <v>23</v>
      </c>
      <c r="B29">
        <v>-351754</v>
      </c>
    </row>
    <row r="30" spans="1:2" x14ac:dyDescent="0.3">
      <c r="A30" t="s">
        <v>24</v>
      </c>
      <c r="B30">
        <v>1500000</v>
      </c>
    </row>
    <row r="31" spans="1:2" x14ac:dyDescent="0.3">
      <c r="A31" t="s">
        <v>25</v>
      </c>
      <c r="B31">
        <f>SUM(B29:B30)</f>
        <v>1148246</v>
      </c>
    </row>
    <row r="32" spans="1:2" x14ac:dyDescent="0.3">
      <c r="A32" s="1" t="s">
        <v>26</v>
      </c>
      <c r="B32" s="1">
        <f>ROUND(B31/B30,3)</f>
        <v>0.76500000000000001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Cho</dc:creator>
  <cp:lastModifiedBy>Henry Cho</cp:lastModifiedBy>
  <dcterms:created xsi:type="dcterms:W3CDTF">2021-02-13T20:41:21Z</dcterms:created>
  <dcterms:modified xsi:type="dcterms:W3CDTF">2021-02-13T21:08:48Z</dcterms:modified>
</cp:coreProperties>
</file>