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5360" windowHeight="6930" activeTab="2"/>
  </bookViews>
  <sheets>
    <sheet name="제1작업" sheetId="1" r:id="rId1"/>
    <sheet name="제2작업" sheetId="2" r:id="rId2"/>
    <sheet name="제3작업" sheetId="3" r:id="rId3"/>
  </sheets>
  <definedNames>
    <definedName name="_xlnm._FilterDatabase" localSheetId="1" hidden="1">제2작업!$B$2:$H$10</definedName>
    <definedName name="_xlnm.Criteria" localSheetId="1">제2작업!$B$13:$C$14</definedName>
    <definedName name="_xlnm.Extract" localSheetId="1">제2작업!$B$18:$E$18</definedName>
    <definedName name="가격">제1작업!$F$5:$F$12</definedName>
  </definedNames>
  <calcPr calcId="162913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4" i="1" l="1"/>
  <c r="J13" i="1"/>
  <c r="E14" i="1"/>
  <c r="E13" i="1"/>
  <c r="J5" i="1"/>
  <c r="J6" i="1"/>
  <c r="J7" i="1"/>
  <c r="J8" i="1"/>
  <c r="J9" i="1"/>
  <c r="J10" i="1"/>
  <c r="J11" i="1"/>
  <c r="J12" i="1"/>
  <c r="I5" i="1"/>
  <c r="I6" i="1"/>
  <c r="I7" i="1"/>
  <c r="I8" i="1"/>
  <c r="I9" i="1"/>
  <c r="I10" i="1"/>
  <c r="I11" i="1"/>
  <c r="I12" i="1"/>
</calcChain>
</file>

<file path=xl/sharedStrings.xml><?xml version="1.0" encoding="utf-8"?>
<sst xmlns="http://schemas.openxmlformats.org/spreadsheetml/2006/main" count="102" uniqueCount="41">
  <si>
    <t>제품코드</t>
  </si>
  <si>
    <t>제품명</t>
  </si>
  <si>
    <t>분류</t>
  </si>
  <si>
    <t>출시일</t>
  </si>
  <si>
    <t>가격</t>
  </si>
  <si>
    <t>제조방식</t>
  </si>
  <si>
    <t>H01-1</t>
  </si>
  <si>
    <t>종합비타민</t>
  </si>
  <si>
    <t>건강식품</t>
  </si>
  <si>
    <t>P02-2</t>
  </si>
  <si>
    <t>볼륨샴푸</t>
  </si>
  <si>
    <t>퍼스널케어</t>
  </si>
  <si>
    <t>H03-2</t>
  </si>
  <si>
    <t>오메가3</t>
  </si>
  <si>
    <t>C04-1</t>
  </si>
  <si>
    <t>UV프로텍트</t>
  </si>
  <si>
    <t>화장품</t>
  </si>
  <si>
    <t>C05-3</t>
  </si>
  <si>
    <t>클렌징크림</t>
  </si>
  <si>
    <t>P06-2</t>
  </si>
  <si>
    <t>고급비누</t>
  </si>
  <si>
    <t>H07-1</t>
  </si>
  <si>
    <t>프로틴</t>
  </si>
  <si>
    <t>C08-3</t>
  </si>
  <si>
    <t>소프트닝로션</t>
  </si>
  <si>
    <t>최대 가격</t>
  </si>
  <si>
    <t>건강식품 가격 평균</t>
  </si>
  <si>
    <t>성장률</t>
  </si>
  <si>
    <t>2분기매출
(만원)</t>
    <phoneticPr fontId="2" type="noConversion"/>
  </si>
  <si>
    <t>3분기매출
(만원)</t>
    <phoneticPr fontId="2" type="noConversion"/>
  </si>
  <si>
    <t>4분기계획
(만원)</t>
    <phoneticPr fontId="2" type="noConversion"/>
  </si>
  <si>
    <t>2019-01-01 이후 출시된 제품수</t>
    <phoneticPr fontId="2" type="noConversion"/>
  </si>
  <si>
    <t>&lt;&gt;건강식품</t>
    <phoneticPr fontId="2" type="noConversion"/>
  </si>
  <si>
    <t>&lt;=50000</t>
    <phoneticPr fontId="2" type="noConversion"/>
  </si>
  <si>
    <t>총합계</t>
  </si>
  <si>
    <t>2017년</t>
  </si>
  <si>
    <t>2018년</t>
  </si>
  <si>
    <t>2019년</t>
  </si>
  <si>
    <t>2020년</t>
  </si>
  <si>
    <t>개수 : 제품명</t>
  </si>
  <si>
    <t>최소값 : 가격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</si>
</sst>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-* #,##0_-;\-* #,##0_-;_-* &quot;-&quot;_-;_-@_-"/>
    <numFmt numFmtId="176" formatCode="#,##0&quot;원&quot;"/>
    <numFmt numFmtId="177" formatCode="0.0%"/>
  </numFmts>
  <fonts count="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굴림"/>
      <family val="3"/>
      <charset val="129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3">
    <border>
      <left/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indexed="64"/>
      </bottom>
      <diagonal/>
    </border>
    <border diagonalUp="1" diagonalDown="1"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 style="thin">
        <color auto="1"/>
      </diagonal>
    </border>
    <border diagonalUp="1" diagonalDown="1"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 style="thin">
        <color auto="1"/>
      </diagonal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3">
    <xf numFmtId="0" fontId="0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</cellStyleXfs>
  <cellXfs count="58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14" fontId="1" fillId="0" borderId="2" xfId="0" applyNumberFormat="1" applyFont="1" applyBorder="1" applyAlignment="1">
      <alignment horizontal="center" vertical="center"/>
    </xf>
    <xf numFmtId="41" fontId="1" fillId="0" borderId="2" xfId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4" fontId="1" fillId="0" borderId="8" xfId="0" applyNumberFormat="1" applyFont="1" applyBorder="1" applyAlignment="1">
      <alignment horizontal="center" vertical="center"/>
    </xf>
    <xf numFmtId="41" fontId="1" fillId="0" borderId="8" xfId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4" fontId="1" fillId="0" borderId="5" xfId="0" applyNumberFormat="1" applyFont="1" applyBorder="1" applyAlignment="1">
      <alignment horizontal="center" vertical="center"/>
    </xf>
    <xf numFmtId="41" fontId="1" fillId="0" borderId="5" xfId="1" applyFont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0" borderId="8" xfId="0" quotePrefix="1" applyFont="1" applyBorder="1" applyAlignment="1">
      <alignment horizontal="center" vertical="center"/>
    </xf>
    <xf numFmtId="0" fontId="1" fillId="0" borderId="9" xfId="0" quotePrefix="1" applyFont="1" applyBorder="1" applyAlignment="1">
      <alignment horizontal="center" vertical="center"/>
    </xf>
    <xf numFmtId="0" fontId="1" fillId="0" borderId="3" xfId="0" quotePrefix="1" applyFont="1" applyBorder="1" applyAlignment="1">
      <alignment horizontal="center" vertical="center"/>
    </xf>
    <xf numFmtId="0" fontId="1" fillId="0" borderId="6" xfId="0" quotePrefix="1" applyFont="1" applyBorder="1" applyAlignment="1">
      <alignment horizontal="center" vertical="center"/>
    </xf>
    <xf numFmtId="176" fontId="1" fillId="0" borderId="8" xfId="1" applyNumberFormat="1" applyFont="1" applyBorder="1" applyAlignment="1">
      <alignment horizontal="right" vertical="center"/>
    </xf>
    <xf numFmtId="176" fontId="1" fillId="0" borderId="2" xfId="1" applyNumberFormat="1" applyFont="1" applyBorder="1" applyAlignment="1">
      <alignment horizontal="right" vertical="center"/>
    </xf>
    <xf numFmtId="176" fontId="1" fillId="0" borderId="5" xfId="1" applyNumberFormat="1" applyFont="1" applyBorder="1" applyAlignment="1">
      <alignment horizontal="right" vertical="center"/>
    </xf>
    <xf numFmtId="0" fontId="1" fillId="0" borderId="8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41" fontId="1" fillId="0" borderId="8" xfId="1" quotePrefix="1" applyFont="1" applyBorder="1" applyAlignment="1">
      <alignment horizontal="center" vertical="center"/>
    </xf>
    <xf numFmtId="41" fontId="1" fillId="0" borderId="2" xfId="1" quotePrefix="1" applyFont="1" applyBorder="1" applyAlignment="1">
      <alignment horizontal="center" vertical="center"/>
    </xf>
    <xf numFmtId="41" fontId="1" fillId="0" borderId="5" xfId="1" quotePrefix="1" applyFont="1" applyBorder="1" applyAlignment="1">
      <alignment horizontal="center" vertical="center"/>
    </xf>
    <xf numFmtId="177" fontId="1" fillId="0" borderId="6" xfId="2" quotePrefix="1" applyNumberFormat="1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176" fontId="1" fillId="0" borderId="2" xfId="1" applyNumberFormat="1" applyFont="1" applyFill="1" applyBorder="1" applyAlignment="1">
      <alignment horizontal="right" vertical="center"/>
    </xf>
    <xf numFmtId="0" fontId="1" fillId="0" borderId="15" xfId="0" applyFont="1" applyFill="1" applyBorder="1" applyAlignment="1">
      <alignment horizontal="center" vertical="center"/>
    </xf>
    <xf numFmtId="41" fontId="1" fillId="0" borderId="16" xfId="1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 wrapText="1"/>
    </xf>
    <xf numFmtId="0" fontId="1" fillId="0" borderId="20" xfId="0" applyFont="1" applyFill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176" fontId="1" fillId="0" borderId="21" xfId="1" applyNumberFormat="1" applyFont="1" applyFill="1" applyBorder="1" applyAlignment="1">
      <alignment horizontal="right" vertical="center"/>
    </xf>
    <xf numFmtId="41" fontId="1" fillId="0" borderId="22" xfId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pivotButton="1" applyAlignment="1">
      <alignment horizontal="center" vertical="center"/>
    </xf>
    <xf numFmtId="0" fontId="0" fillId="0" borderId="0" xfId="0" applyAlignment="1">
      <alignment horizontal="center" vertical="center" wrapText="1"/>
    </xf>
    <xf numFmtId="41" fontId="0" fillId="0" borderId="0" xfId="0" applyNumberFormat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20">
    <dxf>
      <alignment horizontal="center" readingOrder="0"/>
    </dxf>
    <dxf>
      <alignment horizontal="center" readingOrder="0"/>
    </dxf>
    <dxf>
      <alignment horizontal="center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center" readingOrder="0"/>
    </dxf>
    <dxf>
      <alignment horizontal="right" readingOrder="0"/>
    </dxf>
    <dxf>
      <alignment horizontal="right" readingOrder="0"/>
    </dxf>
    <dxf>
      <alignment horizontal="right" readingOrder="0"/>
    </dxf>
    <dxf>
      <numFmt numFmtId="33" formatCode="_-* #,##0_-;\-* #,##0_-;_-* &quot;-&quot;_-;_-@_-"/>
    </dxf>
    <dxf>
      <alignment horizontal="center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numFmt numFmtId="176" formatCode="#,##0&quot;원&quot;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medium">
          <color auto="1"/>
        </top>
        <bottom style="thin">
          <color auto="1"/>
        </bottom>
      </border>
    </dxf>
    <dxf>
      <border outline="0"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647700</xdr:colOff>
      <xdr:row>0</xdr:row>
      <xdr:rowOff>47625</xdr:rowOff>
    </xdr:from>
    <xdr:to>
      <xdr:col>10</xdr:col>
      <xdr:colOff>19050</xdr:colOff>
      <xdr:row>2</xdr:row>
      <xdr:rowOff>238125</xdr:rowOff>
    </xdr:to>
    <xdr:pic>
      <xdr:nvPicPr>
        <xdr:cNvPr id="2" name="그림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10250" y="47625"/>
          <a:ext cx="2105025" cy="742950"/>
        </a:xfrm>
        <a:prstGeom prst="rect">
          <a:avLst/>
        </a:prstGeom>
        <a:solidFill>
          <a:schemeClr val="bg1"/>
        </a:solidFill>
      </xdr:spPr>
    </xdr:pic>
    <xdr:clientData/>
  </xdr:twoCellAnchor>
  <xdr:twoCellAnchor>
    <xdr:from>
      <xdr:col>1</xdr:col>
      <xdr:colOff>0</xdr:colOff>
      <xdr:row>0</xdr:row>
      <xdr:rowOff>76199</xdr:rowOff>
    </xdr:from>
    <xdr:to>
      <xdr:col>7</xdr:col>
      <xdr:colOff>371475</xdr:colOff>
      <xdr:row>2</xdr:row>
      <xdr:rowOff>200024</xdr:rowOff>
    </xdr:to>
    <xdr:sp macro="" textlink="">
      <xdr:nvSpPr>
        <xdr:cNvPr id="3" name="모서리가 둥근 직사각형 1"/>
        <xdr:cNvSpPr/>
      </xdr:nvSpPr>
      <xdr:spPr>
        <a:xfrm>
          <a:off x="123825" y="76199"/>
          <a:ext cx="5410200" cy="676275"/>
        </a:xfrm>
        <a:prstGeom prst="roundRect">
          <a:avLst/>
        </a:prstGeom>
        <a:solidFill>
          <a:srgbClr val="92D050"/>
        </a:solidFill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2400" b="1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</a:rPr>
            <a:t>한마음 유통 제품별 판매 현황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5085.678329050927" createdVersion="6" refreshedVersion="6" minRefreshableVersion="3" recordCount="8">
  <cacheSource type="worksheet">
    <worksheetSource ref="B4:H12" sheet="제1작업"/>
  </cacheSource>
  <cacheFields count="7">
    <cacheField name="제품코드" numFmtId="0">
      <sharedItems/>
    </cacheField>
    <cacheField name="제품명" numFmtId="0">
      <sharedItems count="8">
        <s v="종합비타민"/>
        <s v="볼륨샴푸"/>
        <s v="오메가3"/>
        <s v="UV프로텍트"/>
        <s v="클렌징크림"/>
        <s v="고급비누"/>
        <s v="프로틴"/>
        <s v="소프트닝로션"/>
      </sharedItems>
    </cacheField>
    <cacheField name="분류" numFmtId="0">
      <sharedItems count="3">
        <s v="건강식품"/>
        <s v="퍼스널케어"/>
        <s v="화장품"/>
      </sharedItems>
    </cacheField>
    <cacheField name="출시일" numFmtId="14">
      <sharedItems containsSemiMixedTypes="0" containsNonDate="0" containsDate="1" containsString="0" minDate="2017-05-10T00:00:00" maxDate="2020-02-11T00:00:00" count="7">
        <d v="2018-01-10T00:00:00"/>
        <d v="2020-02-10T00:00:00"/>
        <d v="2017-05-10T00:00:00"/>
        <d v="2019-03-10T00:00:00"/>
        <d v="2018-04-10T00:00:00"/>
        <d v="2017-10-10T00:00:00"/>
        <d v="2019-05-10T00:00:00"/>
      </sharedItems>
      <fieldGroup base="3">
        <rangePr groupBy="years" startDate="2017-05-10T00:00:00" endDate="2020-02-11T00:00:00"/>
        <groupItems count="6">
          <s v="&lt;2017-05-10"/>
          <s v="2017년"/>
          <s v="2018년"/>
          <s v="2019년"/>
          <s v="2020년"/>
          <s v="&gt;2020-02-11"/>
        </groupItems>
      </fieldGroup>
    </cacheField>
    <cacheField name="가격" numFmtId="176">
      <sharedItems containsSemiMixedTypes="0" containsString="0" containsNumber="1" containsInteger="1" minValue="25000" maxValue="82000"/>
    </cacheField>
    <cacheField name="2분기매출_x000a_(만원)" numFmtId="41">
      <sharedItems containsSemiMixedTypes="0" containsString="0" containsNumber="1" containsInteger="1" minValue="7800" maxValue="345000"/>
    </cacheField>
    <cacheField name="3분기매출_x000a_(만원)" numFmtId="41">
      <sharedItems containsSemiMixedTypes="0" containsString="0" containsNumber="1" containsInteger="1" minValue="8100" maxValue="428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">
  <r>
    <s v="H01-1"/>
    <x v="0"/>
    <x v="0"/>
    <x v="0"/>
    <n v="82000"/>
    <n v="345000"/>
    <n v="428000"/>
  </r>
  <r>
    <s v="P02-2"/>
    <x v="1"/>
    <x v="1"/>
    <x v="1"/>
    <n v="31000"/>
    <n v="22500"/>
    <n v="21800"/>
  </r>
  <r>
    <s v="H03-2"/>
    <x v="2"/>
    <x v="0"/>
    <x v="2"/>
    <n v="42000"/>
    <n v="83000"/>
    <n v="102000"/>
  </r>
  <r>
    <s v="C04-1"/>
    <x v="3"/>
    <x v="2"/>
    <x v="3"/>
    <n v="38000"/>
    <n v="28000"/>
    <n v="33500"/>
  </r>
  <r>
    <s v="C05-3"/>
    <x v="4"/>
    <x v="2"/>
    <x v="4"/>
    <n v="49000"/>
    <n v="19700"/>
    <n v="18800"/>
  </r>
  <r>
    <s v="P06-2"/>
    <x v="5"/>
    <x v="1"/>
    <x v="5"/>
    <n v="25000"/>
    <n v="7800"/>
    <n v="8100"/>
  </r>
  <r>
    <s v="H07-1"/>
    <x v="6"/>
    <x v="0"/>
    <x v="1"/>
    <n v="43000"/>
    <n v="113000"/>
    <n v="175000"/>
  </r>
  <r>
    <s v="C08-3"/>
    <x v="7"/>
    <x v="2"/>
    <x v="6"/>
    <n v="54000"/>
    <n v="76000"/>
    <n v="93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피벗 테이블2" cacheId="0" applyNumberFormats="0" applyBorderFormats="0" applyFontFormats="0" applyPatternFormats="0" applyAlignmentFormats="0" applyWidthHeightFormats="1" dataCaption="값" missingCaption="-" updatedVersion="6" minRefreshableVersion="3" useAutoFormatting="1" colGrandTotals="0" itemPrintTitles="1" mergeItem="1" createdVersion="6" indent="0" outline="1" outlineData="1" multipleFieldFilters="0" rowHeaderCaption="출시일" colHeaderCaption="분류">
  <location ref="B2:H9" firstHeaderRow="1" firstDataRow="3" firstDataCol="1"/>
  <pivotFields count="7">
    <pivotField showAll="0"/>
    <pivotField dataField="1" showAll="0">
      <items count="9">
        <item x="3"/>
        <item x="5"/>
        <item x="1"/>
        <item x="7"/>
        <item x="2"/>
        <item x="0"/>
        <item x="4"/>
        <item x="6"/>
        <item t="default"/>
      </items>
    </pivotField>
    <pivotField axis="axisCol" showAll="0" sortType="descending">
      <items count="4">
        <item x="2"/>
        <item x="1"/>
        <item x="0"/>
        <item t="default"/>
      </items>
    </pivotField>
    <pivotField axis="axisRow" numFmtId="14" showAll="0">
      <items count="7">
        <item x="0"/>
        <item x="1"/>
        <item x="2"/>
        <item x="3"/>
        <item x="4"/>
        <item x="5"/>
        <item t="default"/>
      </items>
    </pivotField>
    <pivotField dataField="1" numFmtId="176" showAll="0"/>
    <pivotField numFmtId="41" showAll="0"/>
    <pivotField numFmtId="41" showAll="0"/>
  </pivotFields>
  <rowFields count="1">
    <field x="3"/>
  </rowFields>
  <rowItems count="5">
    <i>
      <x v="1"/>
    </i>
    <i>
      <x v="2"/>
    </i>
    <i>
      <x v="3"/>
    </i>
    <i>
      <x v="4"/>
    </i>
    <i t="grand">
      <x/>
    </i>
  </rowItems>
  <colFields count="2">
    <field x="2"/>
    <field x="-2"/>
  </colFields>
  <colItems count="6">
    <i>
      <x/>
      <x/>
    </i>
    <i r="1" i="1">
      <x v="1"/>
    </i>
    <i>
      <x v="1"/>
      <x/>
    </i>
    <i r="1" i="1">
      <x v="1"/>
    </i>
    <i>
      <x v="2"/>
      <x/>
    </i>
    <i r="1" i="1">
      <x v="1"/>
    </i>
  </colItems>
  <dataFields count="2">
    <dataField name="개수 : 제품명" fld="1" subtotal="count" baseField="0" baseItem="0"/>
    <dataField name="최소값 : 가격" fld="4" subtotal="min" baseField="8" baseItem="1"/>
  </dataFields>
  <formats count="12">
    <format dxfId="11">
      <pivotArea outline="0" collapsedLevelsAreSubtotals="1" fieldPosition="0"/>
    </format>
    <format dxfId="10">
      <pivotArea outline="0" collapsedLevelsAreSubtotals="1" fieldPosition="0"/>
    </format>
    <format dxfId="9">
      <pivotArea dataOnly="0" labelOnly="1" fieldPosition="0">
        <references count="1">
          <reference field="3" count="4">
            <x v="1"/>
            <x v="2"/>
            <x v="3"/>
            <x v="4"/>
          </reference>
        </references>
      </pivotArea>
    </format>
    <format dxfId="8">
      <pivotArea dataOnly="0" labelOnly="1" grandRow="1" outline="0" fieldPosition="0"/>
    </format>
    <format dxfId="7">
      <pivotArea field="3" type="button" dataOnly="0" labelOnly="1" outline="0" axis="axisRow" fieldPosition="0"/>
    </format>
    <format dxfId="6">
      <pivotArea field="3" type="button" dataOnly="0" labelOnly="1" outline="0" axis="axisRow" fieldPosition="0"/>
    </format>
    <format dxfId="5">
      <pivotArea field="3" type="button" dataOnly="0" labelOnly="1" outline="0" axis="axisRow" fieldPosition="0"/>
    </format>
    <format dxfId="4">
      <pivotArea dataOnly="0" labelOnly="1" fieldPosition="0">
        <references count="1">
          <reference field="3" count="4">
            <x v="1"/>
            <x v="2"/>
            <x v="3"/>
            <x v="4"/>
          </reference>
        </references>
      </pivotArea>
    </format>
    <format dxfId="3">
      <pivotArea dataOnly="0" labelOnly="1" grandRow="1" outline="0" fieldPosition="0"/>
    </format>
    <format dxfId="2">
      <pivotArea field="3" type="button" dataOnly="0" labelOnly="1" outline="0" axis="axisRow" fieldPosition="0"/>
    </format>
    <format dxfId="1">
      <pivotArea dataOnly="0" labelOnly="1" fieldPosition="0">
        <references count="1">
          <reference field="3" count="4">
            <x v="1"/>
            <x v="2"/>
            <x v="3"/>
            <x v="4"/>
          </reference>
        </references>
      </pivotArea>
    </format>
    <format dxfId="0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표1" displayName="표1" ref="B18:E22" totalsRowShown="0" headerRowDxfId="19" headerRowBorderDxfId="18" tableBorderDxfId="17" totalsRowBorderDxfId="16">
  <autoFilter ref="B18:E22"/>
  <tableColumns count="4">
    <tableColumn id="1" name="제품명" dataDxfId="15"/>
    <tableColumn id="2" name="분류" dataDxfId="14"/>
    <tableColumn id="3" name="가격" dataDxfId="13" dataCellStyle="쉼표 [0]"/>
    <tableColumn id="4" name="2분기매출_x000a_(만원)" dataDxfId="12" dataCellStyle="쉼표 [0]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4"/>
  <sheetViews>
    <sheetView showGridLines="0" workbookViewId="0"/>
  </sheetViews>
  <sheetFormatPr defaultRowHeight="13.5" x14ac:dyDescent="0.3"/>
  <cols>
    <col min="1" max="1" width="1.625" style="1" customWidth="1"/>
    <col min="2" max="2" width="9" style="1"/>
    <col min="3" max="3" width="13.625" style="1" customWidth="1"/>
    <col min="4" max="5" width="11.625" style="1" customWidth="1"/>
    <col min="6" max="6" width="9.625" style="1" customWidth="1"/>
    <col min="7" max="7" width="10.625" style="1" customWidth="1"/>
    <col min="8" max="8" width="13.625" style="1" customWidth="1"/>
    <col min="9" max="9" width="10.625" style="1" customWidth="1"/>
    <col min="10" max="10" width="11.625" style="1" customWidth="1"/>
    <col min="11" max="16384" width="9" style="1"/>
  </cols>
  <sheetData>
    <row r="1" spans="2:10" ht="21.95" customHeight="1" x14ac:dyDescent="0.3"/>
    <row r="2" spans="2:10" ht="21.95" customHeight="1" x14ac:dyDescent="0.3"/>
    <row r="3" spans="2:10" ht="21.95" customHeight="1" thickBot="1" x14ac:dyDescent="0.35"/>
    <row r="4" spans="2:10" ht="36" customHeight="1" thickBot="1" x14ac:dyDescent="0.35">
      <c r="B4" s="14" t="s">
        <v>0</v>
      </c>
      <c r="C4" s="15" t="s">
        <v>1</v>
      </c>
      <c r="D4" s="15" t="s">
        <v>2</v>
      </c>
      <c r="E4" s="15" t="s">
        <v>3</v>
      </c>
      <c r="F4" s="15" t="s">
        <v>4</v>
      </c>
      <c r="G4" s="16" t="s">
        <v>28</v>
      </c>
      <c r="H4" s="16" t="s">
        <v>29</v>
      </c>
      <c r="I4" s="16" t="s">
        <v>30</v>
      </c>
      <c r="J4" s="17" t="s">
        <v>5</v>
      </c>
    </row>
    <row r="5" spans="2:10" ht="15.95" customHeight="1" x14ac:dyDescent="0.3">
      <c r="B5" s="7" t="s">
        <v>6</v>
      </c>
      <c r="C5" s="8" t="s">
        <v>7</v>
      </c>
      <c r="D5" s="8" t="s">
        <v>8</v>
      </c>
      <c r="E5" s="9">
        <v>43110</v>
      </c>
      <c r="F5" s="23">
        <v>82000</v>
      </c>
      <c r="G5" s="10">
        <v>345000</v>
      </c>
      <c r="H5" s="10">
        <v>428000</v>
      </c>
      <c r="I5" s="30">
        <f t="shared" ref="I5:I12" si="0">H5*IF(D5="건강식품",1.2,1.1)</f>
        <v>513600</v>
      </c>
      <c r="J5" s="20" t="str">
        <f t="shared" ref="J5:J12" si="1">CHOOSE(RIGHT(B5,1),"직접","OEM","제휴")</f>
        <v>직접</v>
      </c>
    </row>
    <row r="6" spans="2:10" ht="15.95" customHeight="1" x14ac:dyDescent="0.3">
      <c r="B6" s="2" t="s">
        <v>9</v>
      </c>
      <c r="C6" s="3" t="s">
        <v>10</v>
      </c>
      <c r="D6" s="3" t="s">
        <v>11</v>
      </c>
      <c r="E6" s="4">
        <v>43871</v>
      </c>
      <c r="F6" s="24">
        <v>31000</v>
      </c>
      <c r="G6" s="5">
        <v>22500</v>
      </c>
      <c r="H6" s="5">
        <v>21800</v>
      </c>
      <c r="I6" s="31">
        <f t="shared" si="0"/>
        <v>23980.000000000004</v>
      </c>
      <c r="J6" s="21" t="str">
        <f t="shared" si="1"/>
        <v>OEM</v>
      </c>
    </row>
    <row r="7" spans="2:10" ht="15.95" customHeight="1" x14ac:dyDescent="0.3">
      <c r="B7" s="2" t="s">
        <v>12</v>
      </c>
      <c r="C7" s="3" t="s">
        <v>13</v>
      </c>
      <c r="D7" s="3" t="s">
        <v>8</v>
      </c>
      <c r="E7" s="4">
        <v>42865</v>
      </c>
      <c r="F7" s="24">
        <v>42000</v>
      </c>
      <c r="G7" s="5">
        <v>83000</v>
      </c>
      <c r="H7" s="5">
        <v>102000</v>
      </c>
      <c r="I7" s="31">
        <f t="shared" si="0"/>
        <v>122400</v>
      </c>
      <c r="J7" s="21" t="str">
        <f t="shared" si="1"/>
        <v>OEM</v>
      </c>
    </row>
    <row r="8" spans="2:10" ht="15.95" customHeight="1" x14ac:dyDescent="0.3">
      <c r="B8" s="2" t="s">
        <v>14</v>
      </c>
      <c r="C8" s="3" t="s">
        <v>15</v>
      </c>
      <c r="D8" s="3" t="s">
        <v>16</v>
      </c>
      <c r="E8" s="4">
        <v>43534</v>
      </c>
      <c r="F8" s="24">
        <v>38000</v>
      </c>
      <c r="G8" s="5">
        <v>28000</v>
      </c>
      <c r="H8" s="5">
        <v>33500</v>
      </c>
      <c r="I8" s="31">
        <f t="shared" si="0"/>
        <v>36850</v>
      </c>
      <c r="J8" s="21" t="str">
        <f t="shared" si="1"/>
        <v>직접</v>
      </c>
    </row>
    <row r="9" spans="2:10" ht="15.95" customHeight="1" x14ac:dyDescent="0.3">
      <c r="B9" s="2" t="s">
        <v>17</v>
      </c>
      <c r="C9" s="3" t="s">
        <v>18</v>
      </c>
      <c r="D9" s="3" t="s">
        <v>16</v>
      </c>
      <c r="E9" s="4">
        <v>43200</v>
      </c>
      <c r="F9" s="24">
        <v>49000</v>
      </c>
      <c r="G9" s="5">
        <v>19700</v>
      </c>
      <c r="H9" s="5">
        <v>18800</v>
      </c>
      <c r="I9" s="31">
        <f t="shared" si="0"/>
        <v>20680</v>
      </c>
      <c r="J9" s="21" t="str">
        <f t="shared" si="1"/>
        <v>제휴</v>
      </c>
    </row>
    <row r="10" spans="2:10" ht="15.95" customHeight="1" x14ac:dyDescent="0.3">
      <c r="B10" s="2" t="s">
        <v>19</v>
      </c>
      <c r="C10" s="3" t="s">
        <v>20</v>
      </c>
      <c r="D10" s="3" t="s">
        <v>11</v>
      </c>
      <c r="E10" s="4">
        <v>43018</v>
      </c>
      <c r="F10" s="24">
        <v>25000</v>
      </c>
      <c r="G10" s="5">
        <v>7800</v>
      </c>
      <c r="H10" s="5">
        <v>8100</v>
      </c>
      <c r="I10" s="31">
        <f t="shared" si="0"/>
        <v>8910</v>
      </c>
      <c r="J10" s="21" t="str">
        <f t="shared" si="1"/>
        <v>OEM</v>
      </c>
    </row>
    <row r="11" spans="2:10" ht="15.95" customHeight="1" x14ac:dyDescent="0.3">
      <c r="B11" s="2" t="s">
        <v>21</v>
      </c>
      <c r="C11" s="3" t="s">
        <v>22</v>
      </c>
      <c r="D11" s="3" t="s">
        <v>8</v>
      </c>
      <c r="E11" s="4">
        <v>43871</v>
      </c>
      <c r="F11" s="24">
        <v>43000</v>
      </c>
      <c r="G11" s="5">
        <v>113000</v>
      </c>
      <c r="H11" s="5">
        <v>175000</v>
      </c>
      <c r="I11" s="31">
        <f t="shared" si="0"/>
        <v>210000</v>
      </c>
      <c r="J11" s="21" t="str">
        <f t="shared" si="1"/>
        <v>직접</v>
      </c>
    </row>
    <row r="12" spans="2:10" ht="15.95" customHeight="1" thickBot="1" x14ac:dyDescent="0.35">
      <c r="B12" s="11" t="s">
        <v>23</v>
      </c>
      <c r="C12" s="6" t="s">
        <v>24</v>
      </c>
      <c r="D12" s="6" t="s">
        <v>16</v>
      </c>
      <c r="E12" s="12">
        <v>43595</v>
      </c>
      <c r="F12" s="25">
        <v>54000</v>
      </c>
      <c r="G12" s="13">
        <v>76000</v>
      </c>
      <c r="H12" s="13">
        <v>93500</v>
      </c>
      <c r="I12" s="32">
        <f t="shared" si="0"/>
        <v>102850.00000000001</v>
      </c>
      <c r="J12" s="22" t="str">
        <f t="shared" si="1"/>
        <v>제휴</v>
      </c>
    </row>
    <row r="13" spans="2:10" ht="15.95" customHeight="1" x14ac:dyDescent="0.3">
      <c r="B13" s="54" t="s">
        <v>31</v>
      </c>
      <c r="C13" s="49"/>
      <c r="D13" s="49"/>
      <c r="E13" s="19" t="str">
        <f>COUNTIF(E5:E12,"&gt;=2019-01-01")&amp;"개"</f>
        <v>4개</v>
      </c>
      <c r="F13" s="50"/>
      <c r="G13" s="49" t="s">
        <v>25</v>
      </c>
      <c r="H13" s="49"/>
      <c r="I13" s="49"/>
      <c r="J13" s="20">
        <f>MAX(가격)</f>
        <v>82000</v>
      </c>
    </row>
    <row r="14" spans="2:10" ht="15.95" customHeight="1" thickBot="1" x14ac:dyDescent="0.35">
      <c r="B14" s="52" t="s">
        <v>26</v>
      </c>
      <c r="C14" s="53"/>
      <c r="D14" s="53"/>
      <c r="E14" s="32">
        <f>ROUND(DAVERAGE(B4:H12,F4,D4:D5),-3)</f>
        <v>56000</v>
      </c>
      <c r="F14" s="51"/>
      <c r="G14" s="18" t="s">
        <v>1</v>
      </c>
      <c r="H14" s="6" t="s">
        <v>7</v>
      </c>
      <c r="I14" s="18" t="s">
        <v>27</v>
      </c>
      <c r="J14" s="33">
        <f>VLOOKUP(H14,C5:H12,6,FALSE)/VLOOKUP(H14,C5:H12,5,FALSE)-1</f>
        <v>0.24057971014492763</v>
      </c>
    </row>
  </sheetData>
  <mergeCells count="4">
    <mergeCell ref="G13:I13"/>
    <mergeCell ref="F13:F14"/>
    <mergeCell ref="B14:D14"/>
    <mergeCell ref="B13:D13"/>
  </mergeCells>
  <phoneticPr fontId="2" type="noConversion"/>
  <conditionalFormatting sqref="H5:H12">
    <cfRule type="dataBar" priority="1">
      <dataBar>
        <cfvo type="min"/>
        <cfvo type="max"/>
        <color rgb="FFFFC000"/>
      </dataBar>
      <extLst>
        <ext xmlns:x14="http://schemas.microsoft.com/office/spreadsheetml/2009/9/main" uri="{B025F937-C7B1-47D3-B67F-A62EFF666E3E}">
          <x14:id>{7ED2AD34-11E2-4BE8-B910-1BA7E001B386}</x14:id>
        </ext>
      </extLst>
    </cfRule>
  </conditionalFormatting>
  <dataValidations count="1">
    <dataValidation type="list" allowBlank="1" showInputMessage="1" showErrorMessage="1" sqref="H14">
      <formula1>$C$5:$C$12</formula1>
    </dataValidation>
  </dataValidations>
  <pageMargins left="0.7" right="0.7" top="0.75" bottom="0.75" header="0.3" footer="0.3"/>
  <pageSetup paperSize="9" orientation="portrait" verticalDpi="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ED2AD34-11E2-4BE8-B910-1BA7E001B386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H5:H12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2"/>
  <sheetViews>
    <sheetView workbookViewId="0"/>
  </sheetViews>
  <sheetFormatPr defaultRowHeight="13.5" x14ac:dyDescent="0.3"/>
  <cols>
    <col min="1" max="1" width="1.625" style="1" customWidth="1"/>
    <col min="2" max="2" width="11.625" style="1" bestFit="1" customWidth="1"/>
    <col min="3" max="3" width="13.625" style="1" customWidth="1"/>
    <col min="4" max="5" width="11.625" style="1" customWidth="1"/>
    <col min="6" max="6" width="9.625" style="1" customWidth="1"/>
    <col min="7" max="7" width="10.625" style="1" customWidth="1"/>
    <col min="8" max="8" width="13.625" style="1" customWidth="1"/>
    <col min="9" max="16384" width="9" style="1"/>
  </cols>
  <sheetData>
    <row r="1" spans="2:8" ht="14.25" thickBot="1" x14ac:dyDescent="0.35"/>
    <row r="2" spans="2:8" ht="27.75" thickBot="1" x14ac:dyDescent="0.35">
      <c r="B2" s="14" t="s">
        <v>0</v>
      </c>
      <c r="C2" s="15" t="s">
        <v>1</v>
      </c>
      <c r="D2" s="15" t="s">
        <v>2</v>
      </c>
      <c r="E2" s="15" t="s">
        <v>3</v>
      </c>
      <c r="F2" s="15" t="s">
        <v>4</v>
      </c>
      <c r="G2" s="16" t="s">
        <v>28</v>
      </c>
      <c r="H2" s="16" t="s">
        <v>29</v>
      </c>
    </row>
    <row r="3" spans="2:8" x14ac:dyDescent="0.3">
      <c r="B3" s="29" t="s">
        <v>6</v>
      </c>
      <c r="C3" s="26" t="s">
        <v>7</v>
      </c>
      <c r="D3" s="26" t="s">
        <v>8</v>
      </c>
      <c r="E3" s="9">
        <v>43110</v>
      </c>
      <c r="F3" s="23">
        <v>82000</v>
      </c>
      <c r="G3" s="10">
        <v>345000</v>
      </c>
      <c r="H3" s="10">
        <v>428000</v>
      </c>
    </row>
    <row r="4" spans="2:8" x14ac:dyDescent="0.3">
      <c r="B4" s="2" t="s">
        <v>9</v>
      </c>
      <c r="C4" s="3" t="s">
        <v>10</v>
      </c>
      <c r="D4" s="3" t="s">
        <v>11</v>
      </c>
      <c r="E4" s="4">
        <v>43871</v>
      </c>
      <c r="F4" s="24">
        <v>31000</v>
      </c>
      <c r="G4" s="5">
        <v>22500</v>
      </c>
      <c r="H4" s="5">
        <v>21800</v>
      </c>
    </row>
    <row r="5" spans="2:8" x14ac:dyDescent="0.3">
      <c r="B5" s="2" t="s">
        <v>12</v>
      </c>
      <c r="C5" s="3" t="s">
        <v>13</v>
      </c>
      <c r="D5" s="3" t="s">
        <v>8</v>
      </c>
      <c r="E5" s="4">
        <v>42865</v>
      </c>
      <c r="F5" s="24">
        <v>42000</v>
      </c>
      <c r="G5" s="5">
        <v>83000</v>
      </c>
      <c r="H5" s="5">
        <v>102000</v>
      </c>
    </row>
    <row r="6" spans="2:8" x14ac:dyDescent="0.3">
      <c r="B6" s="2" t="s">
        <v>14</v>
      </c>
      <c r="C6" s="3" t="s">
        <v>15</v>
      </c>
      <c r="D6" s="3" t="s">
        <v>16</v>
      </c>
      <c r="E6" s="4">
        <v>43534</v>
      </c>
      <c r="F6" s="24">
        <v>38000</v>
      </c>
      <c r="G6" s="5">
        <v>28000</v>
      </c>
      <c r="H6" s="5">
        <v>33500</v>
      </c>
    </row>
    <row r="7" spans="2:8" x14ac:dyDescent="0.3">
      <c r="B7" s="2" t="s">
        <v>17</v>
      </c>
      <c r="C7" s="3" t="s">
        <v>18</v>
      </c>
      <c r="D7" s="3" t="s">
        <v>16</v>
      </c>
      <c r="E7" s="4">
        <v>43200</v>
      </c>
      <c r="F7" s="24">
        <v>49000</v>
      </c>
      <c r="G7" s="5">
        <v>19700</v>
      </c>
      <c r="H7" s="5">
        <v>18800</v>
      </c>
    </row>
    <row r="8" spans="2:8" x14ac:dyDescent="0.3">
      <c r="B8" s="2" t="s">
        <v>19</v>
      </c>
      <c r="C8" s="3" t="s">
        <v>20</v>
      </c>
      <c r="D8" s="3" t="s">
        <v>11</v>
      </c>
      <c r="E8" s="4">
        <v>43018</v>
      </c>
      <c r="F8" s="24">
        <v>25000</v>
      </c>
      <c r="G8" s="5">
        <v>7800</v>
      </c>
      <c r="H8" s="5">
        <v>8100</v>
      </c>
    </row>
    <row r="9" spans="2:8" x14ac:dyDescent="0.3">
      <c r="B9" s="2" t="s">
        <v>21</v>
      </c>
      <c r="C9" s="3" t="s">
        <v>22</v>
      </c>
      <c r="D9" s="3" t="s">
        <v>8</v>
      </c>
      <c r="E9" s="4">
        <v>43871</v>
      </c>
      <c r="F9" s="24">
        <v>43000</v>
      </c>
      <c r="G9" s="5">
        <v>113000</v>
      </c>
      <c r="H9" s="5">
        <v>175000</v>
      </c>
    </row>
    <row r="10" spans="2:8" ht="14.25" thickBot="1" x14ac:dyDescent="0.35">
      <c r="B10" s="27" t="s">
        <v>23</v>
      </c>
      <c r="C10" s="28" t="s">
        <v>24</v>
      </c>
      <c r="D10" s="28" t="s">
        <v>16</v>
      </c>
      <c r="E10" s="12">
        <v>43595</v>
      </c>
      <c r="F10" s="25">
        <v>54000</v>
      </c>
      <c r="G10" s="13">
        <v>76000</v>
      </c>
      <c r="H10" s="13">
        <v>93500</v>
      </c>
    </row>
    <row r="12" spans="2:8" ht="14.25" thickBot="1" x14ac:dyDescent="0.35"/>
    <row r="13" spans="2:8" ht="14.25" thickBot="1" x14ac:dyDescent="0.35">
      <c r="B13" s="15" t="s">
        <v>2</v>
      </c>
      <c r="C13" s="15" t="s">
        <v>4</v>
      </c>
    </row>
    <row r="14" spans="2:8" x14ac:dyDescent="0.3">
      <c r="B14" s="1" t="s">
        <v>32</v>
      </c>
      <c r="C14" s="1" t="s">
        <v>33</v>
      </c>
    </row>
    <row r="18" spans="2:5" ht="27.75" thickBot="1" x14ac:dyDescent="0.35">
      <c r="B18" s="38" t="s">
        <v>1</v>
      </c>
      <c r="C18" s="39" t="s">
        <v>2</v>
      </c>
      <c r="D18" s="39" t="s">
        <v>4</v>
      </c>
      <c r="E18" s="40" t="s">
        <v>28</v>
      </c>
    </row>
    <row r="19" spans="2:5" x14ac:dyDescent="0.3">
      <c r="B19" s="36" t="s">
        <v>10</v>
      </c>
      <c r="C19" s="34" t="s">
        <v>11</v>
      </c>
      <c r="D19" s="35">
        <v>31000</v>
      </c>
      <c r="E19" s="37">
        <v>22500</v>
      </c>
    </row>
    <row r="20" spans="2:5" x14ac:dyDescent="0.3">
      <c r="B20" s="36" t="s">
        <v>15</v>
      </c>
      <c r="C20" s="34" t="s">
        <v>16</v>
      </c>
      <c r="D20" s="35">
        <v>38000</v>
      </c>
      <c r="E20" s="37">
        <v>28000</v>
      </c>
    </row>
    <row r="21" spans="2:5" x14ac:dyDescent="0.3">
      <c r="B21" s="36" t="s">
        <v>18</v>
      </c>
      <c r="C21" s="34" t="s">
        <v>16</v>
      </c>
      <c r="D21" s="35">
        <v>49000</v>
      </c>
      <c r="E21" s="37">
        <v>19700</v>
      </c>
    </row>
    <row r="22" spans="2:5" x14ac:dyDescent="0.3">
      <c r="B22" s="41" t="s">
        <v>20</v>
      </c>
      <c r="C22" s="42" t="s">
        <v>11</v>
      </c>
      <c r="D22" s="43">
        <v>25000</v>
      </c>
      <c r="E22" s="44">
        <v>7800</v>
      </c>
    </row>
  </sheetData>
  <phoneticPr fontId="2" type="noConversion"/>
  <conditionalFormatting sqref="H3:H10">
    <cfRule type="dataBar" priority="1">
      <dataBar>
        <cfvo type="min"/>
        <cfvo type="max"/>
        <color rgb="FFFFC000"/>
      </dataBar>
      <extLst>
        <ext xmlns:x14="http://schemas.microsoft.com/office/spreadsheetml/2009/9/main" uri="{B025F937-C7B1-47D3-B67F-A62EFF666E3E}">
          <x14:id>{E4861DA4-3C7F-430D-ACC8-44CC16270D05}</x14:id>
        </ext>
      </extLst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4861DA4-3C7F-430D-ACC8-44CC16270D05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H3:H10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1"/>
  <sheetViews>
    <sheetView tabSelected="1" workbookViewId="0">
      <selection activeCell="C17" sqref="C17"/>
    </sheetView>
  </sheetViews>
  <sheetFormatPr defaultRowHeight="13.5" x14ac:dyDescent="0.3"/>
  <cols>
    <col min="1" max="1" width="1.625" style="1" customWidth="1"/>
    <col min="2" max="2" width="11.375" style="1" customWidth="1"/>
    <col min="3" max="3" width="13.125" style="1" bestFit="1" customWidth="1"/>
    <col min="4" max="6" width="13.125" style="1" customWidth="1"/>
    <col min="7" max="8" width="13.125" style="1" bestFit="1" customWidth="1"/>
    <col min="9" max="10" width="18" style="1" bestFit="1" customWidth="1"/>
    <col min="11" max="16384" width="9" style="1"/>
  </cols>
  <sheetData>
    <row r="2" spans="2:10" ht="16.5" x14ac:dyDescent="0.3">
      <c r="B2" s="45"/>
      <c r="C2" s="46" t="s">
        <v>2</v>
      </c>
      <c r="D2" s="45"/>
      <c r="E2" s="45"/>
      <c r="F2" s="45"/>
      <c r="G2" s="45"/>
      <c r="H2" s="45"/>
      <c r="I2"/>
      <c r="J2"/>
    </row>
    <row r="3" spans="2:10" ht="16.5" x14ac:dyDescent="0.3">
      <c r="B3" s="45"/>
      <c r="C3" s="55" t="s">
        <v>16</v>
      </c>
      <c r="D3" s="56"/>
      <c r="E3" s="55" t="s">
        <v>11</v>
      </c>
      <c r="F3" s="56"/>
      <c r="G3" s="55" t="s">
        <v>8</v>
      </c>
      <c r="H3" s="56"/>
      <c r="I3"/>
      <c r="J3"/>
    </row>
    <row r="4" spans="2:10" ht="16.5" x14ac:dyDescent="0.3">
      <c r="B4" s="46" t="s">
        <v>3</v>
      </c>
      <c r="C4" s="47" t="s">
        <v>39</v>
      </c>
      <c r="D4" s="47" t="s">
        <v>40</v>
      </c>
      <c r="E4" s="47" t="s">
        <v>39</v>
      </c>
      <c r="F4" s="47" t="s">
        <v>40</v>
      </c>
      <c r="G4" s="47" t="s">
        <v>39</v>
      </c>
      <c r="H4" s="47" t="s">
        <v>40</v>
      </c>
      <c r="I4"/>
      <c r="J4"/>
    </row>
    <row r="5" spans="2:10" ht="16.5" x14ac:dyDescent="0.3">
      <c r="B5" s="57" t="s">
        <v>35</v>
      </c>
      <c r="C5" s="48">
        <v>0</v>
      </c>
      <c r="D5" s="48">
        <v>0</v>
      </c>
      <c r="E5" s="48">
        <v>1</v>
      </c>
      <c r="F5" s="48">
        <v>25000</v>
      </c>
      <c r="G5" s="48">
        <v>1</v>
      </c>
      <c r="H5" s="48">
        <v>42000</v>
      </c>
      <c r="I5"/>
      <c r="J5"/>
    </row>
    <row r="6" spans="2:10" ht="16.5" x14ac:dyDescent="0.3">
      <c r="B6" s="57" t="s">
        <v>36</v>
      </c>
      <c r="C6" s="48">
        <v>1</v>
      </c>
      <c r="D6" s="48">
        <v>49000</v>
      </c>
      <c r="E6" s="48">
        <v>0</v>
      </c>
      <c r="F6" s="48">
        <v>0</v>
      </c>
      <c r="G6" s="48">
        <v>1</v>
      </c>
      <c r="H6" s="48">
        <v>82000</v>
      </c>
      <c r="I6"/>
      <c r="J6"/>
    </row>
    <row r="7" spans="2:10" ht="16.5" x14ac:dyDescent="0.3">
      <c r="B7" s="57" t="s">
        <v>37</v>
      </c>
      <c r="C7" s="48">
        <v>2</v>
      </c>
      <c r="D7" s="48">
        <v>38000</v>
      </c>
      <c r="E7" s="48">
        <v>0</v>
      </c>
      <c r="F7" s="48">
        <v>0</v>
      </c>
      <c r="G7" s="48">
        <v>0</v>
      </c>
      <c r="H7" s="48">
        <v>0</v>
      </c>
      <c r="I7"/>
      <c r="J7"/>
    </row>
    <row r="8" spans="2:10" ht="16.5" x14ac:dyDescent="0.3">
      <c r="B8" s="57" t="s">
        <v>38</v>
      </c>
      <c r="C8" s="48">
        <v>0</v>
      </c>
      <c r="D8" s="48">
        <v>0</v>
      </c>
      <c r="E8" s="48">
        <v>1</v>
      </c>
      <c r="F8" s="48">
        <v>31000</v>
      </c>
      <c r="G8" s="48">
        <v>1</v>
      </c>
      <c r="H8" s="48">
        <v>43000</v>
      </c>
      <c r="I8"/>
      <c r="J8"/>
    </row>
    <row r="9" spans="2:10" ht="16.5" x14ac:dyDescent="0.3">
      <c r="B9" s="57" t="s">
        <v>34</v>
      </c>
      <c r="C9" s="48">
        <v>3</v>
      </c>
      <c r="D9" s="48">
        <v>38000</v>
      </c>
      <c r="E9" s="48">
        <v>2</v>
      </c>
      <c r="F9" s="48">
        <v>25000</v>
      </c>
      <c r="G9" s="48">
        <v>3</v>
      </c>
      <c r="H9" s="48">
        <v>42000</v>
      </c>
      <c r="I9"/>
      <c r="J9"/>
    </row>
    <row r="10" spans="2:10" ht="16.5" x14ac:dyDescent="0.3">
      <c r="B10"/>
      <c r="C10"/>
      <c r="D10"/>
      <c r="E10"/>
      <c r="F10"/>
    </row>
    <row r="11" spans="2:10" ht="16.5" x14ac:dyDescent="0.3">
      <c r="B11"/>
      <c r="C11"/>
      <c r="D11"/>
      <c r="E11"/>
      <c r="F11"/>
    </row>
    <row r="12" spans="2:10" ht="16.5" x14ac:dyDescent="0.3">
      <c r="B12"/>
      <c r="C12"/>
      <c r="D12"/>
      <c r="E12"/>
      <c r="F12"/>
    </row>
    <row r="13" spans="2:10" ht="16.5" x14ac:dyDescent="0.3">
      <c r="B13"/>
      <c r="C13"/>
      <c r="D13"/>
      <c r="E13"/>
      <c r="F13"/>
    </row>
    <row r="14" spans="2:10" ht="16.5" x14ac:dyDescent="0.3">
      <c r="B14"/>
      <c r="C14"/>
      <c r="D14"/>
      <c r="E14"/>
      <c r="F14"/>
    </row>
    <row r="15" spans="2:10" ht="16.5" x14ac:dyDescent="0.3">
      <c r="B15"/>
      <c r="C15"/>
      <c r="D15"/>
      <c r="E15"/>
      <c r="F15"/>
    </row>
    <row r="16" spans="2:10" ht="16.5" x14ac:dyDescent="0.3">
      <c r="B16"/>
      <c r="C16"/>
      <c r="D16"/>
      <c r="E16"/>
      <c r="F16"/>
    </row>
    <row r="17" spans="2:6" ht="16.5" x14ac:dyDescent="0.3">
      <c r="B17"/>
      <c r="C17"/>
      <c r="D17"/>
      <c r="E17"/>
      <c r="F17"/>
    </row>
    <row r="18" spans="2:6" ht="16.5" x14ac:dyDescent="0.3">
      <c r="B18"/>
      <c r="C18"/>
      <c r="D18"/>
    </row>
    <row r="19" spans="2:6" ht="16.5" x14ac:dyDescent="0.3">
      <c r="B19"/>
      <c r="C19"/>
      <c r="D19"/>
    </row>
    <row r="20" spans="2:6" ht="16.5" x14ac:dyDescent="0.3">
      <c r="B20"/>
    </row>
    <row r="21" spans="2:6" ht="16.5" x14ac:dyDescent="0.3">
      <c r="B21"/>
    </row>
  </sheetData>
  <mergeCells count="3">
    <mergeCell ref="C3:D3"/>
    <mergeCell ref="E3:F3"/>
    <mergeCell ref="G3:H3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3</vt:i4>
      </vt:variant>
    </vt:vector>
  </HeadingPairs>
  <TitlesOfParts>
    <vt:vector size="6" baseType="lpstr">
      <vt:lpstr>제1작업</vt:lpstr>
      <vt:lpstr>제2작업</vt:lpstr>
      <vt:lpstr>제3작업</vt:lpstr>
      <vt:lpstr>제2작업!Criteria</vt:lpstr>
      <vt:lpstr>제2작업!Extract</vt:lpstr>
      <vt:lpstr>가격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user</cp:lastModifiedBy>
  <dcterms:created xsi:type="dcterms:W3CDTF">2020-02-10T05:30:12Z</dcterms:created>
  <dcterms:modified xsi:type="dcterms:W3CDTF">2023-06-08T07:40:07Z</dcterms:modified>
</cp:coreProperties>
</file>