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28800" windowHeight="12285"/>
  </bookViews>
  <sheets>
    <sheet name="제1작업" sheetId="3" r:id="rId1"/>
    <sheet name="제2작업" sheetId="2" r:id="rId2"/>
    <sheet name="제3작업" sheetId="1" r:id="rId3"/>
    <sheet name="제4작업" sheetId="4" r:id="rId4"/>
  </sheets>
  <definedNames>
    <definedName name="_xlnm._FilterDatabase" localSheetId="1" hidden="1">제2작업!$B$2:$H$10</definedName>
    <definedName name="_xlnm.Criteria" localSheetId="1">제2작업!$B$14:$C$16</definedName>
    <definedName name="_xlnm.Extract" localSheetId="1">제2작업!$B$18:$E$18</definedName>
    <definedName name="활동비">제1작업!$G$5:$G$12</definedName>
  </definedNames>
  <calcPr calcId="162913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" i="3" l="1"/>
  <c r="J7" i="3"/>
  <c r="J8" i="3"/>
  <c r="J9" i="3"/>
  <c r="J10" i="3"/>
  <c r="J11" i="3"/>
  <c r="J12" i="3"/>
  <c r="J5" i="3"/>
  <c r="I6" i="3" l="1"/>
  <c r="I7" i="3"/>
  <c r="I8" i="3"/>
  <c r="I9" i="3"/>
  <c r="I10" i="3"/>
  <c r="I11" i="3"/>
  <c r="I12" i="3"/>
  <c r="I5" i="3"/>
  <c r="E13" i="3" l="1"/>
  <c r="J14" i="3"/>
  <c r="J13" i="3"/>
  <c r="E14" i="3"/>
</calcChain>
</file>

<file path=xl/sharedStrings.xml><?xml version="1.0" encoding="utf-8"?>
<sst xmlns="http://schemas.openxmlformats.org/spreadsheetml/2006/main" count="123" uniqueCount="59">
  <si>
    <t>코드</t>
    <phoneticPr fontId="3" type="noConversion"/>
  </si>
  <si>
    <t>E1415</t>
    <phoneticPr fontId="3" type="noConversion"/>
  </si>
  <si>
    <t>H2512</t>
    <phoneticPr fontId="3" type="noConversion"/>
  </si>
  <si>
    <t>C3613</t>
    <phoneticPr fontId="3" type="noConversion"/>
  </si>
  <si>
    <t>E1452</t>
    <phoneticPr fontId="3" type="noConversion"/>
  </si>
  <si>
    <t>H2513</t>
    <phoneticPr fontId="3" type="noConversion"/>
  </si>
  <si>
    <t>E1458</t>
    <phoneticPr fontId="3" type="noConversion"/>
  </si>
  <si>
    <t>H2518</t>
    <phoneticPr fontId="3" type="noConversion"/>
  </si>
  <si>
    <t>C3615</t>
    <phoneticPr fontId="3" type="noConversion"/>
  </si>
  <si>
    <t>교육분야 평균 활동시간</t>
    <phoneticPr fontId="3" type="noConversion"/>
  </si>
  <si>
    <t>문화분야 신청 건수</t>
    <phoneticPr fontId="3" type="noConversion"/>
  </si>
  <si>
    <t>팀명</t>
    <phoneticPr fontId="3" type="noConversion"/>
  </si>
  <si>
    <t>지혜의 샘</t>
  </si>
  <si>
    <t>지혜의 샘</t>
    <phoneticPr fontId="3" type="noConversion"/>
  </si>
  <si>
    <t>사물헬스케어</t>
    <phoneticPr fontId="3" type="noConversion"/>
  </si>
  <si>
    <t>자연힐링</t>
    <phoneticPr fontId="3" type="noConversion"/>
  </si>
  <si>
    <t>메타미래</t>
    <phoneticPr fontId="3" type="noConversion"/>
  </si>
  <si>
    <t>건강자가진단</t>
    <phoneticPr fontId="3" type="noConversion"/>
  </si>
  <si>
    <t>늘탐구</t>
    <phoneticPr fontId="3" type="noConversion"/>
  </si>
  <si>
    <t>코로나19</t>
    <phoneticPr fontId="3" type="noConversion"/>
  </si>
  <si>
    <t>시공담문화</t>
    <phoneticPr fontId="3" type="noConversion"/>
  </si>
  <si>
    <t>지도교수</t>
    <phoneticPr fontId="3" type="noConversion"/>
  </si>
  <si>
    <t>이지은</t>
    <phoneticPr fontId="3" type="noConversion"/>
  </si>
  <si>
    <t>박순호</t>
    <phoneticPr fontId="3" type="noConversion"/>
  </si>
  <si>
    <t>정유미</t>
    <phoneticPr fontId="3" type="noConversion"/>
  </si>
  <si>
    <t>손기현</t>
    <phoneticPr fontId="3" type="noConversion"/>
  </si>
  <si>
    <t>김철수</t>
    <phoneticPr fontId="3" type="noConversion"/>
  </si>
  <si>
    <t>서영희</t>
    <phoneticPr fontId="3" type="noConversion"/>
  </si>
  <si>
    <t>장민호</t>
    <phoneticPr fontId="3" type="noConversion"/>
  </si>
  <si>
    <t>김경호</t>
    <phoneticPr fontId="3" type="noConversion"/>
  </si>
  <si>
    <t>지원분야</t>
  </si>
  <si>
    <t>지원분야</t>
    <phoneticPr fontId="3" type="noConversion"/>
  </si>
  <si>
    <t>교육</t>
  </si>
  <si>
    <t>교육</t>
    <phoneticPr fontId="3" type="noConversion"/>
  </si>
  <si>
    <t>건강</t>
  </si>
  <si>
    <t>건강</t>
    <phoneticPr fontId="3" type="noConversion"/>
  </si>
  <si>
    <t>문화</t>
  </si>
  <si>
    <t>문화</t>
    <phoneticPr fontId="3" type="noConversion"/>
  </si>
  <si>
    <t>건강</t>
    <phoneticPr fontId="3" type="noConversion"/>
  </si>
  <si>
    <t>건강</t>
    <phoneticPr fontId="3" type="noConversion"/>
  </si>
  <si>
    <t>문화</t>
    <phoneticPr fontId="3" type="noConversion"/>
  </si>
  <si>
    <t>신청일</t>
    <phoneticPr fontId="3" type="noConversion"/>
  </si>
  <si>
    <t>활동비
(단위:원)</t>
    <phoneticPr fontId="3" type="noConversion"/>
  </si>
  <si>
    <t>활동시간</t>
  </si>
  <si>
    <t>활동시간</t>
    <phoneticPr fontId="3" type="noConversion"/>
  </si>
  <si>
    <t>서류심사
담당자</t>
    <phoneticPr fontId="3" type="noConversion"/>
  </si>
  <si>
    <t>문자 발송일</t>
    <phoneticPr fontId="3" type="noConversion"/>
  </si>
  <si>
    <t>최대 활동비(단위:원)</t>
    <phoneticPr fontId="3" type="noConversion"/>
  </si>
  <si>
    <t>팀명</t>
    <phoneticPr fontId="3" type="noConversion"/>
  </si>
  <si>
    <t>활동시간</t>
    <phoneticPr fontId="3" type="noConversion"/>
  </si>
  <si>
    <t>교육</t>
    <phoneticPr fontId="3" type="noConversion"/>
  </si>
  <si>
    <t>&gt;=190000</t>
    <phoneticPr fontId="3" type="noConversion"/>
  </si>
  <si>
    <t>총합계</t>
  </si>
  <si>
    <t>개수 : 팀명</t>
  </si>
  <si>
    <t>1-100</t>
  </si>
  <si>
    <t>101-200</t>
  </si>
  <si>
    <t>201-300</t>
  </si>
  <si>
    <t>평균 : 활동비(단위:원)</t>
  </si>
  <si>
    <t>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</si>
</sst>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176" formatCode="#,##0&quot;시간&quot;"/>
  </numFmts>
  <fonts count="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굴림"/>
      <family val="3"/>
      <charset val="129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medium">
        <color indexed="64"/>
      </top>
      <bottom/>
      <diagonal style="thin">
        <color indexed="64"/>
      </diagonal>
    </border>
    <border diagonalUp="1" diagonalDown="1">
      <left style="thin">
        <color indexed="64"/>
      </left>
      <right style="thin">
        <color indexed="64"/>
      </right>
      <top/>
      <bottom style="medium">
        <color indexed="64"/>
      </bottom>
      <diagonal style="thin">
        <color indexed="64"/>
      </diagonal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62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14" fontId="2" fillId="0" borderId="3" xfId="0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14" fontId="2" fillId="0" borderId="8" xfId="0" applyNumberFormat="1" applyFont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41" fontId="2" fillId="0" borderId="3" xfId="1" applyFont="1" applyBorder="1" applyAlignment="1">
      <alignment horizontal="center" vertical="center"/>
    </xf>
    <xf numFmtId="41" fontId="2" fillId="0" borderId="1" xfId="1" applyFont="1" applyBorder="1" applyAlignment="1">
      <alignment horizontal="center" vertical="center"/>
    </xf>
    <xf numFmtId="41" fontId="2" fillId="0" borderId="8" xfId="1" applyFont="1" applyBorder="1" applyAlignment="1">
      <alignment horizontal="center" vertical="center"/>
    </xf>
    <xf numFmtId="176" fontId="2" fillId="0" borderId="3" xfId="1" applyNumberFormat="1" applyFont="1" applyBorder="1" applyAlignment="1">
      <alignment horizontal="center" vertical="center"/>
    </xf>
    <xf numFmtId="176" fontId="2" fillId="0" borderId="1" xfId="1" applyNumberFormat="1" applyFont="1" applyBorder="1" applyAlignment="1">
      <alignment horizontal="center" vertical="center"/>
    </xf>
    <xf numFmtId="176" fontId="2" fillId="0" borderId="8" xfId="1" applyNumberFormat="1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176" fontId="2" fillId="0" borderId="20" xfId="1" applyNumberFormat="1" applyFont="1" applyBorder="1" applyAlignment="1">
      <alignment horizontal="center" vertical="center"/>
    </xf>
    <xf numFmtId="176" fontId="2" fillId="0" borderId="21" xfId="1" applyNumberFormat="1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41" fontId="2" fillId="0" borderId="26" xfId="1" applyFont="1" applyBorder="1" applyAlignment="1">
      <alignment horizontal="center" vertical="center"/>
    </xf>
    <xf numFmtId="176" fontId="2" fillId="0" borderId="27" xfId="1" applyNumberFormat="1" applyFont="1" applyBorder="1" applyAlignment="1">
      <alignment horizontal="center" vertical="center"/>
    </xf>
    <xf numFmtId="0" fontId="2" fillId="0" borderId="22" xfId="0" applyFont="1" applyFill="1" applyBorder="1" applyAlignment="1">
      <alignment horizontal="center" vertical="center"/>
    </xf>
    <xf numFmtId="0" fontId="2" fillId="0" borderId="23" xfId="0" applyFont="1" applyFill="1" applyBorder="1" applyAlignment="1">
      <alignment horizontal="center" vertical="center"/>
    </xf>
    <xf numFmtId="0" fontId="2" fillId="0" borderId="23" xfId="0" applyFont="1" applyFill="1" applyBorder="1" applyAlignment="1">
      <alignment horizontal="center" vertical="center" wrapText="1"/>
    </xf>
    <xf numFmtId="0" fontId="2" fillId="0" borderId="24" xfId="0" applyFont="1" applyFill="1" applyBorder="1" applyAlignment="1">
      <alignment horizontal="center" vertical="center"/>
    </xf>
    <xf numFmtId="176" fontId="0" fillId="0" borderId="0" xfId="0" applyNumberFormat="1" applyAlignment="1">
      <alignment horizontal="left" vertical="center"/>
    </xf>
    <xf numFmtId="0" fontId="0" fillId="0" borderId="0" xfId="0" pivotButton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41" fontId="2" fillId="0" borderId="15" xfId="1" applyFont="1" applyBorder="1" applyAlignment="1">
      <alignment horizontal="center" vertical="center"/>
    </xf>
    <xf numFmtId="14" fontId="2" fillId="0" borderId="3" xfId="0" applyNumberFormat="1" applyFont="1" applyBorder="1" applyAlignment="1">
      <alignment horizontal="right" vertical="center"/>
    </xf>
    <xf numFmtId="41" fontId="2" fillId="0" borderId="3" xfId="1" applyFont="1" applyBorder="1" applyAlignment="1">
      <alignment horizontal="right" vertical="center"/>
    </xf>
    <xf numFmtId="176" fontId="2" fillId="0" borderId="3" xfId="1" applyNumberFormat="1" applyFont="1" applyBorder="1" applyAlignment="1">
      <alignment horizontal="right" vertical="center"/>
    </xf>
    <xf numFmtId="14" fontId="2" fillId="0" borderId="1" xfId="0" applyNumberFormat="1" applyFont="1" applyBorder="1" applyAlignment="1">
      <alignment horizontal="right" vertical="center"/>
    </xf>
    <xf numFmtId="41" fontId="2" fillId="0" borderId="1" xfId="1" applyFont="1" applyBorder="1" applyAlignment="1">
      <alignment horizontal="right" vertical="center"/>
    </xf>
    <xf numFmtId="176" fontId="2" fillId="0" borderId="1" xfId="1" applyNumberFormat="1" applyFont="1" applyBorder="1" applyAlignment="1">
      <alignment horizontal="right" vertical="center"/>
    </xf>
    <xf numFmtId="14" fontId="2" fillId="0" borderId="8" xfId="0" applyNumberFormat="1" applyFont="1" applyBorder="1" applyAlignment="1">
      <alignment horizontal="right" vertical="center"/>
    </xf>
    <xf numFmtId="41" fontId="2" fillId="0" borderId="8" xfId="1" applyFont="1" applyBorder="1" applyAlignment="1">
      <alignment horizontal="right" vertical="center"/>
    </xf>
    <xf numFmtId="176" fontId="2" fillId="0" borderId="8" xfId="1" applyNumberFormat="1" applyFont="1" applyBorder="1" applyAlignment="1">
      <alignment horizontal="right" vertical="center"/>
    </xf>
    <xf numFmtId="41" fontId="0" fillId="0" borderId="0" xfId="0" applyNumberFormat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14" fontId="2" fillId="0" borderId="4" xfId="0" applyNumberFormat="1" applyFont="1" applyBorder="1" applyAlignment="1">
      <alignment horizontal="center" vertical="center"/>
    </xf>
    <xf numFmtId="14" fontId="2" fillId="0" borderId="6" xfId="0" applyNumberFormat="1" applyFont="1" applyBorder="1" applyAlignment="1">
      <alignment horizontal="center" vertical="center"/>
    </xf>
    <xf numFmtId="14" fontId="2" fillId="0" borderId="9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9">
    <dxf>
      <font>
        <b/>
        <i val="0"/>
        <color rgb="FF0070C0"/>
      </font>
    </dxf>
    <dxf>
      <numFmt numFmtId="33" formatCode="_-* #,##0_-;\-* #,##0_-;_-* &quot;-&quot;_-;_-@_-"/>
    </dxf>
    <dxf>
      <alignment horizontal="center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numFmt numFmtId="176" formatCode="#,##0&quot;시간&quot;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chartsheet" Target="chartsheets/sheet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microsoft.com/office/2011/relationships/chartColorStyle" Target="colors1.xml"/><Relationship Id="rId1" Type="http://schemas.microsoft.com/office/2011/relationships/chartStyle" Target="style1.xml"/><Relationship Id="rId4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/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r>
              <a:rPr lang="ko-KR" altLang="en-US" sz="2000" b="1">
                <a:solidFill>
                  <a:schemeClr val="tx1"/>
                </a:solidFill>
              </a:rPr>
              <a:t>교육 및 건강 분야 경진대회 신청 현황</a:t>
            </a:r>
            <a:endParaRPr lang="ko-KR" sz="2000" b="1">
              <a:solidFill>
                <a:schemeClr val="tx1"/>
              </a:solidFill>
            </a:endParaRPr>
          </a:p>
        </c:rich>
      </c:tx>
      <c:overlay val="0"/>
      <c:spPr>
        <a:solidFill>
          <a:schemeClr val="bg1"/>
        </a:solidFill>
        <a:ln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제1작업!$H$4</c:f>
              <c:strCache>
                <c:ptCount val="1"/>
                <c:pt idx="0">
                  <c:v>활동시간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D2B-4BFF-A1FF-A599124C2A3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굴림" panose="020B0600000101010101" pitchFamily="50" charset="-127"/>
                    <a:ea typeface="굴림" panose="020B0600000101010101" pitchFamily="50" charset="-127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(제1작업!$C$5,제1작업!$C$6,제1작업!$C$8,제1작업!$C$9,제1작업!$C$10,제1작업!$C$11)</c:f>
              <c:strCache>
                <c:ptCount val="6"/>
                <c:pt idx="0">
                  <c:v>지혜의 샘</c:v>
                </c:pt>
                <c:pt idx="1">
                  <c:v>사물헬스케어</c:v>
                </c:pt>
                <c:pt idx="2">
                  <c:v>메타미래</c:v>
                </c:pt>
                <c:pt idx="3">
                  <c:v>건강자가진단</c:v>
                </c:pt>
                <c:pt idx="4">
                  <c:v>늘탐구</c:v>
                </c:pt>
                <c:pt idx="5">
                  <c:v>코로나19</c:v>
                </c:pt>
              </c:strCache>
            </c:strRef>
          </c:cat>
          <c:val>
            <c:numRef>
              <c:f>(제1작업!$H$5,제1작업!$H$6,제1작업!$H$8,제1작업!$H$9,제1작업!$H$10,제1작업!$H$11)</c:f>
              <c:numCache>
                <c:formatCode>#,##0"시간"</c:formatCode>
                <c:ptCount val="6"/>
                <c:pt idx="0">
                  <c:v>152</c:v>
                </c:pt>
                <c:pt idx="1">
                  <c:v>205</c:v>
                </c:pt>
                <c:pt idx="2">
                  <c:v>235</c:v>
                </c:pt>
                <c:pt idx="3">
                  <c:v>170</c:v>
                </c:pt>
                <c:pt idx="4">
                  <c:v>155</c:v>
                </c:pt>
                <c:pt idx="5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2B-4BFF-A1FF-A599124C2A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718630335"/>
        <c:axId val="1574987375"/>
      </c:barChart>
      <c:lineChart>
        <c:grouping val="standard"/>
        <c:varyColors val="0"/>
        <c:ser>
          <c:idx val="0"/>
          <c:order val="0"/>
          <c:tx>
            <c:v>활동비(단위:원)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(제1작업!$C$5,제1작업!$C$6,제1작업!$C$8,제1작업!$C$9,제1작업!$C$10,제1작업!$C$11)</c:f>
              <c:strCache>
                <c:ptCount val="6"/>
                <c:pt idx="0">
                  <c:v>지혜의 샘</c:v>
                </c:pt>
                <c:pt idx="1">
                  <c:v>사물헬스케어</c:v>
                </c:pt>
                <c:pt idx="2">
                  <c:v>메타미래</c:v>
                </c:pt>
                <c:pt idx="3">
                  <c:v>건강자가진단</c:v>
                </c:pt>
                <c:pt idx="4">
                  <c:v>늘탐구</c:v>
                </c:pt>
                <c:pt idx="5">
                  <c:v>코로나19</c:v>
                </c:pt>
              </c:strCache>
            </c:strRef>
          </c:cat>
          <c:val>
            <c:numRef>
              <c:f>(제1작업!$G$5,제1작업!$G$6,제1작업!$G$8,제1작업!$G$9,제1작업!$G$10,제1작업!$G$11)</c:f>
              <c:numCache>
                <c:formatCode>_(* #,##0_);_(* \(#,##0\);_(* "-"_);_(@_)</c:formatCode>
                <c:ptCount val="6"/>
                <c:pt idx="0">
                  <c:v>55000</c:v>
                </c:pt>
                <c:pt idx="1">
                  <c:v>180000</c:v>
                </c:pt>
                <c:pt idx="2">
                  <c:v>195500</c:v>
                </c:pt>
                <c:pt idx="3">
                  <c:v>178000</c:v>
                </c:pt>
                <c:pt idx="4">
                  <c:v>134000</c:v>
                </c:pt>
                <c:pt idx="5">
                  <c:v>85000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2B-4BFF-A1FF-A599124C2A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1747919"/>
        <c:axId val="1721747503"/>
      </c:lineChart>
      <c:catAx>
        <c:axId val="1718630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endParaRPr lang="ko-KR"/>
          </a:p>
        </c:txPr>
        <c:crossAx val="1574987375"/>
        <c:crosses val="autoZero"/>
        <c:auto val="1"/>
        <c:lblAlgn val="ctr"/>
        <c:lblOffset val="100"/>
        <c:noMultiLvlLbl val="0"/>
      </c:catAx>
      <c:valAx>
        <c:axId val="1574987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prstDash val="dash"/>
              <a:round/>
            </a:ln>
            <a:effectLst/>
          </c:spPr>
        </c:majorGridlines>
        <c:numFmt formatCode="#,##0&quot;시간&quot;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endParaRPr lang="ko-KR"/>
          </a:p>
        </c:txPr>
        <c:crossAx val="1718630335"/>
        <c:crosses val="autoZero"/>
        <c:crossBetween val="between"/>
      </c:valAx>
      <c:valAx>
        <c:axId val="1721747503"/>
        <c:scaling>
          <c:orientation val="minMax"/>
        </c:scaling>
        <c:delete val="0"/>
        <c:axPos val="r"/>
        <c:numFmt formatCode="_(* #,##0_);_(* \(#,##0\);_(* &quot;-&quot;_);_(@_)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endParaRPr lang="ko-KR"/>
          </a:p>
        </c:txPr>
        <c:crossAx val="1721747919"/>
        <c:crosses val="max"/>
        <c:crossBetween val="between"/>
        <c:majorUnit val="100000"/>
      </c:valAx>
      <c:catAx>
        <c:axId val="172174791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21747503"/>
        <c:crosses val="autoZero"/>
        <c:auto val="1"/>
        <c:lblAlgn val="ctr"/>
        <c:lblOffset val="100"/>
        <c:noMultiLvlLbl val="0"/>
      </c:catAx>
      <c:spPr>
        <a:solidFill>
          <a:schemeClr val="bg1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blipFill>
      <a:blip xmlns:r="http://schemas.openxmlformats.org/officeDocument/2006/relationships" r:embed="rId3"/>
      <a:tile tx="0" ty="0" sx="100000" sy="100000" flip="none" algn="tl"/>
    </a:blip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chemeClr val="tx1"/>
          </a:solidFill>
          <a:latin typeface="굴림" panose="020B0600000101010101" pitchFamily="50" charset="-127"/>
          <a:ea typeface="굴림" panose="020B0600000101010101" pitchFamily="50" charset="-127"/>
        </a:defRPr>
      </a:pPr>
      <a:endParaRPr lang="ko-KR"/>
    </a:p>
  </c:txPr>
  <c:userShapes r:id="rId4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59121</xdr:colOff>
      <xdr:row>0</xdr:row>
      <xdr:rowOff>124811</xdr:rowOff>
    </xdr:from>
    <xdr:to>
      <xdr:col>6</xdr:col>
      <xdr:colOff>479534</xdr:colOff>
      <xdr:row>2</xdr:row>
      <xdr:rowOff>111673</xdr:rowOff>
    </xdr:to>
    <xdr:sp macro="" textlink="">
      <xdr:nvSpPr>
        <xdr:cNvPr id="2" name="육각형 1"/>
        <xdr:cNvSpPr/>
      </xdr:nvSpPr>
      <xdr:spPr>
        <a:xfrm>
          <a:off x="183931" y="124811"/>
          <a:ext cx="4177862" cy="610914"/>
        </a:xfrm>
        <a:prstGeom prst="hexagon">
          <a:avLst/>
        </a:prstGeom>
        <a:solidFill>
          <a:srgbClr val="FFFF00"/>
        </a:solidFill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2400" b="1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</a:rPr>
            <a:t>앱개발 경진대회 신청 현황</a:t>
          </a:r>
        </a:p>
      </xdr:txBody>
    </xdr:sp>
    <xdr:clientData/>
  </xdr:twoCellAnchor>
  <xdr:twoCellAnchor editAs="oneCell">
    <xdr:from>
      <xdr:col>7</xdr:col>
      <xdr:colOff>26275</xdr:colOff>
      <xdr:row>0</xdr:row>
      <xdr:rowOff>85398</xdr:rowOff>
    </xdr:from>
    <xdr:to>
      <xdr:col>9</xdr:col>
      <xdr:colOff>1004722</xdr:colOff>
      <xdr:row>2</xdr:row>
      <xdr:rowOff>201012</xdr:rowOff>
    </xdr:to>
    <xdr:pic>
      <xdr:nvPicPr>
        <xdr:cNvPr id="3" name="그림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95344" y="85398"/>
          <a:ext cx="2357930" cy="7396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6393" cy="6081947"/>
    <xdr:graphicFrame macro="">
      <xdr:nvGraphicFramePr>
        <xdr:cNvPr id="2" name="차트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0.50168</cdr:x>
      <cdr:y>0.1104</cdr:y>
    </cdr:from>
    <cdr:to>
      <cdr:x>0.61158</cdr:x>
      <cdr:y>0.19512</cdr:y>
    </cdr:to>
    <cdr:sp macro="" textlink="">
      <cdr:nvSpPr>
        <cdr:cNvPr id="2" name="모서리가 둥근 사각형 설명선 1"/>
        <cdr:cNvSpPr/>
      </cdr:nvSpPr>
      <cdr:spPr>
        <a:xfrm xmlns:a="http://schemas.openxmlformats.org/drawingml/2006/main">
          <a:off x="4668811" y="671433"/>
          <a:ext cx="1022767" cy="515288"/>
        </a:xfrm>
        <a:prstGeom xmlns:a="http://schemas.openxmlformats.org/drawingml/2006/main" prst="wedgeRoundRectCallout">
          <a:avLst>
            <a:gd name="adj1" fmla="val -74491"/>
            <a:gd name="adj2" fmla="val -22757"/>
            <a:gd name="adj3" fmla="val 16667"/>
          </a:avLst>
        </a:prstGeom>
        <a:solidFill xmlns:a="http://schemas.openxmlformats.org/drawingml/2006/main">
          <a:schemeClr val="bg1"/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 anchor="ctr"/>
        <a:lstStyle xmlns:a="http://schemas.openxmlformats.org/drawingml/2006/main"/>
        <a:p xmlns:a="http://schemas.openxmlformats.org/drawingml/2006/main">
          <a:pPr algn="ctr"/>
          <a:r>
            <a:rPr lang="ko-KR" altLang="en-US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</a:rPr>
            <a:t>최대</a:t>
          </a:r>
          <a:endParaRPr lang="en-US" altLang="ko-KR">
            <a:solidFill>
              <a:schemeClr val="tx1"/>
            </a:solidFill>
            <a:latin typeface="굴림" panose="020B0600000101010101" pitchFamily="50" charset="-127"/>
            <a:ea typeface="굴림" panose="020B0600000101010101" pitchFamily="50" charset="-127"/>
          </a:endParaRPr>
        </a:p>
        <a:p xmlns:a="http://schemas.openxmlformats.org/drawingml/2006/main">
          <a:pPr algn="ctr"/>
          <a:r>
            <a:rPr lang="ko-KR" altLang="en-US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</a:rPr>
            <a:t>활동 시간</a:t>
          </a:r>
          <a:endParaRPr lang="ko-KR">
            <a:solidFill>
              <a:schemeClr val="tx1"/>
            </a:solidFill>
            <a:latin typeface="굴림" panose="020B0600000101010101" pitchFamily="50" charset="-127"/>
            <a:ea typeface="굴림" panose="020B0600000101010101" pitchFamily="50" charset="-127"/>
          </a:endParaRP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5107.407117708331" createdVersion="6" refreshedVersion="6" minRefreshableVersion="3" recordCount="8">
  <cacheSource type="worksheet">
    <worksheetSource ref="B4:H12" sheet="제1작업"/>
  </cacheSource>
  <cacheFields count="7">
    <cacheField name="코드" numFmtId="0">
      <sharedItems/>
    </cacheField>
    <cacheField name="팀명" numFmtId="0">
      <sharedItems count="8">
        <s v="지혜의 샘"/>
        <s v="사물헬스케어"/>
        <s v="자연힐링"/>
        <s v="메타미래"/>
        <s v="건강자가진단"/>
        <s v="늘탐구"/>
        <s v="코로나19"/>
        <s v="시공담문화"/>
      </sharedItems>
    </cacheField>
    <cacheField name="지도교수" numFmtId="0">
      <sharedItems/>
    </cacheField>
    <cacheField name="지원분야" numFmtId="0">
      <sharedItems count="3">
        <s v="교육"/>
        <s v="건강"/>
        <s v="문화"/>
      </sharedItems>
    </cacheField>
    <cacheField name="신청일" numFmtId="14">
      <sharedItems containsSemiMixedTypes="0" containsNonDate="0" containsDate="1" containsString="0" minDate="2022-08-15T00:00:00" maxDate="2022-09-16T00:00:00"/>
    </cacheField>
    <cacheField name="활동비_x000a_(단위:원)" numFmtId="41">
      <sharedItems containsSemiMixedTypes="0" containsString="0" containsNumber="1" containsInteger="1" minValue="55000" maxValue="195500"/>
    </cacheField>
    <cacheField name="활동시간" numFmtId="176">
      <sharedItems containsSemiMixedTypes="0" containsString="0" containsNumber="1" containsInteger="1" minValue="88" maxValue="235" count="8">
        <n v="152"/>
        <n v="205"/>
        <n v="115"/>
        <n v="235"/>
        <n v="170"/>
        <n v="155"/>
        <n v="88"/>
        <n v="190"/>
      </sharedItems>
      <fieldGroup base="6">
        <rangePr autoStart="0" autoEnd="0" startNum="1" endNum="300" groupInterval="100"/>
        <groupItems count="5">
          <s v="&lt;1"/>
          <s v="1-100"/>
          <s v="101-200"/>
          <s v="201-300"/>
          <s v="&gt;30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">
  <r>
    <s v="E1415"/>
    <x v="0"/>
    <s v="이지은"/>
    <x v="0"/>
    <d v="2022-09-01T00:00:00"/>
    <n v="55000"/>
    <x v="0"/>
  </r>
  <r>
    <s v="H2512"/>
    <x v="1"/>
    <s v="박순호"/>
    <x v="1"/>
    <d v="2022-08-15T00:00:00"/>
    <n v="180000"/>
    <x v="1"/>
  </r>
  <r>
    <s v="C3613"/>
    <x v="2"/>
    <s v="김경호"/>
    <x v="2"/>
    <d v="2022-09-03T00:00:00"/>
    <n v="65500"/>
    <x v="2"/>
  </r>
  <r>
    <s v="E1452"/>
    <x v="3"/>
    <s v="정유미"/>
    <x v="0"/>
    <d v="2022-09-15T00:00:00"/>
    <n v="195500"/>
    <x v="3"/>
  </r>
  <r>
    <s v="H2513"/>
    <x v="4"/>
    <s v="손기현"/>
    <x v="1"/>
    <d v="2022-08-27T00:00:00"/>
    <n v="178000"/>
    <x v="4"/>
  </r>
  <r>
    <s v="E1458"/>
    <x v="5"/>
    <s v="김철수"/>
    <x v="0"/>
    <d v="2022-09-05T00:00:00"/>
    <n v="134000"/>
    <x v="5"/>
  </r>
  <r>
    <s v="H2518"/>
    <x v="6"/>
    <s v="서영희"/>
    <x v="1"/>
    <d v="2022-09-10T00:00:00"/>
    <n v="85000"/>
    <x v="6"/>
  </r>
  <r>
    <s v="C3615"/>
    <x v="7"/>
    <s v="장민호"/>
    <x v="2"/>
    <d v="2022-08-25T00:00:00"/>
    <n v="195000"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피벗 테이블1" cacheId="0" applyNumberFormats="0" applyBorderFormats="0" applyFontFormats="0" applyPatternFormats="0" applyAlignmentFormats="0" applyWidthHeightFormats="1" dataCaption="값" missingCaption="**" updatedVersion="6" minRefreshableVersion="3" useAutoFormatting="1" colGrandTotals="0" itemPrintTitles="1" mergeItem="1" createdVersion="6" indent="0" outline="1" outlineData="1" multipleFieldFilters="0" rowHeaderCaption="활동시간" colHeaderCaption="지원분야">
  <location ref="B2:H8" firstHeaderRow="1" firstDataRow="3" firstDataCol="1"/>
  <pivotFields count="7">
    <pivotField showAll="0"/>
    <pivotField dataField="1" showAll="0">
      <items count="9">
        <item x="4"/>
        <item x="5"/>
        <item x="3"/>
        <item x="1"/>
        <item x="7"/>
        <item x="2"/>
        <item x="0"/>
        <item x="6"/>
        <item t="default"/>
      </items>
    </pivotField>
    <pivotField showAll="0"/>
    <pivotField axis="axisCol" showAll="0" sortType="descending">
      <items count="4">
        <item x="2"/>
        <item x="0"/>
        <item x="1"/>
        <item t="default"/>
      </items>
    </pivotField>
    <pivotField numFmtId="14" showAll="0"/>
    <pivotField dataField="1" numFmtId="41" showAll="0"/>
    <pivotField axis="axisRow" numFmtId="176" showAll="0">
      <items count="6">
        <item x="0"/>
        <item x="1"/>
        <item x="2"/>
        <item x="3"/>
        <item x="4"/>
        <item t="default"/>
      </items>
    </pivotField>
  </pivotFields>
  <rowFields count="1">
    <field x="6"/>
  </rowFields>
  <rowItems count="4">
    <i>
      <x v="1"/>
    </i>
    <i>
      <x v="2"/>
    </i>
    <i>
      <x v="3"/>
    </i>
    <i t="grand">
      <x/>
    </i>
  </rowItems>
  <colFields count="2">
    <field x="3"/>
    <field x="-2"/>
  </colFields>
  <colItems count="6">
    <i>
      <x/>
      <x/>
    </i>
    <i r="1" i="1">
      <x v="1"/>
    </i>
    <i>
      <x v="1"/>
      <x/>
    </i>
    <i r="1" i="1">
      <x v="1"/>
    </i>
    <i>
      <x v="2"/>
      <x/>
    </i>
    <i r="1" i="1">
      <x v="1"/>
    </i>
  </colItems>
  <dataFields count="2">
    <dataField name="개수 : 팀명" fld="1" subtotal="count" baseField="0" baseItem="0"/>
    <dataField name="평균 : 활동비(단위:원)" fld="5" subtotal="average" baseField="6" baseItem="1"/>
  </dataFields>
  <formats count="2">
    <format dxfId="2">
      <pivotArea outline="0" collapsedLevelsAreSubtotals="1" fieldPosition="0"/>
    </format>
    <format dxfId="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표1" displayName="표1" ref="B18:E22" totalsRowShown="0" headerRowDxfId="8" tableBorderDxfId="7">
  <autoFilter ref="B18:E22"/>
  <tableColumns count="4">
    <tableColumn id="1" name="팀명" dataDxfId="6"/>
    <tableColumn id="2" name="지도교수" dataDxfId="5"/>
    <tableColumn id="3" name="활동비_x000a_(단위:원)" dataDxfId="4" dataCellStyle="쉼표 [0]"/>
    <tableColumn id="4" name="활동시간" dataDxfId="3" dataCellStyle="쉼표 [0]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8"/>
  <sheetViews>
    <sheetView tabSelected="1" zoomScale="145" zoomScaleNormal="145" workbookViewId="0">
      <selection activeCell="K7" sqref="K7"/>
    </sheetView>
  </sheetViews>
  <sheetFormatPr defaultRowHeight="13.5" x14ac:dyDescent="0.3"/>
  <cols>
    <col min="1" max="1" width="1.625" style="1" customWidth="1"/>
    <col min="2" max="2" width="6.75" style="1" bestFit="1" customWidth="1"/>
    <col min="3" max="3" width="13" style="1" bestFit="1" customWidth="1"/>
    <col min="4" max="5" width="9" style="1"/>
    <col min="6" max="7" width="11.625" style="1" bestFit="1" customWidth="1"/>
    <col min="8" max="8" width="9.125" style="1" bestFit="1" customWidth="1"/>
    <col min="9" max="9" width="9" style="1"/>
    <col min="10" max="10" width="13.25" style="1" bestFit="1" customWidth="1"/>
    <col min="11" max="13" width="9" style="1"/>
    <col min="14" max="14" width="7.875" style="1" customWidth="1"/>
    <col min="15" max="16384" width="9" style="1"/>
  </cols>
  <sheetData>
    <row r="1" spans="2:10" ht="22.5" customHeight="1" x14ac:dyDescent="0.3"/>
    <row r="2" spans="2:10" ht="26.25" customHeight="1" x14ac:dyDescent="0.3"/>
    <row r="3" spans="2:10" ht="24" customHeight="1" thickBot="1" x14ac:dyDescent="0.35"/>
    <row r="4" spans="2:10" ht="27.75" thickBot="1" x14ac:dyDescent="0.35">
      <c r="B4" s="13" t="s">
        <v>0</v>
      </c>
      <c r="C4" s="14" t="s">
        <v>11</v>
      </c>
      <c r="D4" s="14" t="s">
        <v>21</v>
      </c>
      <c r="E4" s="14" t="s">
        <v>31</v>
      </c>
      <c r="F4" s="14" t="s">
        <v>41</v>
      </c>
      <c r="G4" s="15" t="s">
        <v>42</v>
      </c>
      <c r="H4" s="14" t="s">
        <v>44</v>
      </c>
      <c r="I4" s="15" t="s">
        <v>45</v>
      </c>
      <c r="J4" s="16" t="s">
        <v>46</v>
      </c>
    </row>
    <row r="5" spans="2:10" x14ac:dyDescent="0.3">
      <c r="B5" s="4" t="s">
        <v>1</v>
      </c>
      <c r="C5" s="5" t="s">
        <v>13</v>
      </c>
      <c r="D5" s="5" t="s">
        <v>22</v>
      </c>
      <c r="E5" s="5" t="s">
        <v>33</v>
      </c>
      <c r="F5" s="41">
        <v>44805</v>
      </c>
      <c r="G5" s="42">
        <v>55000</v>
      </c>
      <c r="H5" s="43">
        <v>152</v>
      </c>
      <c r="I5" s="5" t="str">
        <f>IF(E5="교육","민수진",IF(E5="건강","변정훈","신동진"))</f>
        <v>민수진</v>
      </c>
      <c r="J5" s="59">
        <f>CHOOSE(WEEKDAY(F5:F12,2),F5+3,F5+3,F5+3,F5+3,F5+3,F5+5,F5+5)</f>
        <v>44808</v>
      </c>
    </row>
    <row r="6" spans="2:10" x14ac:dyDescent="0.3">
      <c r="B6" s="6" t="s">
        <v>2</v>
      </c>
      <c r="C6" s="2" t="s">
        <v>14</v>
      </c>
      <c r="D6" s="2" t="s">
        <v>23</v>
      </c>
      <c r="E6" s="2" t="s">
        <v>35</v>
      </c>
      <c r="F6" s="44">
        <v>44788</v>
      </c>
      <c r="G6" s="45">
        <v>180000</v>
      </c>
      <c r="H6" s="46">
        <v>205</v>
      </c>
      <c r="I6" s="2" t="str">
        <f t="shared" ref="I6:I12" si="0">IF(E6="교육","민수진",IF(E6="건강","변정훈","신동진"))</f>
        <v>변정훈</v>
      </c>
      <c r="J6" s="60">
        <f t="shared" ref="J6:J12" si="1">CHOOSE(WEEKDAY(F6:F13,2),F6+3,F6+3,F6+3,F6+3,F6+3,F6+5,F6+5)</f>
        <v>44791</v>
      </c>
    </row>
    <row r="7" spans="2:10" x14ac:dyDescent="0.3">
      <c r="B7" s="6" t="s">
        <v>3</v>
      </c>
      <c r="C7" s="2" t="s">
        <v>15</v>
      </c>
      <c r="D7" s="2" t="s">
        <v>29</v>
      </c>
      <c r="E7" s="2" t="s">
        <v>37</v>
      </c>
      <c r="F7" s="44">
        <v>44807</v>
      </c>
      <c r="G7" s="45">
        <v>65500</v>
      </c>
      <c r="H7" s="46">
        <v>115</v>
      </c>
      <c r="I7" s="2" t="str">
        <f t="shared" si="0"/>
        <v>신동진</v>
      </c>
      <c r="J7" s="60">
        <f t="shared" si="1"/>
        <v>44812</v>
      </c>
    </row>
    <row r="8" spans="2:10" x14ac:dyDescent="0.3">
      <c r="B8" s="6" t="s">
        <v>4</v>
      </c>
      <c r="C8" s="2" t="s">
        <v>16</v>
      </c>
      <c r="D8" s="2" t="s">
        <v>24</v>
      </c>
      <c r="E8" s="2" t="s">
        <v>33</v>
      </c>
      <c r="F8" s="44">
        <v>44819</v>
      </c>
      <c r="G8" s="45">
        <v>195500</v>
      </c>
      <c r="H8" s="46">
        <v>235</v>
      </c>
      <c r="I8" s="2" t="str">
        <f t="shared" si="0"/>
        <v>민수진</v>
      </c>
      <c r="J8" s="60">
        <f t="shared" si="1"/>
        <v>44822</v>
      </c>
    </row>
    <row r="9" spans="2:10" x14ac:dyDescent="0.3">
      <c r="B9" s="6" t="s">
        <v>5</v>
      </c>
      <c r="C9" s="2" t="s">
        <v>17</v>
      </c>
      <c r="D9" s="2" t="s">
        <v>25</v>
      </c>
      <c r="E9" s="2" t="s">
        <v>38</v>
      </c>
      <c r="F9" s="44">
        <v>44800</v>
      </c>
      <c r="G9" s="45">
        <v>178000</v>
      </c>
      <c r="H9" s="46">
        <v>170</v>
      </c>
      <c r="I9" s="2" t="str">
        <f t="shared" si="0"/>
        <v>변정훈</v>
      </c>
      <c r="J9" s="60">
        <f t="shared" si="1"/>
        <v>44805</v>
      </c>
    </row>
    <row r="10" spans="2:10" x14ac:dyDescent="0.3">
      <c r="B10" s="6" t="s">
        <v>6</v>
      </c>
      <c r="C10" s="2" t="s">
        <v>18</v>
      </c>
      <c r="D10" s="2" t="s">
        <v>26</v>
      </c>
      <c r="E10" s="2" t="s">
        <v>33</v>
      </c>
      <c r="F10" s="44">
        <v>44809</v>
      </c>
      <c r="G10" s="45">
        <v>134000</v>
      </c>
      <c r="H10" s="46">
        <v>155</v>
      </c>
      <c r="I10" s="2" t="str">
        <f t="shared" si="0"/>
        <v>민수진</v>
      </c>
      <c r="J10" s="60">
        <f t="shared" si="1"/>
        <v>44812</v>
      </c>
    </row>
    <row r="11" spans="2:10" x14ac:dyDescent="0.3">
      <c r="B11" s="6" t="s">
        <v>7</v>
      </c>
      <c r="C11" s="2" t="s">
        <v>19</v>
      </c>
      <c r="D11" s="2" t="s">
        <v>27</v>
      </c>
      <c r="E11" s="2" t="s">
        <v>39</v>
      </c>
      <c r="F11" s="44">
        <v>44814</v>
      </c>
      <c r="G11" s="45">
        <v>85000</v>
      </c>
      <c r="H11" s="46">
        <v>88</v>
      </c>
      <c r="I11" s="2" t="str">
        <f t="shared" si="0"/>
        <v>변정훈</v>
      </c>
      <c r="J11" s="60">
        <f t="shared" si="1"/>
        <v>44819</v>
      </c>
    </row>
    <row r="12" spans="2:10" ht="14.25" thickBot="1" x14ac:dyDescent="0.35">
      <c r="B12" s="11" t="s">
        <v>8</v>
      </c>
      <c r="C12" s="7" t="s">
        <v>20</v>
      </c>
      <c r="D12" s="7" t="s">
        <v>28</v>
      </c>
      <c r="E12" s="7" t="s">
        <v>40</v>
      </c>
      <c r="F12" s="47">
        <v>44798</v>
      </c>
      <c r="G12" s="48">
        <v>195000</v>
      </c>
      <c r="H12" s="49">
        <v>190</v>
      </c>
      <c r="I12" s="7" t="str">
        <f t="shared" si="0"/>
        <v>신동진</v>
      </c>
      <c r="J12" s="61">
        <f t="shared" si="1"/>
        <v>44801</v>
      </c>
    </row>
    <row r="13" spans="2:10" x14ac:dyDescent="0.3">
      <c r="B13" s="51" t="s">
        <v>9</v>
      </c>
      <c r="C13" s="52"/>
      <c r="D13" s="52"/>
      <c r="E13" s="9">
        <f>ROUND(DAVERAGE(B4:H12,H4,E4:E5),0)</f>
        <v>181</v>
      </c>
      <c r="F13" s="55"/>
      <c r="G13" s="52" t="s">
        <v>47</v>
      </c>
      <c r="H13" s="52"/>
      <c r="I13" s="52"/>
      <c r="J13" s="40">
        <f>LARGE(활동비,1)</f>
        <v>195500</v>
      </c>
    </row>
    <row r="14" spans="2:10" ht="17.25" customHeight="1" thickBot="1" x14ac:dyDescent="0.35">
      <c r="B14" s="53" t="s">
        <v>10</v>
      </c>
      <c r="C14" s="54"/>
      <c r="D14" s="54"/>
      <c r="E14" s="7" t="str">
        <f>COUNTIF(E4:E12,E7)&amp;"건"</f>
        <v>2건</v>
      </c>
      <c r="F14" s="56"/>
      <c r="G14" s="17" t="s">
        <v>48</v>
      </c>
      <c r="H14" s="7" t="s">
        <v>12</v>
      </c>
      <c r="I14" s="17" t="s">
        <v>49</v>
      </c>
      <c r="J14" s="8">
        <f>VLOOKUP(H14,C5:H12,6,FALSE)</f>
        <v>152</v>
      </c>
    </row>
    <row r="17" ht="13.5" customHeight="1" x14ac:dyDescent="0.3"/>
    <row r="18" ht="21.75" customHeight="1" x14ac:dyDescent="0.3"/>
  </sheetData>
  <mergeCells count="4">
    <mergeCell ref="B13:D13"/>
    <mergeCell ref="B14:D14"/>
    <mergeCell ref="G13:I13"/>
    <mergeCell ref="F13:F14"/>
  </mergeCells>
  <phoneticPr fontId="3" type="noConversion"/>
  <conditionalFormatting sqref="B5:J12">
    <cfRule type="expression" dxfId="0" priority="1">
      <formula>$H5&gt;=200</formula>
    </cfRule>
  </conditionalFormatting>
  <dataValidations count="1">
    <dataValidation type="list" allowBlank="1" showInputMessage="1" showErrorMessage="1" sqref="H14">
      <formula1>$C$5:$C$12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2"/>
  <sheetViews>
    <sheetView zoomScale="160" zoomScaleNormal="160" workbookViewId="0">
      <selection activeCell="I17" sqref="I17"/>
    </sheetView>
  </sheetViews>
  <sheetFormatPr defaultRowHeight="13.5" x14ac:dyDescent="0.3"/>
  <cols>
    <col min="1" max="1" width="1.625" style="1" customWidth="1"/>
    <col min="2" max="2" width="11" style="1" bestFit="1" customWidth="1"/>
    <col min="3" max="3" width="13" style="1" bestFit="1" customWidth="1"/>
    <col min="4" max="4" width="10.125" style="1" bestFit="1" customWidth="1"/>
    <col min="5" max="5" width="9" style="1"/>
    <col min="6" max="6" width="11.625" style="1" bestFit="1" customWidth="1"/>
    <col min="7" max="7" width="10.125" style="1" bestFit="1" customWidth="1"/>
    <col min="8" max="16384" width="9" style="1"/>
  </cols>
  <sheetData>
    <row r="1" spans="2:8" ht="14.25" thickBot="1" x14ac:dyDescent="0.35"/>
    <row r="2" spans="2:8" ht="27.75" thickBot="1" x14ac:dyDescent="0.35">
      <c r="B2" s="13" t="s">
        <v>0</v>
      </c>
      <c r="C2" s="14" t="s">
        <v>11</v>
      </c>
      <c r="D2" s="14" t="s">
        <v>21</v>
      </c>
      <c r="E2" s="14" t="s">
        <v>31</v>
      </c>
      <c r="F2" s="14" t="s">
        <v>41</v>
      </c>
      <c r="G2" s="15" t="s">
        <v>42</v>
      </c>
      <c r="H2" s="14" t="s">
        <v>44</v>
      </c>
    </row>
    <row r="3" spans="2:8" x14ac:dyDescent="0.3">
      <c r="B3" s="4" t="s">
        <v>1</v>
      </c>
      <c r="C3" s="5" t="s">
        <v>13</v>
      </c>
      <c r="D3" s="5" t="s">
        <v>22</v>
      </c>
      <c r="E3" s="5" t="s">
        <v>33</v>
      </c>
      <c r="F3" s="10">
        <v>44805</v>
      </c>
      <c r="G3" s="18">
        <v>55000</v>
      </c>
      <c r="H3" s="21">
        <v>152</v>
      </c>
    </row>
    <row r="4" spans="2:8" x14ac:dyDescent="0.3">
      <c r="B4" s="6" t="s">
        <v>2</v>
      </c>
      <c r="C4" s="2" t="s">
        <v>14</v>
      </c>
      <c r="D4" s="2" t="s">
        <v>23</v>
      </c>
      <c r="E4" s="2" t="s">
        <v>35</v>
      </c>
      <c r="F4" s="3">
        <v>44788</v>
      </c>
      <c r="G4" s="19">
        <v>180000</v>
      </c>
      <c r="H4" s="22">
        <v>205</v>
      </c>
    </row>
    <row r="5" spans="2:8" x14ac:dyDescent="0.3">
      <c r="B5" s="6" t="s">
        <v>3</v>
      </c>
      <c r="C5" s="2" t="s">
        <v>15</v>
      </c>
      <c r="D5" s="2" t="s">
        <v>29</v>
      </c>
      <c r="E5" s="2" t="s">
        <v>37</v>
      </c>
      <c r="F5" s="3">
        <v>44807</v>
      </c>
      <c r="G5" s="19">
        <v>65000</v>
      </c>
      <c r="H5" s="22">
        <v>115</v>
      </c>
    </row>
    <row r="6" spans="2:8" x14ac:dyDescent="0.3">
      <c r="B6" s="6" t="s">
        <v>4</v>
      </c>
      <c r="C6" s="2" t="s">
        <v>16</v>
      </c>
      <c r="D6" s="2" t="s">
        <v>24</v>
      </c>
      <c r="E6" s="2" t="s">
        <v>33</v>
      </c>
      <c r="F6" s="3">
        <v>44819</v>
      </c>
      <c r="G6" s="19">
        <v>195000</v>
      </c>
      <c r="H6" s="22">
        <v>235</v>
      </c>
    </row>
    <row r="7" spans="2:8" x14ac:dyDescent="0.3">
      <c r="B7" s="6" t="s">
        <v>5</v>
      </c>
      <c r="C7" s="2" t="s">
        <v>17</v>
      </c>
      <c r="D7" s="2" t="s">
        <v>25</v>
      </c>
      <c r="E7" s="2" t="s">
        <v>38</v>
      </c>
      <c r="F7" s="3">
        <v>44800</v>
      </c>
      <c r="G7" s="19">
        <v>178000</v>
      </c>
      <c r="H7" s="22">
        <v>170</v>
      </c>
    </row>
    <row r="8" spans="2:8" x14ac:dyDescent="0.3">
      <c r="B8" s="6" t="s">
        <v>6</v>
      </c>
      <c r="C8" s="2" t="s">
        <v>18</v>
      </c>
      <c r="D8" s="2" t="s">
        <v>26</v>
      </c>
      <c r="E8" s="2" t="s">
        <v>33</v>
      </c>
      <c r="F8" s="3">
        <v>44809</v>
      </c>
      <c r="G8" s="19">
        <v>134000</v>
      </c>
      <c r="H8" s="22">
        <v>155</v>
      </c>
    </row>
    <row r="9" spans="2:8" x14ac:dyDescent="0.3">
      <c r="B9" s="6" t="s">
        <v>7</v>
      </c>
      <c r="C9" s="2" t="s">
        <v>19</v>
      </c>
      <c r="D9" s="2" t="s">
        <v>27</v>
      </c>
      <c r="E9" s="2" t="s">
        <v>39</v>
      </c>
      <c r="F9" s="3">
        <v>44814</v>
      </c>
      <c r="G9" s="19">
        <v>85000</v>
      </c>
      <c r="H9" s="22">
        <v>88</v>
      </c>
    </row>
    <row r="10" spans="2:8" ht="14.25" thickBot="1" x14ac:dyDescent="0.35">
      <c r="B10" s="11" t="s">
        <v>8</v>
      </c>
      <c r="C10" s="7" t="s">
        <v>20</v>
      </c>
      <c r="D10" s="7" t="s">
        <v>28</v>
      </c>
      <c r="E10" s="7" t="s">
        <v>40</v>
      </c>
      <c r="F10" s="12">
        <v>44798</v>
      </c>
      <c r="G10" s="20">
        <v>195000</v>
      </c>
      <c r="H10" s="23">
        <v>190</v>
      </c>
    </row>
    <row r="13" spans="2:8" ht="14.25" thickBot="1" x14ac:dyDescent="0.35"/>
    <row r="14" spans="2:8" ht="27" x14ac:dyDescent="0.3">
      <c r="B14" s="14" t="s">
        <v>31</v>
      </c>
      <c r="C14" s="15" t="s">
        <v>42</v>
      </c>
    </row>
    <row r="15" spans="2:8" x14ac:dyDescent="0.3">
      <c r="B15" s="1" t="s">
        <v>50</v>
      </c>
    </row>
    <row r="16" spans="2:8" x14ac:dyDescent="0.3">
      <c r="C16" s="1" t="s">
        <v>51</v>
      </c>
    </row>
    <row r="18" spans="2:5" ht="27.75" thickBot="1" x14ac:dyDescent="0.35">
      <c r="B18" s="32" t="s">
        <v>11</v>
      </c>
      <c r="C18" s="33" t="s">
        <v>21</v>
      </c>
      <c r="D18" s="34" t="s">
        <v>42</v>
      </c>
      <c r="E18" s="35" t="s">
        <v>44</v>
      </c>
    </row>
    <row r="19" spans="2:5" x14ac:dyDescent="0.3">
      <c r="B19" s="24" t="s">
        <v>13</v>
      </c>
      <c r="C19" s="5" t="s">
        <v>22</v>
      </c>
      <c r="D19" s="18">
        <v>55000</v>
      </c>
      <c r="E19" s="26">
        <v>152</v>
      </c>
    </row>
    <row r="20" spans="2:5" x14ac:dyDescent="0.3">
      <c r="B20" s="25" t="s">
        <v>16</v>
      </c>
      <c r="C20" s="2" t="s">
        <v>24</v>
      </c>
      <c r="D20" s="19">
        <v>195000</v>
      </c>
      <c r="E20" s="27">
        <v>235</v>
      </c>
    </row>
    <row r="21" spans="2:5" x14ac:dyDescent="0.3">
      <c r="B21" s="25" t="s">
        <v>18</v>
      </c>
      <c r="C21" s="2" t="s">
        <v>26</v>
      </c>
      <c r="D21" s="19">
        <v>134000</v>
      </c>
      <c r="E21" s="27">
        <v>155</v>
      </c>
    </row>
    <row r="22" spans="2:5" x14ac:dyDescent="0.3">
      <c r="B22" s="28" t="s">
        <v>20</v>
      </c>
      <c r="C22" s="29" t="s">
        <v>28</v>
      </c>
      <c r="D22" s="30">
        <v>195000</v>
      </c>
      <c r="E22" s="31">
        <v>190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0"/>
  <sheetViews>
    <sheetView workbookViewId="0">
      <selection activeCell="D11" sqref="D11"/>
    </sheetView>
  </sheetViews>
  <sheetFormatPr defaultRowHeight="13.5" x14ac:dyDescent="0.3"/>
  <cols>
    <col min="1" max="1" width="1.625" style="1" customWidth="1"/>
    <col min="2" max="3" width="13.25" style="1" customWidth="1"/>
    <col min="4" max="4" width="21.375" style="1" customWidth="1"/>
    <col min="5" max="5" width="11.125" style="1" customWidth="1"/>
    <col min="6" max="6" width="21.375" style="1" customWidth="1"/>
    <col min="7" max="7" width="11.125" style="1" bestFit="1" customWidth="1"/>
    <col min="8" max="8" width="21.375" style="1" customWidth="1"/>
    <col min="9" max="9" width="15.875" style="1" bestFit="1" customWidth="1"/>
    <col min="10" max="10" width="26.25" style="1" customWidth="1"/>
    <col min="11" max="16384" width="9" style="1"/>
  </cols>
  <sheetData>
    <row r="2" spans="2:10" ht="16.5" x14ac:dyDescent="0.3">
      <c r="B2" s="38"/>
      <c r="C2" s="37" t="s">
        <v>30</v>
      </c>
      <c r="D2" s="38"/>
      <c r="E2" s="38"/>
      <c r="F2" s="38"/>
      <c r="G2" s="38"/>
      <c r="H2" s="38"/>
      <c r="I2"/>
      <c r="J2"/>
    </row>
    <row r="3" spans="2:10" ht="16.5" x14ac:dyDescent="0.3">
      <c r="B3" s="38"/>
      <c r="C3" s="57" t="s">
        <v>36</v>
      </c>
      <c r="D3" s="58"/>
      <c r="E3" s="57" t="s">
        <v>32</v>
      </c>
      <c r="F3" s="58"/>
      <c r="G3" s="57" t="s">
        <v>34</v>
      </c>
      <c r="H3" s="58"/>
      <c r="I3"/>
      <c r="J3"/>
    </row>
    <row r="4" spans="2:10" ht="16.5" x14ac:dyDescent="0.3">
      <c r="B4" s="37" t="s">
        <v>43</v>
      </c>
      <c r="C4" s="39" t="s">
        <v>53</v>
      </c>
      <c r="D4" s="39" t="s">
        <v>57</v>
      </c>
      <c r="E4" s="39" t="s">
        <v>53</v>
      </c>
      <c r="F4" s="39" t="s">
        <v>57</v>
      </c>
      <c r="G4" s="39" t="s">
        <v>53</v>
      </c>
      <c r="H4" s="39" t="s">
        <v>57</v>
      </c>
      <c r="I4"/>
      <c r="J4"/>
    </row>
    <row r="5" spans="2:10" ht="16.5" x14ac:dyDescent="0.3">
      <c r="B5" s="36" t="s">
        <v>54</v>
      </c>
      <c r="C5" s="50" t="s">
        <v>58</v>
      </c>
      <c r="D5" s="50" t="s">
        <v>58</v>
      </c>
      <c r="E5" s="50" t="s">
        <v>58</v>
      </c>
      <c r="F5" s="50" t="s">
        <v>58</v>
      </c>
      <c r="G5" s="50">
        <v>1</v>
      </c>
      <c r="H5" s="50">
        <v>85000</v>
      </c>
      <c r="I5"/>
      <c r="J5"/>
    </row>
    <row r="6" spans="2:10" ht="16.5" x14ac:dyDescent="0.3">
      <c r="B6" s="36" t="s">
        <v>55</v>
      </c>
      <c r="C6" s="50">
        <v>2</v>
      </c>
      <c r="D6" s="50">
        <v>130250</v>
      </c>
      <c r="E6" s="50">
        <v>2</v>
      </c>
      <c r="F6" s="50">
        <v>94500</v>
      </c>
      <c r="G6" s="50">
        <v>1</v>
      </c>
      <c r="H6" s="50">
        <v>178000</v>
      </c>
      <c r="I6"/>
      <c r="J6"/>
    </row>
    <row r="7" spans="2:10" ht="16.5" x14ac:dyDescent="0.3">
      <c r="B7" s="36" t="s">
        <v>56</v>
      </c>
      <c r="C7" s="50" t="s">
        <v>58</v>
      </c>
      <c r="D7" s="50" t="s">
        <v>58</v>
      </c>
      <c r="E7" s="50">
        <v>1</v>
      </c>
      <c r="F7" s="50">
        <v>195500</v>
      </c>
      <c r="G7" s="50">
        <v>1</v>
      </c>
      <c r="H7" s="50">
        <v>180000</v>
      </c>
      <c r="I7"/>
      <c r="J7"/>
    </row>
    <row r="8" spans="2:10" ht="16.5" x14ac:dyDescent="0.3">
      <c r="B8" s="36" t="s">
        <v>52</v>
      </c>
      <c r="C8" s="50">
        <v>2</v>
      </c>
      <c r="D8" s="50">
        <v>130250</v>
      </c>
      <c r="E8" s="50">
        <v>3</v>
      </c>
      <c r="F8" s="50">
        <v>128166.66666666667</v>
      </c>
      <c r="G8" s="50">
        <v>3</v>
      </c>
      <c r="H8" s="50">
        <v>147666.66666666666</v>
      </c>
      <c r="I8"/>
      <c r="J8"/>
    </row>
    <row r="9" spans="2:10" ht="16.5" x14ac:dyDescent="0.3">
      <c r="B9"/>
      <c r="C9"/>
      <c r="D9"/>
      <c r="E9"/>
      <c r="F9"/>
      <c r="G9"/>
      <c r="H9"/>
      <c r="I9"/>
      <c r="J9"/>
    </row>
    <row r="10" spans="2:10" ht="16.5" x14ac:dyDescent="0.3">
      <c r="B10"/>
      <c r="C10"/>
      <c r="D10"/>
      <c r="E10"/>
      <c r="F10"/>
      <c r="G10"/>
      <c r="H10"/>
      <c r="I10"/>
      <c r="J10"/>
    </row>
    <row r="11" spans="2:10" ht="16.5" x14ac:dyDescent="0.3">
      <c r="B11"/>
      <c r="C11"/>
      <c r="D11"/>
      <c r="E11"/>
      <c r="F11"/>
      <c r="G11"/>
      <c r="H11"/>
      <c r="I11"/>
      <c r="J11"/>
    </row>
    <row r="12" spans="2:10" ht="16.5" x14ac:dyDescent="0.3">
      <c r="B12"/>
      <c r="C12"/>
      <c r="D12"/>
      <c r="E12"/>
      <c r="F12"/>
      <c r="G12"/>
      <c r="H12"/>
      <c r="I12"/>
      <c r="J12"/>
    </row>
    <row r="13" spans="2:10" ht="16.5" x14ac:dyDescent="0.3">
      <c r="B13"/>
      <c r="C13"/>
      <c r="D13"/>
      <c r="E13"/>
      <c r="F13"/>
      <c r="G13"/>
      <c r="H13"/>
      <c r="I13"/>
      <c r="J13"/>
    </row>
    <row r="14" spans="2:10" ht="16.5" x14ac:dyDescent="0.3">
      <c r="B14"/>
      <c r="C14"/>
      <c r="D14"/>
      <c r="E14"/>
      <c r="F14"/>
    </row>
    <row r="15" spans="2:10" ht="16.5" x14ac:dyDescent="0.3">
      <c r="B15"/>
      <c r="C15"/>
      <c r="D15"/>
      <c r="E15"/>
      <c r="F15"/>
    </row>
    <row r="16" spans="2:10" ht="16.5" x14ac:dyDescent="0.3">
      <c r="B16"/>
      <c r="C16"/>
      <c r="D16"/>
      <c r="E16"/>
      <c r="F16"/>
    </row>
    <row r="17" spans="2:6" ht="16.5" x14ac:dyDescent="0.3">
      <c r="B17"/>
      <c r="C17"/>
      <c r="D17"/>
      <c r="E17"/>
      <c r="F17"/>
    </row>
    <row r="18" spans="2:6" ht="16.5" x14ac:dyDescent="0.3">
      <c r="B18"/>
      <c r="C18"/>
      <c r="D18"/>
      <c r="E18"/>
      <c r="F18"/>
    </row>
    <row r="19" spans="2:6" ht="16.5" x14ac:dyDescent="0.3">
      <c r="B19"/>
      <c r="C19"/>
      <c r="D19"/>
      <c r="E19"/>
      <c r="F19"/>
    </row>
    <row r="20" spans="2:6" ht="16.5" x14ac:dyDescent="0.3">
      <c r="B20"/>
      <c r="C20"/>
      <c r="D20"/>
      <c r="E20"/>
      <c r="F20"/>
    </row>
  </sheetData>
  <mergeCells count="3">
    <mergeCell ref="C3:D3"/>
    <mergeCell ref="E3:F3"/>
    <mergeCell ref="G3:H3"/>
  </mergeCells>
  <phoneticPr fontId="3" type="noConversion"/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워크시트</vt:lpstr>
      </vt:variant>
      <vt:variant>
        <vt:i4>3</vt:i4>
      </vt:variant>
      <vt:variant>
        <vt:lpstr>차트</vt:lpstr>
      </vt:variant>
      <vt:variant>
        <vt:i4>1</vt:i4>
      </vt:variant>
      <vt:variant>
        <vt:lpstr>이름이 지정된 범위</vt:lpstr>
      </vt:variant>
      <vt:variant>
        <vt:i4>3</vt:i4>
      </vt:variant>
    </vt:vector>
  </HeadingPairs>
  <TitlesOfParts>
    <vt:vector size="7" baseType="lpstr">
      <vt:lpstr>제1작업</vt:lpstr>
      <vt:lpstr>제2작업</vt:lpstr>
      <vt:lpstr>제3작업</vt:lpstr>
      <vt:lpstr>제4작업</vt:lpstr>
      <vt:lpstr>제2작업!Criteria</vt:lpstr>
      <vt:lpstr>제2작업!Extract</vt:lpstr>
      <vt:lpstr>활동비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2023-06-30T00:03:19Z</dcterms:created>
  <dcterms:modified xsi:type="dcterms:W3CDTF">2023-06-30T00:54:33Z</dcterms:modified>
</cp:coreProperties>
</file>