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3590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보험료">제1작업!$G$5:$G$12</definedName>
  </definedNames>
  <calcPr calcId="162913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E13" i="1"/>
  <c r="J6" i="1"/>
  <c r="J7" i="1"/>
  <c r="J8" i="1"/>
  <c r="J9" i="1"/>
  <c r="J10" i="1"/>
  <c r="J11" i="1"/>
  <c r="J12" i="1"/>
  <c r="J5" i="1"/>
  <c r="E14" i="1"/>
  <c r="I6" i="1"/>
  <c r="I7" i="1"/>
  <c r="I8" i="1"/>
  <c r="I9" i="1"/>
  <c r="I10" i="1"/>
  <c r="I11" i="1"/>
  <c r="I12" i="1"/>
  <c r="I5" i="1"/>
  <c r="J14" i="1" l="1"/>
</calcChain>
</file>

<file path=xl/sharedStrings.xml><?xml version="1.0" encoding="utf-8"?>
<sst xmlns="http://schemas.openxmlformats.org/spreadsheetml/2006/main" count="100" uniqueCount="50">
  <si>
    <t>사원코드</t>
    <phoneticPr fontId="1" type="noConversion"/>
  </si>
  <si>
    <t>SK8-122</t>
    <phoneticPr fontId="1" type="noConversion"/>
  </si>
  <si>
    <t>DP8-234</t>
    <phoneticPr fontId="1" type="noConversion"/>
  </si>
  <si>
    <t>EP7-145</t>
    <phoneticPr fontId="1" type="noConversion"/>
  </si>
  <si>
    <t>SP7-165</t>
    <phoneticPr fontId="1" type="noConversion"/>
  </si>
  <si>
    <t>DP7-221</t>
    <phoneticPr fontId="1" type="noConversion"/>
  </si>
  <si>
    <t>EP8-145</t>
    <phoneticPr fontId="1" type="noConversion"/>
  </si>
  <si>
    <t>DP86-288</t>
    <phoneticPr fontId="1" type="noConversion"/>
  </si>
  <si>
    <t>EP6-137</t>
    <phoneticPr fontId="1" type="noConversion"/>
  </si>
  <si>
    <t>사원명</t>
    <phoneticPr fontId="1" type="noConversion"/>
  </si>
  <si>
    <t>정은지</t>
    <phoneticPr fontId="1" type="noConversion"/>
  </si>
  <si>
    <t>성희도</t>
    <phoneticPr fontId="1" type="noConversion"/>
  </si>
  <si>
    <t>안영자</t>
    <phoneticPr fontId="1" type="noConversion"/>
  </si>
  <si>
    <t>금희윤</t>
    <phoneticPr fontId="1" type="noConversion"/>
  </si>
  <si>
    <t>정재량</t>
    <phoneticPr fontId="1" type="noConversion"/>
  </si>
  <si>
    <t>김지호</t>
    <phoneticPr fontId="1" type="noConversion"/>
  </si>
  <si>
    <t>생년월일</t>
    <phoneticPr fontId="1" type="noConversion"/>
  </si>
  <si>
    <t>가입연수</t>
    <phoneticPr fontId="1" type="noConversion"/>
  </si>
  <si>
    <t>구분</t>
    <phoneticPr fontId="1" type="noConversion"/>
  </si>
  <si>
    <t>단체</t>
    <phoneticPr fontId="1" type="noConversion"/>
  </si>
  <si>
    <t>가족</t>
    <phoneticPr fontId="1" type="noConversion"/>
  </si>
  <si>
    <t>가족</t>
    <phoneticPr fontId="1" type="noConversion"/>
  </si>
  <si>
    <t>개인</t>
    <phoneticPr fontId="1" type="noConversion"/>
  </si>
  <si>
    <t>개인</t>
    <phoneticPr fontId="1" type="noConversion"/>
  </si>
  <si>
    <t>월 보험료(단위:원) 최고금액</t>
    <phoneticPr fontId="1" type="noConversion"/>
  </si>
  <si>
    <t>10년 이상된 가입자 수</t>
    <phoneticPr fontId="1" type="noConversion"/>
  </si>
  <si>
    <t>월 보험료
(단위:원)</t>
    <phoneticPr fontId="1" type="noConversion"/>
  </si>
  <si>
    <t>박승호</t>
    <phoneticPr fontId="1" type="noConversion"/>
  </si>
  <si>
    <t>자기부담금</t>
    <phoneticPr fontId="1" type="noConversion"/>
  </si>
  <si>
    <t>단체 가입자 수</t>
    <phoneticPr fontId="1" type="noConversion"/>
  </si>
  <si>
    <t>사원코드</t>
    <phoneticPr fontId="1" type="noConversion"/>
  </si>
  <si>
    <t>가입연수</t>
    <phoneticPr fontId="1" type="noConversion"/>
  </si>
  <si>
    <t>근무지</t>
    <phoneticPr fontId="1" type="noConversion"/>
  </si>
  <si>
    <t>나이</t>
    <phoneticPr fontId="1" type="noConversion"/>
  </si>
  <si>
    <t>SK8-122</t>
  </si>
  <si>
    <t>이승아</t>
    <phoneticPr fontId="1" type="noConversion"/>
  </si>
  <si>
    <t>단체</t>
    <phoneticPr fontId="1" type="noConversion"/>
  </si>
  <si>
    <t>&gt;=1990-01-01</t>
    <phoneticPr fontId="1" type="noConversion"/>
  </si>
  <si>
    <t>가족</t>
  </si>
  <si>
    <t>개인</t>
  </si>
  <si>
    <t>단체</t>
  </si>
  <si>
    <t>총합계</t>
  </si>
  <si>
    <t>개수 : 사원명</t>
  </si>
  <si>
    <t>가입연수</t>
  </si>
  <si>
    <t>구분</t>
  </si>
  <si>
    <t>6-8</t>
  </si>
  <si>
    <t>9-11</t>
  </si>
  <si>
    <t>12-14</t>
  </si>
  <si>
    <t>***</t>
  </si>
  <si>
    <t>평균 : 월 보험료(단위:원)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</si>
</sst>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&quot;원&quot;"/>
    <numFmt numFmtId="181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1" xfId="1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1" fontId="2" fillId="0" borderId="21" xfId="1" applyFont="1" applyBorder="1" applyAlignment="1">
      <alignment horizontal="right" vertical="center"/>
    </xf>
    <xf numFmtId="176" fontId="2" fillId="0" borderId="21" xfId="1" applyNumberFormat="1" applyFont="1" applyBorder="1" applyAlignment="1">
      <alignment horizontal="righ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181" fontId="2" fillId="0" borderId="8" xfId="1" applyNumberFormat="1" applyFont="1" applyBorder="1" applyAlignment="1">
      <alignment horizontal="right" vertical="center"/>
    </xf>
    <xf numFmtId="181" fontId="2" fillId="0" borderId="1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1">
    <dxf>
      <numFmt numFmtId="33" formatCode="_-* #,##0_-;\-* #,##0_-;_-* &quot;-&quot;_-;_-@_-"/>
    </dxf>
    <dxf>
      <alignment horizontal="center" readingOrder="0"/>
    </dxf>
    <dxf>
      <font>
        <b/>
        <i val="0"/>
        <color rgb="FF0070C0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&quot;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가족 및 개인 보험 가입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accent1">
              <a:shade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자기부담금(치료시)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(제1작업!$C$6,제1작업!$C$7,제1작업!$C$8,제1작업!$C$10,제1작업!$C$11,제1작업!$C$12)</c:f>
              <c:strCache>
                <c:ptCount val="6"/>
                <c:pt idx="0">
                  <c:v>성희도</c:v>
                </c:pt>
                <c:pt idx="1">
                  <c:v>안영자</c:v>
                </c:pt>
                <c:pt idx="2">
                  <c:v>금희윤</c:v>
                </c:pt>
                <c:pt idx="3">
                  <c:v>정재량</c:v>
                </c:pt>
                <c:pt idx="4">
                  <c:v>이승아</c:v>
                </c:pt>
                <c:pt idx="5">
                  <c:v>김지호</c:v>
                </c:pt>
              </c:strCache>
            </c:strRef>
          </c:cat>
          <c:val>
            <c:numRef>
              <c:f>(제1작업!$H$6,제1작업!$H$7,제1작업!$H$8,제1작업!$H$10,제1작업!$H$11,제1작업!$H$12)</c:f>
              <c:numCache>
                <c:formatCode>#,##0"원"</c:formatCode>
                <c:ptCount val="6"/>
                <c:pt idx="0">
                  <c:v>5000</c:v>
                </c:pt>
                <c:pt idx="1">
                  <c:v>11500</c:v>
                </c:pt>
                <c:pt idx="2">
                  <c:v>10000</c:v>
                </c:pt>
                <c:pt idx="3">
                  <c:v>5000</c:v>
                </c:pt>
                <c:pt idx="4">
                  <c:v>12000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B-45F5-9A6B-3C3E358E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608847"/>
        <c:axId val="432606767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가입연수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B6B-45F5-9A6B-3C3E358E1A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(제1작업!$C$6,제1작업!$C$7,제1작업!$C$8,제1작업!$C$10,제1작업!$C$11,제1작업!$C$12)</c:f>
              <c:strCache>
                <c:ptCount val="6"/>
                <c:pt idx="0">
                  <c:v>성희도</c:v>
                </c:pt>
                <c:pt idx="1">
                  <c:v>안영자</c:v>
                </c:pt>
                <c:pt idx="2">
                  <c:v>금희윤</c:v>
                </c:pt>
                <c:pt idx="3">
                  <c:v>정재량</c:v>
                </c:pt>
                <c:pt idx="4">
                  <c:v>이승아</c:v>
                </c:pt>
                <c:pt idx="5">
                  <c:v>김지호</c:v>
                </c:pt>
              </c:strCache>
            </c:strRef>
          </c:cat>
          <c:val>
            <c:numRef>
              <c:f>(제1작업!$E$6,제1작업!$E$7,제1작업!$E$8,제1작업!$E$10,제1작업!$E$11,제1작업!$E$12)</c:f>
              <c:numCache>
                <c:formatCode>_(* #,##0_);_(* \(#,##0\);_(* "-"_);_(@_)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5F5-9A6B-3C3E358E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55103"/>
        <c:axId val="363744607"/>
      </c:lineChart>
      <c:catAx>
        <c:axId val="4326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32606767"/>
        <c:crosses val="autoZero"/>
        <c:auto val="1"/>
        <c:lblAlgn val="ctr"/>
        <c:lblOffset val="100"/>
        <c:noMultiLvlLbl val="0"/>
      </c:catAx>
      <c:valAx>
        <c:axId val="4326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32608847"/>
        <c:crosses val="autoZero"/>
        <c:crossBetween val="between"/>
      </c:valAx>
      <c:valAx>
        <c:axId val="363744607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63755103"/>
        <c:crosses val="max"/>
        <c:crossBetween val="between"/>
        <c:majorUnit val="3"/>
      </c:valAx>
      <c:catAx>
        <c:axId val="363755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44607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32525</xdr:colOff>
      <xdr:row>0</xdr:row>
      <xdr:rowOff>0</xdr:rowOff>
    </xdr:from>
    <xdr:to>
      <xdr:col>7</xdr:col>
      <xdr:colOff>69695</xdr:colOff>
      <xdr:row>2</xdr:row>
      <xdr:rowOff>167269</xdr:rowOff>
    </xdr:to>
    <xdr:sp macro="" textlink="">
      <xdr:nvSpPr>
        <xdr:cNvPr id="3" name="십자형 2"/>
        <xdr:cNvSpPr/>
      </xdr:nvSpPr>
      <xdr:spPr>
        <a:xfrm>
          <a:off x="157976" y="0"/>
          <a:ext cx="4599878" cy="511098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사원 실비보험 가입 현황</a:t>
          </a:r>
        </a:p>
      </xdr:txBody>
    </xdr:sp>
    <xdr:clientData/>
  </xdr:twoCellAnchor>
  <xdr:twoCellAnchor editAs="oneCell">
    <xdr:from>
      <xdr:col>7</xdr:col>
      <xdr:colOff>264041</xdr:colOff>
      <xdr:row>0</xdr:row>
      <xdr:rowOff>15390</xdr:rowOff>
    </xdr:from>
    <xdr:to>
      <xdr:col>10</xdr:col>
      <xdr:colOff>10975</xdr:colOff>
      <xdr:row>2</xdr:row>
      <xdr:rowOff>148740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699" y="15390"/>
          <a:ext cx="1872513" cy="47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0.71057</cdr:x>
      <cdr:y>0.1104</cdr:y>
    </cdr:from>
    <cdr:to>
      <cdr:x>0.85151</cdr:x>
      <cdr:y>0.19512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612848" y="671433"/>
          <a:ext cx="1311640" cy="515287"/>
        </a:xfrm>
        <a:prstGeom xmlns:a="http://schemas.openxmlformats.org/drawingml/2006/main" prst="wedgeRoundRectCallout">
          <a:avLst>
            <a:gd name="adj1" fmla="val 67857"/>
            <a:gd name="adj2" fmla="val 35969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가입연수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70.602685300924" createdVersion="6" refreshedVersion="6" minRefreshableVersion="3" recordCount="8">
  <cacheSource type="worksheet">
    <worksheetSource ref="B4:H12" sheet="제1작업"/>
  </cacheSource>
  <cacheFields count="7">
    <cacheField name="사원코드" numFmtId="0">
      <sharedItems/>
    </cacheField>
    <cacheField name="사원명" numFmtId="0">
      <sharedItems count="8">
        <s v="정은지"/>
        <s v="성희도"/>
        <s v="안영자"/>
        <s v="금희윤"/>
        <s v="박승호"/>
        <s v="정재량"/>
        <s v="이승아"/>
        <s v="김지호"/>
      </sharedItems>
    </cacheField>
    <cacheField name="생년월일" numFmtId="14">
      <sharedItems containsSemiMixedTypes="0" containsNonDate="0" containsDate="1" containsString="0" minDate="1976-05-14T00:00:00" maxDate="1991-09-16T00:00:00"/>
    </cacheField>
    <cacheField name="가입연수" numFmtId="41">
      <sharedItems containsSemiMixedTypes="0" containsString="0" containsNumber="1" containsInteger="1" minValue="6" maxValue="14" count="8">
        <n v="14"/>
        <n v="7"/>
        <n v="8"/>
        <n v="9"/>
        <n v="11"/>
        <n v="6"/>
        <n v="10"/>
        <n v="12"/>
      </sharedItems>
      <fieldGroup base="3">
        <rangePr startNum="6" endNum="14" groupInterval="3"/>
        <groupItems count="5">
          <s v="&lt;6"/>
          <s v="6-8"/>
          <s v="9-11"/>
          <s v="12-14"/>
          <s v="&gt;15"/>
        </groupItems>
      </fieldGroup>
    </cacheField>
    <cacheField name="구분" numFmtId="0">
      <sharedItems count="3">
        <s v="단체"/>
        <s v="가족"/>
        <s v="개인"/>
      </sharedItems>
    </cacheField>
    <cacheField name="월 보험료_x000a_(단위:원)" numFmtId="176">
      <sharedItems containsSemiMixedTypes="0" containsString="0" containsNumber="1" containsInteger="1" minValue="25000" maxValue="109000"/>
    </cacheField>
    <cacheField name="자기부담금" numFmtId="41">
      <sharedItems containsSemiMixedTypes="0" containsString="0" containsNumber="1" containsInteger="1" minValue="500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SK8-122"/>
    <x v="0"/>
    <d v="1982-04-12T00:00:00"/>
    <x v="0"/>
    <x v="0"/>
    <n v="43600"/>
    <n v="10000"/>
  </r>
  <r>
    <s v="DP8-234"/>
    <x v="1"/>
    <d v="1979-03-16T00:00:00"/>
    <x v="1"/>
    <x v="1"/>
    <n v="50000"/>
    <n v="5000"/>
  </r>
  <r>
    <s v="EP7-145"/>
    <x v="2"/>
    <d v="1984-01-07T00:00:00"/>
    <x v="2"/>
    <x v="1"/>
    <n v="109000"/>
    <n v="11500"/>
  </r>
  <r>
    <s v="SP7-165"/>
    <x v="3"/>
    <d v="1976-05-14T00:00:00"/>
    <x v="3"/>
    <x v="2"/>
    <n v="26000"/>
    <n v="10000"/>
  </r>
  <r>
    <s v="DP7-221"/>
    <x v="4"/>
    <d v="1991-09-15T00:00:00"/>
    <x v="4"/>
    <x v="0"/>
    <n v="57000"/>
    <n v="5000"/>
  </r>
  <r>
    <s v="EP8-145"/>
    <x v="5"/>
    <d v="1990-12-03T00:00:00"/>
    <x v="5"/>
    <x v="2"/>
    <n v="82000"/>
    <n v="5000"/>
  </r>
  <r>
    <s v="DP86-288"/>
    <x v="6"/>
    <d v="1989-09-19T00:00:00"/>
    <x v="6"/>
    <x v="1"/>
    <n v="32000"/>
    <n v="12000"/>
  </r>
  <r>
    <s v="EP6-137"/>
    <x v="7"/>
    <d v="1985-04-08T00:00:00"/>
    <x v="7"/>
    <x v="2"/>
    <n v="25000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16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가입연수" colHeaderCaption="구분">
  <location ref="B2:H8" firstHeaderRow="1" firstDataRow="3" firstDataCol="1"/>
  <pivotFields count="7">
    <pivotField showAll="0"/>
    <pivotField dataField="1" showAll="0">
      <items count="9">
        <item x="3"/>
        <item x="7"/>
        <item x="4"/>
        <item x="1"/>
        <item x="2"/>
        <item x="6"/>
        <item x="0"/>
        <item x="5"/>
        <item t="default"/>
      </items>
    </pivotField>
    <pivotField numFmtId="14" showAll="0"/>
    <pivotField axis="axisRow" numFmtId="41"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4">
        <item x="0"/>
        <item x="2"/>
        <item x="1"/>
        <item t="default"/>
      </items>
    </pivotField>
    <pivotField dataField="1" numFmtId="176" showAll="0"/>
    <pivotField numFmtId="41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사원명" fld="1" subtotal="count" baseField="0" baseItem="0"/>
    <dataField name="평균 : 월 보험료(단위:원)" fld="5" subtotal="average" baseField="3" baseItem="1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DxfId="10" headerRowBorderDxfId="9" tableBorderDxfId="8">
  <autoFilter ref="B18:E21"/>
  <tableColumns count="4">
    <tableColumn id="1" name="사원코드" dataDxfId="7"/>
    <tableColumn id="2" name="가입연수" dataDxfId="6" dataCellStyle="쉼표 [0]"/>
    <tableColumn id="3" name="월 보험료_x000a_(단위:원)" dataDxfId="5" dataCellStyle="쉼표 [0]"/>
    <tableColumn id="4" name="자기부담금" dataDxfId="4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zoomScale="190" zoomScaleNormal="190" workbookViewId="0">
      <selection activeCell="K4" sqref="K4"/>
    </sheetView>
  </sheetViews>
  <sheetFormatPr defaultRowHeight="13.5" x14ac:dyDescent="0.3"/>
  <cols>
    <col min="1" max="1" width="1.625" style="1" customWidth="1"/>
    <col min="2" max="2" width="10" style="1" customWidth="1"/>
    <col min="3" max="3" width="9" style="1"/>
    <col min="4" max="4" width="12.5" style="1" customWidth="1"/>
    <col min="5" max="6" width="9" style="1"/>
    <col min="7" max="7" width="12.125" style="1" bestFit="1" customWidth="1"/>
    <col min="8" max="8" width="9.75" style="1" customWidth="1"/>
    <col min="9" max="9" width="9" style="1"/>
    <col min="10" max="10" width="9.125" style="1" customWidth="1"/>
    <col min="11" max="11" width="9" style="1" customWidth="1"/>
    <col min="12" max="12" width="8.125" style="1" customWidth="1"/>
    <col min="13" max="15" width="7.25" style="1" customWidth="1"/>
    <col min="16" max="16384" width="9" style="1"/>
  </cols>
  <sheetData>
    <row r="3" spans="2:15" ht="14.25" thickBot="1" x14ac:dyDescent="0.35"/>
    <row r="4" spans="2:15" ht="27.75" thickBot="1" x14ac:dyDescent="0.35">
      <c r="B4" s="10" t="s">
        <v>0</v>
      </c>
      <c r="C4" s="11" t="s">
        <v>9</v>
      </c>
      <c r="D4" s="11" t="s">
        <v>16</v>
      </c>
      <c r="E4" s="11" t="s">
        <v>17</v>
      </c>
      <c r="F4" s="11" t="s">
        <v>18</v>
      </c>
      <c r="G4" s="12" t="s">
        <v>26</v>
      </c>
      <c r="H4" s="11" t="s">
        <v>28</v>
      </c>
      <c r="I4" s="11" t="s">
        <v>32</v>
      </c>
      <c r="J4" s="13" t="s">
        <v>33</v>
      </c>
    </row>
    <row r="5" spans="2:15" x14ac:dyDescent="0.3">
      <c r="B5" s="19" t="s">
        <v>1</v>
      </c>
      <c r="C5" s="20" t="s">
        <v>10</v>
      </c>
      <c r="D5" s="21">
        <v>30053</v>
      </c>
      <c r="E5" s="22">
        <v>14</v>
      </c>
      <c r="F5" s="20" t="s">
        <v>19</v>
      </c>
      <c r="G5" s="22">
        <v>43600</v>
      </c>
      <c r="H5" s="48">
        <v>10000</v>
      </c>
      <c r="I5" s="20" t="str">
        <f>IF(LEFT(B5,1)="s","본부",IF(LEFT(B5,1)="D","연수원","센터"))</f>
        <v>본부</v>
      </c>
      <c r="J5" s="24">
        <f ca="1">YEAR(TODAY())-YEAR(D5)</f>
        <v>41</v>
      </c>
    </row>
    <row r="6" spans="2:15" x14ac:dyDescent="0.3">
      <c r="B6" s="14" t="s">
        <v>2</v>
      </c>
      <c r="C6" s="5" t="s">
        <v>11</v>
      </c>
      <c r="D6" s="15">
        <v>28930</v>
      </c>
      <c r="E6" s="2">
        <v>7</v>
      </c>
      <c r="F6" s="5" t="s">
        <v>20</v>
      </c>
      <c r="G6" s="2">
        <v>50000</v>
      </c>
      <c r="H6" s="49">
        <v>5000</v>
      </c>
      <c r="I6" s="5" t="str">
        <f t="shared" ref="I6:I12" si="0">IF(LEFT(B6,1)="s","본부",IF(LEFT(B6,1)="D","연수원","센터"))</f>
        <v>연수원</v>
      </c>
      <c r="J6" s="25">
        <f t="shared" ref="J6:J12" ca="1" si="1">YEAR(TODAY())-YEAR(D6)</f>
        <v>44</v>
      </c>
    </row>
    <row r="7" spans="2:15" x14ac:dyDescent="0.3">
      <c r="B7" s="14" t="s">
        <v>3</v>
      </c>
      <c r="C7" s="5" t="s">
        <v>12</v>
      </c>
      <c r="D7" s="15">
        <v>30688</v>
      </c>
      <c r="E7" s="2">
        <v>8</v>
      </c>
      <c r="F7" s="5" t="s">
        <v>21</v>
      </c>
      <c r="G7" s="2">
        <v>109000</v>
      </c>
      <c r="H7" s="49">
        <v>11500</v>
      </c>
      <c r="I7" s="5" t="str">
        <f t="shared" si="0"/>
        <v>센터</v>
      </c>
      <c r="J7" s="25">
        <f t="shared" ca="1" si="1"/>
        <v>39</v>
      </c>
    </row>
    <row r="8" spans="2:15" x14ac:dyDescent="0.3">
      <c r="B8" s="14" t="s">
        <v>4</v>
      </c>
      <c r="C8" s="5" t="s">
        <v>13</v>
      </c>
      <c r="D8" s="15">
        <v>27894</v>
      </c>
      <c r="E8" s="2">
        <v>9</v>
      </c>
      <c r="F8" s="5" t="s">
        <v>22</v>
      </c>
      <c r="G8" s="2">
        <v>26000</v>
      </c>
      <c r="H8" s="49">
        <v>10000</v>
      </c>
      <c r="I8" s="5" t="str">
        <f t="shared" si="0"/>
        <v>본부</v>
      </c>
      <c r="J8" s="25">
        <f t="shared" ca="1" si="1"/>
        <v>47</v>
      </c>
    </row>
    <row r="9" spans="2:15" x14ac:dyDescent="0.3">
      <c r="B9" s="14" t="s">
        <v>5</v>
      </c>
      <c r="C9" s="5" t="s">
        <v>27</v>
      </c>
      <c r="D9" s="15">
        <v>33496</v>
      </c>
      <c r="E9" s="2">
        <v>11</v>
      </c>
      <c r="F9" s="5" t="s">
        <v>19</v>
      </c>
      <c r="G9" s="2">
        <v>57000</v>
      </c>
      <c r="H9" s="49">
        <v>5000</v>
      </c>
      <c r="I9" s="5" t="str">
        <f t="shared" si="0"/>
        <v>연수원</v>
      </c>
      <c r="J9" s="25">
        <f t="shared" ca="1" si="1"/>
        <v>32</v>
      </c>
    </row>
    <row r="10" spans="2:15" x14ac:dyDescent="0.3">
      <c r="B10" s="14" t="s">
        <v>6</v>
      </c>
      <c r="C10" s="5" t="s">
        <v>14</v>
      </c>
      <c r="D10" s="15">
        <v>33210</v>
      </c>
      <c r="E10" s="2">
        <v>6</v>
      </c>
      <c r="F10" s="5" t="s">
        <v>23</v>
      </c>
      <c r="G10" s="2">
        <v>82000</v>
      </c>
      <c r="H10" s="49">
        <v>5000</v>
      </c>
      <c r="I10" s="5" t="str">
        <f t="shared" si="0"/>
        <v>센터</v>
      </c>
      <c r="J10" s="25">
        <f t="shared" ca="1" si="1"/>
        <v>33</v>
      </c>
    </row>
    <row r="11" spans="2:15" x14ac:dyDescent="0.3">
      <c r="B11" s="14" t="s">
        <v>7</v>
      </c>
      <c r="C11" s="5" t="s">
        <v>35</v>
      </c>
      <c r="D11" s="15">
        <v>32770</v>
      </c>
      <c r="E11" s="2">
        <v>10</v>
      </c>
      <c r="F11" s="5" t="s">
        <v>21</v>
      </c>
      <c r="G11" s="2">
        <v>32000</v>
      </c>
      <c r="H11" s="49">
        <v>12000</v>
      </c>
      <c r="I11" s="5" t="str">
        <f t="shared" si="0"/>
        <v>연수원</v>
      </c>
      <c r="J11" s="25">
        <f t="shared" ca="1" si="1"/>
        <v>34</v>
      </c>
    </row>
    <row r="12" spans="2:15" x14ac:dyDescent="0.3">
      <c r="B12" s="14" t="s">
        <v>8</v>
      </c>
      <c r="C12" s="5" t="s">
        <v>15</v>
      </c>
      <c r="D12" s="15">
        <v>31145</v>
      </c>
      <c r="E12" s="2">
        <v>12</v>
      </c>
      <c r="F12" s="5" t="s">
        <v>22</v>
      </c>
      <c r="G12" s="2">
        <v>25000</v>
      </c>
      <c r="H12" s="49">
        <v>10000</v>
      </c>
      <c r="I12" s="5" t="str">
        <f t="shared" si="0"/>
        <v>센터</v>
      </c>
      <c r="J12" s="25">
        <f t="shared" ca="1" si="1"/>
        <v>38</v>
      </c>
    </row>
    <row r="13" spans="2:15" x14ac:dyDescent="0.3">
      <c r="B13" s="35" t="s">
        <v>24</v>
      </c>
      <c r="C13" s="36"/>
      <c r="D13" s="36"/>
      <c r="E13" s="17">
        <f>MAX(보험료)</f>
        <v>109000</v>
      </c>
      <c r="F13" s="39"/>
      <c r="G13" s="36" t="s">
        <v>29</v>
      </c>
      <c r="H13" s="36"/>
      <c r="I13" s="36"/>
      <c r="J13" s="3">
        <f>DCOUNTA(B4:H12,E4,F4:F5)</f>
        <v>2</v>
      </c>
    </row>
    <row r="14" spans="2:15" ht="14.25" thickBot="1" x14ac:dyDescent="0.35">
      <c r="B14" s="37" t="s">
        <v>25</v>
      </c>
      <c r="C14" s="38"/>
      <c r="D14" s="38"/>
      <c r="E14" s="18" t="str">
        <f>COUNTIF(E5:E12,"&gt;=10")&amp;"명"</f>
        <v>4명</v>
      </c>
      <c r="F14" s="40"/>
      <c r="G14" s="9" t="s">
        <v>30</v>
      </c>
      <c r="H14" s="18" t="s">
        <v>34</v>
      </c>
      <c r="I14" s="9" t="s">
        <v>31</v>
      </c>
      <c r="J14" s="4">
        <f>VLOOKUP(H14,B5:H12,4,FALSE)</f>
        <v>14</v>
      </c>
    </row>
    <row r="15" spans="2:15" x14ac:dyDescent="0.3">
      <c r="L15" s="7"/>
      <c r="M15" s="6"/>
      <c r="N15" s="6"/>
      <c r="O15" s="6"/>
    </row>
    <row r="16" spans="2:15" ht="14.25" customHeight="1" x14ac:dyDescent="0.3">
      <c r="L16" s="8"/>
      <c r="M16" s="6"/>
      <c r="N16" s="6"/>
      <c r="O16" s="6"/>
    </row>
  </sheetData>
  <mergeCells count="4">
    <mergeCell ref="B13:D13"/>
    <mergeCell ref="B14:D14"/>
    <mergeCell ref="F13:F14"/>
    <mergeCell ref="G13:I13"/>
  </mergeCells>
  <phoneticPr fontId="1" type="noConversion"/>
  <conditionalFormatting sqref="B5:J12">
    <cfRule type="expression" dxfId="3" priority="1">
      <formula>$E5&gt;=10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="160" zoomScaleNormal="160" workbookViewId="0">
      <selection activeCell="C24" sqref="C24"/>
    </sheetView>
  </sheetViews>
  <sheetFormatPr defaultRowHeight="13.5" x14ac:dyDescent="0.3"/>
  <cols>
    <col min="1" max="1" width="1.625" style="1" customWidth="1"/>
    <col min="2" max="2" width="10.125" style="1" customWidth="1"/>
    <col min="3" max="3" width="9" style="1"/>
    <col min="4" max="4" width="13.25" style="1" bestFit="1" customWidth="1"/>
    <col min="5" max="5" width="10.875" style="1" bestFit="1" customWidth="1"/>
    <col min="6" max="7" width="9" style="1"/>
    <col min="8" max="8" width="10.8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0" t="s">
        <v>0</v>
      </c>
      <c r="C2" s="11" t="s">
        <v>9</v>
      </c>
      <c r="D2" s="11" t="s">
        <v>16</v>
      </c>
      <c r="E2" s="11" t="s">
        <v>17</v>
      </c>
      <c r="F2" s="11" t="s">
        <v>18</v>
      </c>
      <c r="G2" s="12" t="s">
        <v>26</v>
      </c>
      <c r="H2" s="11" t="s">
        <v>28</v>
      </c>
    </row>
    <row r="3" spans="2:8" x14ac:dyDescent="0.3">
      <c r="B3" s="19" t="s">
        <v>1</v>
      </c>
      <c r="C3" s="20" t="s">
        <v>10</v>
      </c>
      <c r="D3" s="21">
        <v>30053</v>
      </c>
      <c r="E3" s="22">
        <v>14</v>
      </c>
      <c r="F3" s="20" t="s">
        <v>19</v>
      </c>
      <c r="G3" s="23">
        <v>43600</v>
      </c>
      <c r="H3" s="22">
        <v>10000</v>
      </c>
    </row>
    <row r="4" spans="2:8" x14ac:dyDescent="0.3">
      <c r="B4" s="14" t="s">
        <v>2</v>
      </c>
      <c r="C4" s="5" t="s">
        <v>11</v>
      </c>
      <c r="D4" s="15">
        <v>28930</v>
      </c>
      <c r="E4" s="2">
        <v>7</v>
      </c>
      <c r="F4" s="5" t="s">
        <v>20</v>
      </c>
      <c r="G4" s="16">
        <v>50000</v>
      </c>
      <c r="H4" s="2">
        <v>5000</v>
      </c>
    </row>
    <row r="5" spans="2:8" x14ac:dyDescent="0.3">
      <c r="B5" s="14" t="s">
        <v>3</v>
      </c>
      <c r="C5" s="5" t="s">
        <v>12</v>
      </c>
      <c r="D5" s="15">
        <v>30688</v>
      </c>
      <c r="E5" s="2">
        <v>8</v>
      </c>
      <c r="F5" s="5" t="s">
        <v>21</v>
      </c>
      <c r="G5" s="16">
        <v>109000</v>
      </c>
      <c r="H5" s="2">
        <v>11500</v>
      </c>
    </row>
    <row r="6" spans="2:8" x14ac:dyDescent="0.3">
      <c r="B6" s="14" t="s">
        <v>4</v>
      </c>
      <c r="C6" s="5" t="s">
        <v>13</v>
      </c>
      <c r="D6" s="15">
        <v>27894</v>
      </c>
      <c r="E6" s="2">
        <v>9</v>
      </c>
      <c r="F6" s="5" t="s">
        <v>22</v>
      </c>
      <c r="G6" s="16">
        <v>26000</v>
      </c>
      <c r="H6" s="2">
        <v>10000</v>
      </c>
    </row>
    <row r="7" spans="2:8" x14ac:dyDescent="0.3">
      <c r="B7" s="14" t="s">
        <v>5</v>
      </c>
      <c r="C7" s="5" t="s">
        <v>27</v>
      </c>
      <c r="D7" s="15">
        <v>33496</v>
      </c>
      <c r="E7" s="2">
        <v>11</v>
      </c>
      <c r="F7" s="5" t="s">
        <v>19</v>
      </c>
      <c r="G7" s="16">
        <v>57000</v>
      </c>
      <c r="H7" s="2">
        <v>5000</v>
      </c>
    </row>
    <row r="8" spans="2:8" x14ac:dyDescent="0.3">
      <c r="B8" s="14" t="s">
        <v>6</v>
      </c>
      <c r="C8" s="5" t="s">
        <v>14</v>
      </c>
      <c r="D8" s="15">
        <v>33210</v>
      </c>
      <c r="E8" s="2">
        <v>6</v>
      </c>
      <c r="F8" s="5" t="s">
        <v>22</v>
      </c>
      <c r="G8" s="16">
        <v>82000</v>
      </c>
      <c r="H8" s="2">
        <v>5000</v>
      </c>
    </row>
    <row r="9" spans="2:8" x14ac:dyDescent="0.3">
      <c r="B9" s="14" t="s">
        <v>7</v>
      </c>
      <c r="C9" s="5" t="s">
        <v>35</v>
      </c>
      <c r="D9" s="15">
        <v>32770</v>
      </c>
      <c r="E9" s="2">
        <v>10</v>
      </c>
      <c r="F9" s="5" t="s">
        <v>21</v>
      </c>
      <c r="G9" s="16">
        <v>32000</v>
      </c>
      <c r="H9" s="2">
        <v>12000</v>
      </c>
    </row>
    <row r="10" spans="2:8" x14ac:dyDescent="0.3">
      <c r="B10" s="14" t="s">
        <v>8</v>
      </c>
      <c r="C10" s="5" t="s">
        <v>15</v>
      </c>
      <c r="D10" s="15">
        <v>31145</v>
      </c>
      <c r="E10" s="2">
        <v>12</v>
      </c>
      <c r="F10" s="5" t="s">
        <v>22</v>
      </c>
      <c r="G10" s="16">
        <v>25000</v>
      </c>
      <c r="H10" s="2">
        <v>10000</v>
      </c>
    </row>
    <row r="13" spans="2:8" ht="14.25" thickBot="1" x14ac:dyDescent="0.35"/>
    <row r="14" spans="2:8" x14ac:dyDescent="0.3">
      <c r="B14" s="11" t="s">
        <v>16</v>
      </c>
      <c r="C14" s="11" t="s">
        <v>18</v>
      </c>
    </row>
    <row r="15" spans="2:8" x14ac:dyDescent="0.3">
      <c r="B15" s="1" t="s">
        <v>37</v>
      </c>
    </row>
    <row r="16" spans="2:8" x14ac:dyDescent="0.3">
      <c r="C16" s="1" t="s">
        <v>36</v>
      </c>
    </row>
    <row r="18" spans="2:5" ht="27.75" thickBot="1" x14ac:dyDescent="0.35">
      <c r="B18" s="31" t="s">
        <v>0</v>
      </c>
      <c r="C18" s="32" t="s">
        <v>17</v>
      </c>
      <c r="D18" s="33" t="s">
        <v>26</v>
      </c>
      <c r="E18" s="34" t="s">
        <v>28</v>
      </c>
    </row>
    <row r="19" spans="2:5" x14ac:dyDescent="0.3">
      <c r="B19" s="26" t="s">
        <v>1</v>
      </c>
      <c r="C19" s="22">
        <v>14</v>
      </c>
      <c r="D19" s="23">
        <v>43600</v>
      </c>
      <c r="E19" s="22">
        <v>10000</v>
      </c>
    </row>
    <row r="20" spans="2:5" x14ac:dyDescent="0.3">
      <c r="B20" s="27" t="s">
        <v>5</v>
      </c>
      <c r="C20" s="2">
        <v>11</v>
      </c>
      <c r="D20" s="16">
        <v>57000</v>
      </c>
      <c r="E20" s="2">
        <v>5000</v>
      </c>
    </row>
    <row r="21" spans="2:5" x14ac:dyDescent="0.3">
      <c r="B21" s="28" t="s">
        <v>6</v>
      </c>
      <c r="C21" s="29">
        <v>6</v>
      </c>
      <c r="D21" s="30">
        <v>82000</v>
      </c>
      <c r="E21" s="29">
        <v>5000</v>
      </c>
    </row>
  </sheetData>
  <phoneticPr fontId="1" type="noConversion"/>
  <conditionalFormatting sqref="B3:H10">
    <cfRule type="expression" dxfId="2" priority="1">
      <formula>$E3&gt;=10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zoomScale="130" zoomScaleNormal="130" workbookViewId="0">
      <selection activeCell="D23" sqref="D23"/>
    </sheetView>
  </sheetViews>
  <sheetFormatPr defaultRowHeight="13.5" x14ac:dyDescent="0.3"/>
  <cols>
    <col min="1" max="1" width="1.625" style="1" customWidth="1"/>
    <col min="2" max="2" width="13.25" style="1" customWidth="1"/>
    <col min="3" max="3" width="13.125" style="1" customWidth="1"/>
    <col min="4" max="4" width="24.125" style="1" customWidth="1"/>
    <col min="5" max="5" width="13.125" style="1" customWidth="1"/>
    <col min="6" max="6" width="24.125" style="1" customWidth="1"/>
    <col min="7" max="7" width="13.125" style="1" customWidth="1"/>
    <col min="8" max="8" width="24.125" style="1" customWidth="1"/>
    <col min="9" max="9" width="18" style="1" customWidth="1"/>
    <col min="10" max="10" width="20.75" style="1" customWidth="1"/>
    <col min="11" max="11" width="11.25" style="1" customWidth="1"/>
    <col min="12" max="12" width="7.625" style="1" customWidth="1"/>
    <col min="13" max="13" width="11.25" style="1" bestFit="1" customWidth="1"/>
    <col min="14" max="14" width="7.625" style="1" customWidth="1"/>
    <col min="15" max="15" width="11.25" style="1" bestFit="1" customWidth="1"/>
    <col min="16" max="16" width="7.625" style="1" customWidth="1"/>
    <col min="17" max="17" width="11.25" style="1" bestFit="1" customWidth="1"/>
    <col min="18" max="18" width="8.875" style="1" customWidth="1"/>
    <col min="19" max="16384" width="9" style="1"/>
  </cols>
  <sheetData>
    <row r="2" spans="2:18" ht="16.5" x14ac:dyDescent="0.3">
      <c r="B2" s="42"/>
      <c r="C2" s="43" t="s">
        <v>44</v>
      </c>
      <c r="D2" s="42"/>
      <c r="E2" s="42"/>
      <c r="F2" s="42"/>
      <c r="G2" s="42"/>
      <c r="H2" s="42"/>
      <c r="I2"/>
      <c r="J2"/>
      <c r="K2"/>
      <c r="L2"/>
      <c r="M2"/>
      <c r="N2"/>
      <c r="O2"/>
      <c r="P2"/>
      <c r="Q2"/>
      <c r="R2"/>
    </row>
    <row r="3" spans="2:18" ht="16.5" x14ac:dyDescent="0.3">
      <c r="B3" s="42"/>
      <c r="C3" s="45" t="s">
        <v>40</v>
      </c>
      <c r="D3" s="44"/>
      <c r="E3" s="45" t="s">
        <v>39</v>
      </c>
      <c r="F3" s="44"/>
      <c r="G3" s="45" t="s">
        <v>38</v>
      </c>
      <c r="H3" s="44"/>
      <c r="I3"/>
      <c r="J3"/>
      <c r="K3"/>
      <c r="L3"/>
      <c r="M3"/>
      <c r="N3"/>
      <c r="O3"/>
      <c r="P3"/>
      <c r="Q3"/>
      <c r="R3"/>
    </row>
    <row r="4" spans="2:18" ht="16.5" x14ac:dyDescent="0.3">
      <c r="B4" s="43" t="s">
        <v>43</v>
      </c>
      <c r="C4" s="46" t="s">
        <v>42</v>
      </c>
      <c r="D4" s="46" t="s">
        <v>49</v>
      </c>
      <c r="E4" s="46" t="s">
        <v>42</v>
      </c>
      <c r="F4" s="46" t="s">
        <v>49</v>
      </c>
      <c r="G4" s="46" t="s">
        <v>42</v>
      </c>
      <c r="H4" s="46" t="s">
        <v>49</v>
      </c>
      <c r="I4"/>
      <c r="J4"/>
      <c r="K4"/>
      <c r="L4"/>
      <c r="M4"/>
      <c r="N4"/>
      <c r="O4"/>
      <c r="P4"/>
      <c r="Q4"/>
      <c r="R4"/>
    </row>
    <row r="5" spans="2:18" ht="16.5" x14ac:dyDescent="0.3">
      <c r="B5" s="41" t="s">
        <v>45</v>
      </c>
      <c r="C5" s="47" t="s">
        <v>48</v>
      </c>
      <c r="D5" s="47" t="s">
        <v>48</v>
      </c>
      <c r="E5" s="47">
        <v>1</v>
      </c>
      <c r="F5" s="47">
        <v>82000</v>
      </c>
      <c r="G5" s="47">
        <v>2</v>
      </c>
      <c r="H5" s="47">
        <v>79500</v>
      </c>
      <c r="I5"/>
      <c r="J5"/>
      <c r="K5"/>
    </row>
    <row r="6" spans="2:18" ht="16.5" x14ac:dyDescent="0.3">
      <c r="B6" s="41" t="s">
        <v>46</v>
      </c>
      <c r="C6" s="47">
        <v>1</v>
      </c>
      <c r="D6" s="47">
        <v>57000</v>
      </c>
      <c r="E6" s="47">
        <v>1</v>
      </c>
      <c r="F6" s="47">
        <v>26000</v>
      </c>
      <c r="G6" s="47">
        <v>1</v>
      </c>
      <c r="H6" s="47">
        <v>32000</v>
      </c>
      <c r="I6"/>
      <c r="J6"/>
      <c r="K6"/>
    </row>
    <row r="7" spans="2:18" ht="16.5" x14ac:dyDescent="0.3">
      <c r="B7" s="41" t="s">
        <v>47</v>
      </c>
      <c r="C7" s="47">
        <v>1</v>
      </c>
      <c r="D7" s="47">
        <v>43600</v>
      </c>
      <c r="E7" s="47">
        <v>1</v>
      </c>
      <c r="F7" s="47">
        <v>25000</v>
      </c>
      <c r="G7" s="47" t="s">
        <v>48</v>
      </c>
      <c r="H7" s="47" t="s">
        <v>48</v>
      </c>
      <c r="I7"/>
      <c r="J7"/>
      <c r="K7"/>
    </row>
    <row r="8" spans="2:18" ht="16.5" x14ac:dyDescent="0.3">
      <c r="B8" s="41" t="s">
        <v>41</v>
      </c>
      <c r="C8" s="47">
        <v>2</v>
      </c>
      <c r="D8" s="47">
        <v>50300</v>
      </c>
      <c r="E8" s="47">
        <v>3</v>
      </c>
      <c r="F8" s="47">
        <v>44333.333333333336</v>
      </c>
      <c r="G8" s="47">
        <v>3</v>
      </c>
      <c r="H8" s="47">
        <v>63666.666666666664</v>
      </c>
      <c r="I8"/>
      <c r="J8"/>
    </row>
    <row r="9" spans="2:18" ht="16.5" x14ac:dyDescent="0.3">
      <c r="B9" s="41"/>
      <c r="C9"/>
      <c r="D9"/>
      <c r="E9"/>
      <c r="F9"/>
      <c r="G9"/>
      <c r="H9"/>
      <c r="I9"/>
      <c r="J9"/>
    </row>
    <row r="10" spans="2:18" ht="16.5" x14ac:dyDescent="0.3">
      <c r="B10"/>
      <c r="C10"/>
      <c r="D10"/>
      <c r="E10"/>
      <c r="F10"/>
      <c r="G10"/>
      <c r="H10"/>
      <c r="I10"/>
      <c r="J10"/>
    </row>
    <row r="11" spans="2:18" ht="16.5" x14ac:dyDescent="0.3">
      <c r="B11"/>
      <c r="C11"/>
      <c r="D11"/>
      <c r="E11"/>
      <c r="F11"/>
      <c r="G11"/>
      <c r="H11"/>
      <c r="I11"/>
      <c r="J11"/>
    </row>
    <row r="12" spans="2:18" ht="16.5" x14ac:dyDescent="0.3">
      <c r="B12"/>
      <c r="C12"/>
      <c r="D12"/>
      <c r="E12"/>
      <c r="F12"/>
      <c r="G12"/>
      <c r="H12"/>
      <c r="I12"/>
      <c r="J12"/>
    </row>
    <row r="13" spans="2:18" ht="16.5" x14ac:dyDescent="0.3">
      <c r="B13"/>
      <c r="C13"/>
      <c r="D13"/>
      <c r="E13"/>
      <c r="F13"/>
      <c r="G13"/>
      <c r="H13"/>
      <c r="I13"/>
      <c r="J13"/>
    </row>
    <row r="14" spans="2:18" ht="16.5" x14ac:dyDescent="0.3">
      <c r="B14"/>
      <c r="C14"/>
      <c r="D14"/>
      <c r="E14"/>
      <c r="F14"/>
    </row>
    <row r="15" spans="2:18" ht="16.5" x14ac:dyDescent="0.3">
      <c r="B15"/>
      <c r="C15"/>
      <c r="D15"/>
      <c r="E15"/>
      <c r="F15"/>
    </row>
    <row r="16" spans="2:18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2023-05-11T07:31:28Z</dcterms:created>
  <dcterms:modified xsi:type="dcterms:W3CDTF">2023-05-24T06:40:56Z</dcterms:modified>
</cp:coreProperties>
</file>