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강의시간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 l="1"/>
  <c r="J7" i="1"/>
  <c r="J8" i="1"/>
  <c r="J9" i="1"/>
  <c r="J10" i="1"/>
  <c r="J11" i="1"/>
  <c r="J12" i="1"/>
  <c r="E14" i="1"/>
  <c r="E13" i="1"/>
  <c r="J13" i="1"/>
  <c r="J14" i="1"/>
  <c r="F17" i="3"/>
  <c r="F15" i="3"/>
  <c r="F10" i="3"/>
  <c r="F6" i="3"/>
  <c r="B16" i="3"/>
  <c r="B11" i="3"/>
  <c r="B7" i="3"/>
  <c r="B18" i="3" s="1"/>
  <c r="H11" i="2"/>
</calcChain>
</file>

<file path=xl/sharedStrings.xml><?xml version="1.0" encoding="utf-8"?>
<sst xmlns="http://schemas.openxmlformats.org/spreadsheetml/2006/main" count="174" uniqueCount="66">
  <si>
    <t>강좌명</t>
    <phoneticPr fontId="2" type="noConversion"/>
  </si>
  <si>
    <t>발레</t>
  </si>
  <si>
    <t>발레</t>
    <phoneticPr fontId="2" type="noConversion"/>
  </si>
  <si>
    <t>종이접기</t>
    <phoneticPr fontId="2" type="noConversion"/>
  </si>
  <si>
    <t>바이올린</t>
    <phoneticPr fontId="2" type="noConversion"/>
  </si>
  <si>
    <t>트니트니</t>
    <phoneticPr fontId="2" type="noConversion"/>
  </si>
  <si>
    <t>행복한 퀼트</t>
    <phoneticPr fontId="2" type="noConversion"/>
  </si>
  <si>
    <t>유리드믹스</t>
    <phoneticPr fontId="2" type="noConversion"/>
  </si>
  <si>
    <t>어린이 장구</t>
    <phoneticPr fontId="2" type="noConversion"/>
  </si>
  <si>
    <t>퀼트나무</t>
    <phoneticPr fontId="2" type="noConversion"/>
  </si>
  <si>
    <t>체육 강좌의 전체 수강인원 평균</t>
    <phoneticPr fontId="2" type="noConversion"/>
  </si>
  <si>
    <t>오전시간 강좌의 개수</t>
    <phoneticPr fontId="2" type="noConversion"/>
  </si>
  <si>
    <t>강사명</t>
    <phoneticPr fontId="2" type="noConversion"/>
  </si>
  <si>
    <t>곽정실</t>
    <phoneticPr fontId="2" type="noConversion"/>
  </si>
  <si>
    <t>이병을</t>
    <phoneticPr fontId="2" type="noConversion"/>
  </si>
  <si>
    <t>조윤선</t>
    <phoneticPr fontId="2" type="noConversion"/>
  </si>
  <si>
    <t>윤효숙</t>
    <phoneticPr fontId="2" type="noConversion"/>
  </si>
  <si>
    <t>백송이</t>
    <phoneticPr fontId="2" type="noConversion"/>
  </si>
  <si>
    <t>전준휘</t>
    <phoneticPr fontId="2" type="noConversion"/>
  </si>
  <si>
    <t>최유진</t>
    <phoneticPr fontId="2" type="noConversion"/>
  </si>
  <si>
    <t>이선용</t>
    <phoneticPr fontId="2" type="noConversion"/>
  </si>
  <si>
    <t>분류</t>
    <phoneticPr fontId="2" type="noConversion"/>
  </si>
  <si>
    <t>체육</t>
    <phoneticPr fontId="2" type="noConversion"/>
  </si>
  <si>
    <t>공예</t>
    <phoneticPr fontId="2" type="noConversion"/>
  </si>
  <si>
    <t>음악</t>
    <phoneticPr fontId="2" type="noConversion"/>
  </si>
  <si>
    <t>체육</t>
    <phoneticPr fontId="2" type="noConversion"/>
  </si>
  <si>
    <t>공예</t>
    <phoneticPr fontId="2" type="noConversion"/>
  </si>
  <si>
    <t>체육</t>
    <phoneticPr fontId="2" type="noConversion"/>
  </si>
  <si>
    <t>음악</t>
    <phoneticPr fontId="2" type="noConversion"/>
  </si>
  <si>
    <t>공예</t>
    <phoneticPr fontId="2" type="noConversion"/>
  </si>
  <si>
    <t>강의시간</t>
    <phoneticPr fontId="2" type="noConversion"/>
  </si>
  <si>
    <t>오전</t>
    <phoneticPr fontId="2" type="noConversion"/>
  </si>
  <si>
    <t>오전</t>
    <phoneticPr fontId="2" type="noConversion"/>
  </si>
  <si>
    <t>오후</t>
    <phoneticPr fontId="2" type="noConversion"/>
  </si>
  <si>
    <t>저녁</t>
    <phoneticPr fontId="2" type="noConversion"/>
  </si>
  <si>
    <t>오전</t>
    <phoneticPr fontId="2" type="noConversion"/>
  </si>
  <si>
    <t>저녁</t>
    <phoneticPr fontId="2" type="noConversion"/>
  </si>
  <si>
    <t>저녁</t>
    <phoneticPr fontId="2" type="noConversion"/>
  </si>
  <si>
    <t>오후</t>
    <phoneticPr fontId="2" type="noConversion"/>
  </si>
  <si>
    <t>수강인원</t>
    <phoneticPr fontId="2" type="noConversion"/>
  </si>
  <si>
    <t>수강료
(원)</t>
    <phoneticPr fontId="2" type="noConversion"/>
  </si>
  <si>
    <t>강의요일</t>
    <phoneticPr fontId="2" type="noConversion"/>
  </si>
  <si>
    <t>월,수,금</t>
    <phoneticPr fontId="2" type="noConversion"/>
  </si>
  <si>
    <t>화,목</t>
    <phoneticPr fontId="2" type="noConversion"/>
  </si>
  <si>
    <t>화,목</t>
    <phoneticPr fontId="2" type="noConversion"/>
  </si>
  <si>
    <t>월,수,금</t>
    <phoneticPr fontId="2" type="noConversion"/>
  </si>
  <si>
    <t>월,수,금</t>
    <phoneticPr fontId="2" type="noConversion"/>
  </si>
  <si>
    <t>월,수,금</t>
    <phoneticPr fontId="2" type="noConversion"/>
  </si>
  <si>
    <t>화,목</t>
    <phoneticPr fontId="2" type="noConversion"/>
  </si>
  <si>
    <t>화,목,토</t>
    <phoneticPr fontId="2" type="noConversion"/>
  </si>
  <si>
    <t>시간당
강사료</t>
    <phoneticPr fontId="2" type="noConversion"/>
  </si>
  <si>
    <t>비고</t>
    <phoneticPr fontId="2" type="noConversion"/>
  </si>
  <si>
    <t>최대 수강료(원)</t>
    <phoneticPr fontId="2" type="noConversion"/>
  </si>
  <si>
    <t>수강인원</t>
    <phoneticPr fontId="2" type="noConversion"/>
  </si>
  <si>
    <t>체육 강좌의 수강료(원)</t>
    <phoneticPr fontId="2" type="noConversion"/>
  </si>
  <si>
    <t>음악</t>
    <phoneticPr fontId="2" type="noConversion"/>
  </si>
  <si>
    <t>&gt;=35</t>
    <phoneticPr fontId="2" type="noConversion"/>
  </si>
  <si>
    <t>공예 개수</t>
  </si>
  <si>
    <t>음악 개수</t>
  </si>
  <si>
    <t>체육 개수</t>
  </si>
  <si>
    <t>전체 개수</t>
  </si>
  <si>
    <t>공예 요약</t>
  </si>
  <si>
    <t>음악 요약</t>
  </si>
  <si>
    <t>체육 요약</t>
  </si>
  <si>
    <t>총합계</t>
  </si>
  <si>
    <t>강좌명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</si>
</sst>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76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체육 및 공예 강좌 수강 현황</a:t>
            </a:r>
            <a:endParaRPr lang="en-US" alt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수강료(원)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8BF-487C-B9F3-B73D14D983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(제1작업!$B$5,제1작업!$B$6,제1작업!$B$8,제1작업!$B$9,제1작업!$B$10,제1작업!$B$12)</c:f>
              <c:strCache>
                <c:ptCount val="6"/>
                <c:pt idx="0">
                  <c:v>발레</c:v>
                </c:pt>
                <c:pt idx="1">
                  <c:v>종이접기</c:v>
                </c:pt>
                <c:pt idx="2">
                  <c:v>트니트니</c:v>
                </c:pt>
                <c:pt idx="3">
                  <c:v>행복한 퀼트</c:v>
                </c:pt>
                <c:pt idx="4">
                  <c:v>유리드믹스</c:v>
                </c:pt>
                <c:pt idx="5">
                  <c:v>퀼트나무</c:v>
                </c:pt>
              </c:strCache>
            </c:strRef>
          </c:cat>
          <c:val>
            <c:numRef>
              <c:f>(제1작업!$G$5,제1작업!$G$6,제1작업!$G$8,제1작업!$G$9,제1작업!$G$10,제1작업!$G$12)</c:f>
              <c:numCache>
                <c:formatCode>General</c:formatCode>
                <c:ptCount val="6"/>
                <c:pt idx="0">
                  <c:v>110000</c:v>
                </c:pt>
                <c:pt idx="1">
                  <c:v>30000</c:v>
                </c:pt>
                <c:pt idx="2">
                  <c:v>110000</c:v>
                </c:pt>
                <c:pt idx="3">
                  <c:v>150000</c:v>
                </c:pt>
                <c:pt idx="4">
                  <c:v>50000</c:v>
                </c:pt>
                <c:pt idx="5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F-487C-B9F3-B73D14D98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827359"/>
        <c:axId val="1299827775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수강인원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(제1작업!$B$5,제1작업!$B$6,제1작업!$B$8,제1작업!$B$9,제1작업!$B$10,제1작업!$B$12)</c:f>
              <c:strCache>
                <c:ptCount val="6"/>
                <c:pt idx="0">
                  <c:v>발레</c:v>
                </c:pt>
                <c:pt idx="1">
                  <c:v>종이접기</c:v>
                </c:pt>
                <c:pt idx="2">
                  <c:v>트니트니</c:v>
                </c:pt>
                <c:pt idx="3">
                  <c:v>행복한 퀼트</c:v>
                </c:pt>
                <c:pt idx="4">
                  <c:v>유리드믹스</c:v>
                </c:pt>
                <c:pt idx="5">
                  <c:v>퀼트나무</c:v>
                </c:pt>
              </c:strCache>
            </c:strRef>
          </c:cat>
          <c:val>
            <c:numRef>
              <c:f>(제1작업!$F$5,제1작업!$F$6,제1작업!$F$8,제1작업!$F$9,제1작업!$F$10,제1작업!$F$12)</c:f>
              <c:numCache>
                <c:formatCode>#,##0"명"</c:formatCode>
                <c:ptCount val="6"/>
                <c:pt idx="0">
                  <c:v>37</c:v>
                </c:pt>
                <c:pt idx="1">
                  <c:v>30</c:v>
                </c:pt>
                <c:pt idx="2">
                  <c:v>37</c:v>
                </c:pt>
                <c:pt idx="3">
                  <c:v>13</c:v>
                </c:pt>
                <c:pt idx="4">
                  <c:v>15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F-487C-B9F3-B73D14D98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77551"/>
        <c:axId val="1298748031"/>
      </c:lineChart>
      <c:catAx>
        <c:axId val="12998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99827775"/>
        <c:crosses val="autoZero"/>
        <c:auto val="1"/>
        <c:lblAlgn val="ctr"/>
        <c:lblOffset val="100"/>
        <c:noMultiLvlLbl val="0"/>
      </c:catAx>
      <c:valAx>
        <c:axId val="1299827775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99827359"/>
        <c:crosses val="autoZero"/>
        <c:crossBetween val="between"/>
      </c:valAx>
      <c:valAx>
        <c:axId val="1298748031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25677551"/>
        <c:crosses val="max"/>
        <c:crossBetween val="between"/>
      </c:valAx>
      <c:catAx>
        <c:axId val="1425677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874803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39413</xdr:colOff>
      <xdr:row>0</xdr:row>
      <xdr:rowOff>65690</xdr:rowOff>
    </xdr:from>
    <xdr:to>
      <xdr:col>7</xdr:col>
      <xdr:colOff>243052</xdr:colOff>
      <xdr:row>2</xdr:row>
      <xdr:rowOff>374432</xdr:rowOff>
    </xdr:to>
    <xdr:sp macro="" textlink="">
      <xdr:nvSpPr>
        <xdr:cNvPr id="3" name="물결 2"/>
        <xdr:cNvSpPr/>
      </xdr:nvSpPr>
      <xdr:spPr>
        <a:xfrm>
          <a:off x="164223" y="65690"/>
          <a:ext cx="4506312" cy="814552"/>
        </a:xfrm>
        <a:prstGeom prst="wave">
          <a:avLst/>
        </a:prstGeom>
        <a:solidFill>
          <a:srgbClr val="92D050"/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나래 문화센터 가을학기 강좌</a:t>
          </a:r>
        </a:p>
      </xdr:txBody>
    </xdr:sp>
    <xdr:clientData/>
  </xdr:twoCellAnchor>
  <xdr:twoCellAnchor editAs="oneCell">
    <xdr:from>
      <xdr:col>7</xdr:col>
      <xdr:colOff>354724</xdr:colOff>
      <xdr:row>0</xdr:row>
      <xdr:rowOff>170792</xdr:rowOff>
    </xdr:from>
    <xdr:to>
      <xdr:col>10</xdr:col>
      <xdr:colOff>328</xdr:colOff>
      <xdr:row>2</xdr:row>
      <xdr:rowOff>400708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2207" y="170792"/>
          <a:ext cx="2325742" cy="735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0.66023</cdr:x>
      <cdr:y>0.19384</cdr:y>
    </cdr:from>
    <cdr:to>
      <cdr:x>0.78356</cdr:x>
      <cdr:y>0.3068</cdr:y>
    </cdr:to>
    <cdr:sp macro="" textlink="">
      <cdr:nvSpPr>
        <cdr:cNvPr id="2" name="사각형 설명선 1"/>
        <cdr:cNvSpPr/>
      </cdr:nvSpPr>
      <cdr:spPr>
        <a:xfrm xmlns:a="http://schemas.openxmlformats.org/drawingml/2006/main">
          <a:off x="6144405" y="1178914"/>
          <a:ext cx="1147685" cy="687049"/>
        </a:xfrm>
        <a:prstGeom xmlns:a="http://schemas.openxmlformats.org/drawingml/2006/main" prst="wedgeRectCallout">
          <a:avLst>
            <a:gd name="adj1" fmla="val 87330"/>
            <a:gd name="adj2" fmla="val 29545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수강료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45" zoomScaleNormal="145" workbookViewId="0">
      <selection activeCell="G15" sqref="G15"/>
    </sheetView>
  </sheetViews>
  <sheetFormatPr defaultRowHeight="13.5" x14ac:dyDescent="0.3"/>
  <cols>
    <col min="1" max="1" width="1.625" style="1" customWidth="1"/>
    <col min="2" max="2" width="11.625" style="1" bestFit="1" customWidth="1"/>
    <col min="3" max="7" width="9" style="1"/>
    <col min="8" max="8" width="10.25" style="1" customWidth="1"/>
    <col min="9" max="9" width="13.25" style="1" customWidth="1"/>
    <col min="10" max="10" width="11.625" style="1" customWidth="1"/>
    <col min="11" max="11" width="9" style="1"/>
    <col min="12" max="12" width="7.875" style="1" customWidth="1"/>
    <col min="13" max="16384" width="9" style="1"/>
  </cols>
  <sheetData>
    <row r="2" spans="2:10" ht="26.25" customHeight="1" x14ac:dyDescent="0.3"/>
    <row r="3" spans="2:10" ht="33.75" customHeight="1" thickBot="1" x14ac:dyDescent="0.35"/>
    <row r="4" spans="2:10" ht="27.75" thickBot="1" x14ac:dyDescent="0.35">
      <c r="B4" s="13" t="s">
        <v>0</v>
      </c>
      <c r="C4" s="14" t="s">
        <v>12</v>
      </c>
      <c r="D4" s="14" t="s">
        <v>21</v>
      </c>
      <c r="E4" s="14" t="s">
        <v>30</v>
      </c>
      <c r="F4" s="14" t="s">
        <v>39</v>
      </c>
      <c r="G4" s="15" t="s">
        <v>40</v>
      </c>
      <c r="H4" s="14" t="s">
        <v>41</v>
      </c>
      <c r="I4" s="15" t="s">
        <v>50</v>
      </c>
      <c r="J4" s="16" t="s">
        <v>51</v>
      </c>
    </row>
    <row r="5" spans="2:10" x14ac:dyDescent="0.3">
      <c r="B5" s="3" t="s">
        <v>2</v>
      </c>
      <c r="C5" s="4" t="s">
        <v>13</v>
      </c>
      <c r="D5" s="4" t="s">
        <v>22</v>
      </c>
      <c r="E5" s="4" t="s">
        <v>31</v>
      </c>
      <c r="F5" s="18">
        <v>37</v>
      </c>
      <c r="G5" s="19">
        <v>110000</v>
      </c>
      <c r="H5" s="4" t="s">
        <v>42</v>
      </c>
      <c r="I5" s="4"/>
      <c r="J5" s="5" t="str">
        <f>IF(F5&gt;=35,"인기강좌","")</f>
        <v>인기강좌</v>
      </c>
    </row>
    <row r="6" spans="2:10" x14ac:dyDescent="0.3">
      <c r="B6" s="6" t="s">
        <v>3</v>
      </c>
      <c r="C6" s="2" t="s">
        <v>14</v>
      </c>
      <c r="D6" s="2" t="s">
        <v>23</v>
      </c>
      <c r="E6" s="2" t="s">
        <v>32</v>
      </c>
      <c r="F6" s="20">
        <v>30</v>
      </c>
      <c r="G6" s="21">
        <v>30000</v>
      </c>
      <c r="H6" s="2" t="s">
        <v>43</v>
      </c>
      <c r="I6" s="2"/>
      <c r="J6" s="7" t="str">
        <f t="shared" ref="J6:J12" si="0">IF(F6&gt;=35,"인기강좌","")</f>
        <v/>
      </c>
    </row>
    <row r="7" spans="2:10" x14ac:dyDescent="0.3">
      <c r="B7" s="6" t="s">
        <v>4</v>
      </c>
      <c r="C7" s="2" t="s">
        <v>15</v>
      </c>
      <c r="D7" s="2" t="s">
        <v>24</v>
      </c>
      <c r="E7" s="2" t="s">
        <v>33</v>
      </c>
      <c r="F7" s="20">
        <v>16</v>
      </c>
      <c r="G7" s="21">
        <v>90000</v>
      </c>
      <c r="H7" s="2" t="s">
        <v>44</v>
      </c>
      <c r="I7" s="2"/>
      <c r="J7" s="7" t="str">
        <f t="shared" si="0"/>
        <v/>
      </c>
    </row>
    <row r="8" spans="2:10" x14ac:dyDescent="0.3">
      <c r="B8" s="6" t="s">
        <v>5</v>
      </c>
      <c r="C8" s="2" t="s">
        <v>16</v>
      </c>
      <c r="D8" s="2" t="s">
        <v>25</v>
      </c>
      <c r="E8" s="2" t="s">
        <v>34</v>
      </c>
      <c r="F8" s="20">
        <v>37</v>
      </c>
      <c r="G8" s="21">
        <v>110000</v>
      </c>
      <c r="H8" s="2" t="s">
        <v>45</v>
      </c>
      <c r="I8" s="2"/>
      <c r="J8" s="7" t="str">
        <f t="shared" si="0"/>
        <v>인기강좌</v>
      </c>
    </row>
    <row r="9" spans="2:10" x14ac:dyDescent="0.3">
      <c r="B9" s="6" t="s">
        <v>6</v>
      </c>
      <c r="C9" s="2" t="s">
        <v>17</v>
      </c>
      <c r="D9" s="2" t="s">
        <v>26</v>
      </c>
      <c r="E9" s="2" t="s">
        <v>35</v>
      </c>
      <c r="F9" s="20">
        <v>13</v>
      </c>
      <c r="G9" s="21">
        <v>150000</v>
      </c>
      <c r="H9" s="2" t="s">
        <v>46</v>
      </c>
      <c r="I9" s="2"/>
      <c r="J9" s="7" t="str">
        <f t="shared" si="0"/>
        <v/>
      </c>
    </row>
    <row r="10" spans="2:10" x14ac:dyDescent="0.3">
      <c r="B10" s="6" t="s">
        <v>7</v>
      </c>
      <c r="C10" s="2" t="s">
        <v>18</v>
      </c>
      <c r="D10" s="2" t="s">
        <v>27</v>
      </c>
      <c r="E10" s="2" t="s">
        <v>36</v>
      </c>
      <c r="F10" s="20">
        <v>15</v>
      </c>
      <c r="G10" s="21">
        <v>50000</v>
      </c>
      <c r="H10" s="2" t="s">
        <v>47</v>
      </c>
      <c r="I10" s="2"/>
      <c r="J10" s="7" t="str">
        <f t="shared" si="0"/>
        <v/>
      </c>
    </row>
    <row r="11" spans="2:10" x14ac:dyDescent="0.3">
      <c r="B11" s="6" t="s">
        <v>8</v>
      </c>
      <c r="C11" s="2" t="s">
        <v>19</v>
      </c>
      <c r="D11" s="2" t="s">
        <v>28</v>
      </c>
      <c r="E11" s="2" t="s">
        <v>37</v>
      </c>
      <c r="F11" s="20">
        <v>14</v>
      </c>
      <c r="G11" s="21">
        <v>70000</v>
      </c>
      <c r="H11" s="2" t="s">
        <v>48</v>
      </c>
      <c r="I11" s="2"/>
      <c r="J11" s="7" t="str">
        <f t="shared" si="0"/>
        <v/>
      </c>
    </row>
    <row r="12" spans="2:10" ht="14.25" thickBot="1" x14ac:dyDescent="0.35">
      <c r="B12" s="12" t="s">
        <v>9</v>
      </c>
      <c r="C12" s="8" t="s">
        <v>20</v>
      </c>
      <c r="D12" s="8" t="s">
        <v>29</v>
      </c>
      <c r="E12" s="8" t="s">
        <v>38</v>
      </c>
      <c r="F12" s="22">
        <v>21</v>
      </c>
      <c r="G12" s="23">
        <v>300000</v>
      </c>
      <c r="H12" s="8" t="s">
        <v>49</v>
      </c>
      <c r="I12" s="8"/>
      <c r="J12" s="9" t="str">
        <f t="shared" si="0"/>
        <v/>
      </c>
    </row>
    <row r="13" spans="2:10" x14ac:dyDescent="0.3">
      <c r="B13" s="33" t="s">
        <v>10</v>
      </c>
      <c r="C13" s="34"/>
      <c r="D13" s="34"/>
      <c r="E13" s="10" t="str">
        <f>ROUND(DAVERAGE(B4:H12,F4,D4:D5),0)&amp;"명"</f>
        <v>30명</v>
      </c>
      <c r="F13" s="37"/>
      <c r="G13" s="34" t="s">
        <v>52</v>
      </c>
      <c r="H13" s="34"/>
      <c r="I13" s="34"/>
      <c r="J13" s="11">
        <f>MAX(G5:G12)</f>
        <v>300000</v>
      </c>
    </row>
    <row r="14" spans="2:10" ht="14.25" thickBot="1" x14ac:dyDescent="0.35">
      <c r="B14" s="35" t="s">
        <v>11</v>
      </c>
      <c r="C14" s="36"/>
      <c r="D14" s="36"/>
      <c r="E14" s="8">
        <f>COUNTIF(강의시간,E5)</f>
        <v>3</v>
      </c>
      <c r="F14" s="38"/>
      <c r="G14" s="17" t="s">
        <v>65</v>
      </c>
      <c r="H14" s="8" t="s">
        <v>1</v>
      </c>
      <c r="I14" s="17" t="s">
        <v>53</v>
      </c>
      <c r="J14" s="9">
        <f>VLOOKUP(H14,B5:H12,5,FALSE)</f>
        <v>37</v>
      </c>
    </row>
    <row r="18" ht="13.5" customHeight="1" x14ac:dyDescent="0.3"/>
    <row r="19" ht="14.25" customHeight="1" x14ac:dyDescent="0.3"/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0" priority="1">
      <formula>$G5&gt;=150000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45" zoomScaleNormal="145" workbookViewId="0">
      <selection activeCell="H17" sqref="H17"/>
    </sheetView>
  </sheetViews>
  <sheetFormatPr defaultRowHeight="13.5" x14ac:dyDescent="0.3"/>
  <cols>
    <col min="1" max="1" width="1.625" style="1" customWidth="1"/>
    <col min="2" max="2" width="11.625" style="1" bestFit="1" customWidth="1"/>
    <col min="3" max="3" width="7.125" style="1" bestFit="1" customWidth="1"/>
    <col min="4" max="4" width="9" style="1" customWidth="1"/>
    <col min="5" max="6" width="9" style="1"/>
    <col min="7" max="7" width="7.5" style="1" bestFit="1" customWidth="1"/>
    <col min="8" max="16384" width="9" style="1"/>
  </cols>
  <sheetData>
    <row r="1" spans="2:8" ht="14.25" thickBot="1" x14ac:dyDescent="0.35"/>
    <row r="2" spans="2:8" ht="27.75" thickBot="1" x14ac:dyDescent="0.35">
      <c r="B2" s="13" t="s">
        <v>0</v>
      </c>
      <c r="C2" s="14" t="s">
        <v>12</v>
      </c>
      <c r="D2" s="14" t="s">
        <v>21</v>
      </c>
      <c r="E2" s="14" t="s">
        <v>30</v>
      </c>
      <c r="F2" s="14" t="s">
        <v>39</v>
      </c>
      <c r="G2" s="15" t="s">
        <v>40</v>
      </c>
      <c r="H2" s="14" t="s">
        <v>41</v>
      </c>
    </row>
    <row r="3" spans="2:8" x14ac:dyDescent="0.3">
      <c r="B3" s="3" t="s">
        <v>2</v>
      </c>
      <c r="C3" s="4" t="s">
        <v>13</v>
      </c>
      <c r="D3" s="4" t="s">
        <v>22</v>
      </c>
      <c r="E3" s="4" t="s">
        <v>31</v>
      </c>
      <c r="F3" s="18">
        <v>37</v>
      </c>
      <c r="G3" s="19">
        <v>140000.00000000006</v>
      </c>
      <c r="H3" s="4" t="s">
        <v>42</v>
      </c>
    </row>
    <row r="4" spans="2:8" x14ac:dyDescent="0.3">
      <c r="B4" s="6" t="s">
        <v>3</v>
      </c>
      <c r="C4" s="2" t="s">
        <v>14</v>
      </c>
      <c r="D4" s="2" t="s">
        <v>23</v>
      </c>
      <c r="E4" s="2" t="s">
        <v>32</v>
      </c>
      <c r="F4" s="20">
        <v>30</v>
      </c>
      <c r="G4" s="21">
        <v>30000</v>
      </c>
      <c r="H4" s="2" t="s">
        <v>43</v>
      </c>
    </row>
    <row r="5" spans="2:8" x14ac:dyDescent="0.3">
      <c r="B5" s="6" t="s">
        <v>4</v>
      </c>
      <c r="C5" s="2" t="s">
        <v>15</v>
      </c>
      <c r="D5" s="2" t="s">
        <v>24</v>
      </c>
      <c r="E5" s="2" t="s">
        <v>33</v>
      </c>
      <c r="F5" s="20">
        <v>16</v>
      </c>
      <c r="G5" s="21">
        <v>90000</v>
      </c>
      <c r="H5" s="2" t="s">
        <v>44</v>
      </c>
    </row>
    <row r="6" spans="2:8" x14ac:dyDescent="0.3">
      <c r="B6" s="6" t="s">
        <v>5</v>
      </c>
      <c r="C6" s="2" t="s">
        <v>16</v>
      </c>
      <c r="D6" s="2" t="s">
        <v>25</v>
      </c>
      <c r="E6" s="2" t="s">
        <v>34</v>
      </c>
      <c r="F6" s="20">
        <v>37</v>
      </c>
      <c r="G6" s="21">
        <v>110000</v>
      </c>
      <c r="H6" s="2" t="s">
        <v>45</v>
      </c>
    </row>
    <row r="7" spans="2:8" x14ac:dyDescent="0.3">
      <c r="B7" s="6" t="s">
        <v>6</v>
      </c>
      <c r="C7" s="2" t="s">
        <v>17</v>
      </c>
      <c r="D7" s="2" t="s">
        <v>26</v>
      </c>
      <c r="E7" s="2" t="s">
        <v>35</v>
      </c>
      <c r="F7" s="20">
        <v>13</v>
      </c>
      <c r="G7" s="21">
        <v>150000</v>
      </c>
      <c r="H7" s="2" t="s">
        <v>46</v>
      </c>
    </row>
    <row r="8" spans="2:8" x14ac:dyDescent="0.3">
      <c r="B8" s="6" t="s">
        <v>7</v>
      </c>
      <c r="C8" s="2" t="s">
        <v>18</v>
      </c>
      <c r="D8" s="2" t="s">
        <v>27</v>
      </c>
      <c r="E8" s="2" t="s">
        <v>36</v>
      </c>
      <c r="F8" s="20">
        <v>15</v>
      </c>
      <c r="G8" s="21">
        <v>50000</v>
      </c>
      <c r="H8" s="2" t="s">
        <v>47</v>
      </c>
    </row>
    <row r="9" spans="2:8" x14ac:dyDescent="0.3">
      <c r="B9" s="6" t="s">
        <v>8</v>
      </c>
      <c r="C9" s="2" t="s">
        <v>19</v>
      </c>
      <c r="D9" s="2" t="s">
        <v>28</v>
      </c>
      <c r="E9" s="2" t="s">
        <v>37</v>
      </c>
      <c r="F9" s="20">
        <v>14</v>
      </c>
      <c r="G9" s="21">
        <v>70000</v>
      </c>
      <c r="H9" s="2" t="s">
        <v>48</v>
      </c>
    </row>
    <row r="10" spans="2:8" x14ac:dyDescent="0.3">
      <c r="B10" s="24" t="s">
        <v>9</v>
      </c>
      <c r="C10" s="25" t="s">
        <v>20</v>
      </c>
      <c r="D10" s="25" t="s">
        <v>29</v>
      </c>
      <c r="E10" s="25" t="s">
        <v>38</v>
      </c>
      <c r="F10" s="26">
        <v>21</v>
      </c>
      <c r="G10" s="27">
        <v>300000</v>
      </c>
      <c r="H10" s="25" t="s">
        <v>49</v>
      </c>
    </row>
    <row r="11" spans="2:8" x14ac:dyDescent="0.3">
      <c r="B11" s="39" t="s">
        <v>54</v>
      </c>
      <c r="C11" s="39"/>
      <c r="D11" s="39"/>
      <c r="E11" s="39"/>
      <c r="F11" s="39"/>
      <c r="G11" s="39"/>
      <c r="H11" s="2">
        <f>DAVERAGE(B2:H10,G2,D2:D3)</f>
        <v>100000.00000000001</v>
      </c>
    </row>
    <row r="13" spans="2:8" ht="14.25" thickBot="1" x14ac:dyDescent="0.35"/>
    <row r="14" spans="2:8" x14ac:dyDescent="0.3">
      <c r="B14" s="14" t="s">
        <v>21</v>
      </c>
      <c r="C14" s="14" t="s">
        <v>39</v>
      </c>
    </row>
    <row r="15" spans="2:8" x14ac:dyDescent="0.3">
      <c r="B15" s="1" t="s">
        <v>55</v>
      </c>
    </row>
    <row r="16" spans="2:8" x14ac:dyDescent="0.3">
      <c r="C16" s="1" t="s">
        <v>56</v>
      </c>
    </row>
    <row r="17" spans="2:5" ht="14.25" thickBot="1" x14ac:dyDescent="0.35"/>
    <row r="18" spans="2:5" ht="27.75" thickBot="1" x14ac:dyDescent="0.35">
      <c r="B18" s="13" t="s">
        <v>0</v>
      </c>
      <c r="C18" s="14" t="s">
        <v>12</v>
      </c>
      <c r="D18" s="14" t="s">
        <v>39</v>
      </c>
      <c r="E18" s="15" t="s">
        <v>40</v>
      </c>
    </row>
    <row r="19" spans="2:5" x14ac:dyDescent="0.3">
      <c r="B19" s="3" t="s">
        <v>2</v>
      </c>
      <c r="C19" s="4" t="s">
        <v>13</v>
      </c>
      <c r="D19" s="18">
        <v>37</v>
      </c>
      <c r="E19" s="19">
        <v>140000.00000000006</v>
      </c>
    </row>
    <row r="20" spans="2:5" x14ac:dyDescent="0.3">
      <c r="B20" s="6" t="s">
        <v>4</v>
      </c>
      <c r="C20" s="2" t="s">
        <v>15</v>
      </c>
      <c r="D20" s="20">
        <v>16</v>
      </c>
      <c r="E20" s="21">
        <v>90000</v>
      </c>
    </row>
    <row r="21" spans="2:5" x14ac:dyDescent="0.3">
      <c r="B21" s="6" t="s">
        <v>5</v>
      </c>
      <c r="C21" s="2" t="s">
        <v>16</v>
      </c>
      <c r="D21" s="20">
        <v>37</v>
      </c>
      <c r="E21" s="21">
        <v>110000</v>
      </c>
    </row>
    <row r="22" spans="2:5" x14ac:dyDescent="0.3">
      <c r="B22" s="6" t="s">
        <v>8</v>
      </c>
      <c r="C22" s="2" t="s">
        <v>19</v>
      </c>
      <c r="D22" s="20">
        <v>14</v>
      </c>
      <c r="E22" s="21">
        <v>70000</v>
      </c>
    </row>
  </sheetData>
  <mergeCells count="1">
    <mergeCell ref="B11:G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45" zoomScaleNormal="145" workbookViewId="0">
      <selection activeCell="K7" sqref="K7"/>
    </sheetView>
  </sheetViews>
  <sheetFormatPr defaultRowHeight="13.5" x14ac:dyDescent="0.3"/>
  <cols>
    <col min="1" max="1" width="1.625" style="1" customWidth="1"/>
    <col min="2" max="2" width="11.625" style="1" bestFit="1" customWidth="1"/>
    <col min="3" max="16384" width="9" style="1"/>
  </cols>
  <sheetData>
    <row r="1" spans="2:8" ht="14.25" thickBot="1" x14ac:dyDescent="0.35"/>
    <row r="2" spans="2:8" ht="27.75" thickBot="1" x14ac:dyDescent="0.35">
      <c r="B2" s="13" t="s">
        <v>0</v>
      </c>
      <c r="C2" s="14" t="s">
        <v>12</v>
      </c>
      <c r="D2" s="14" t="s">
        <v>21</v>
      </c>
      <c r="E2" s="14" t="s">
        <v>30</v>
      </c>
      <c r="F2" s="14" t="s">
        <v>39</v>
      </c>
      <c r="G2" s="15" t="s">
        <v>40</v>
      </c>
      <c r="H2" s="14" t="s">
        <v>41</v>
      </c>
    </row>
    <row r="3" spans="2:8" x14ac:dyDescent="0.3">
      <c r="B3" s="3" t="s">
        <v>3</v>
      </c>
      <c r="C3" s="4" t="s">
        <v>14</v>
      </c>
      <c r="D3" s="4" t="s">
        <v>23</v>
      </c>
      <c r="E3" s="4" t="s">
        <v>32</v>
      </c>
      <c r="F3" s="18">
        <v>30</v>
      </c>
      <c r="G3" s="19">
        <v>30000</v>
      </c>
      <c r="H3" s="4" t="s">
        <v>43</v>
      </c>
    </row>
    <row r="4" spans="2:8" x14ac:dyDescent="0.3">
      <c r="B4" s="6" t="s">
        <v>6</v>
      </c>
      <c r="C4" s="2" t="s">
        <v>17</v>
      </c>
      <c r="D4" s="2" t="s">
        <v>26</v>
      </c>
      <c r="E4" s="2" t="s">
        <v>35</v>
      </c>
      <c r="F4" s="20">
        <v>13</v>
      </c>
      <c r="G4" s="21">
        <v>150000</v>
      </c>
      <c r="H4" s="2" t="s">
        <v>46</v>
      </c>
    </row>
    <row r="5" spans="2:8" x14ac:dyDescent="0.3">
      <c r="B5" s="6" t="s">
        <v>9</v>
      </c>
      <c r="C5" s="2" t="s">
        <v>20</v>
      </c>
      <c r="D5" s="2" t="s">
        <v>29</v>
      </c>
      <c r="E5" s="2" t="s">
        <v>38</v>
      </c>
      <c r="F5" s="20">
        <v>21</v>
      </c>
      <c r="G5" s="21">
        <v>300000</v>
      </c>
      <c r="H5" s="2" t="s">
        <v>49</v>
      </c>
    </row>
    <row r="6" spans="2:8" x14ac:dyDescent="0.3">
      <c r="B6" s="6"/>
      <c r="C6" s="2"/>
      <c r="D6" s="28" t="s">
        <v>61</v>
      </c>
      <c r="E6" s="2"/>
      <c r="F6" s="20">
        <f>SUBTOTAL(9,F3:F5)</f>
        <v>64</v>
      </c>
      <c r="G6" s="21"/>
      <c r="H6" s="2"/>
    </row>
    <row r="7" spans="2:8" x14ac:dyDescent="0.3">
      <c r="B7" s="6">
        <f>SUBTOTAL(3,B3:B5)</f>
        <v>3</v>
      </c>
      <c r="C7" s="2"/>
      <c r="D7" s="28" t="s">
        <v>57</v>
      </c>
      <c r="E7" s="2"/>
      <c r="F7" s="20"/>
      <c r="G7" s="21"/>
      <c r="H7" s="2"/>
    </row>
    <row r="8" spans="2:8" x14ac:dyDescent="0.3">
      <c r="B8" s="6" t="s">
        <v>4</v>
      </c>
      <c r="C8" s="2" t="s">
        <v>15</v>
      </c>
      <c r="D8" s="2" t="s">
        <v>24</v>
      </c>
      <c r="E8" s="2" t="s">
        <v>33</v>
      </c>
      <c r="F8" s="20">
        <v>16</v>
      </c>
      <c r="G8" s="21">
        <v>90000</v>
      </c>
      <c r="H8" s="2" t="s">
        <v>44</v>
      </c>
    </row>
    <row r="9" spans="2:8" x14ac:dyDescent="0.3">
      <c r="B9" s="6" t="s">
        <v>8</v>
      </c>
      <c r="C9" s="2" t="s">
        <v>19</v>
      </c>
      <c r="D9" s="2" t="s">
        <v>28</v>
      </c>
      <c r="E9" s="2" t="s">
        <v>37</v>
      </c>
      <c r="F9" s="20">
        <v>14</v>
      </c>
      <c r="G9" s="21">
        <v>70000</v>
      </c>
      <c r="H9" s="2" t="s">
        <v>48</v>
      </c>
    </row>
    <row r="10" spans="2:8" x14ac:dyDescent="0.3">
      <c r="B10" s="6"/>
      <c r="C10" s="2"/>
      <c r="D10" s="28" t="s">
        <v>62</v>
      </c>
      <c r="E10" s="2"/>
      <c r="F10" s="20">
        <f>SUBTOTAL(9,F8:F9)</f>
        <v>30</v>
      </c>
      <c r="G10" s="21"/>
      <c r="H10" s="2"/>
    </row>
    <row r="11" spans="2:8" x14ac:dyDescent="0.3">
      <c r="B11" s="6">
        <f>SUBTOTAL(3,B8:B9)</f>
        <v>2</v>
      </c>
      <c r="C11" s="2"/>
      <c r="D11" s="28" t="s">
        <v>58</v>
      </c>
      <c r="E11" s="2"/>
      <c r="F11" s="20"/>
      <c r="G11" s="21"/>
      <c r="H11" s="2"/>
    </row>
    <row r="12" spans="2:8" x14ac:dyDescent="0.3">
      <c r="B12" s="6" t="s">
        <v>2</v>
      </c>
      <c r="C12" s="2" t="s">
        <v>13</v>
      </c>
      <c r="D12" s="2" t="s">
        <v>22</v>
      </c>
      <c r="E12" s="2" t="s">
        <v>31</v>
      </c>
      <c r="F12" s="20">
        <v>37</v>
      </c>
      <c r="G12" s="21">
        <v>110000</v>
      </c>
      <c r="H12" s="2" t="s">
        <v>42</v>
      </c>
    </row>
    <row r="13" spans="2:8" x14ac:dyDescent="0.3">
      <c r="B13" s="6" t="s">
        <v>5</v>
      </c>
      <c r="C13" s="2" t="s">
        <v>16</v>
      </c>
      <c r="D13" s="2" t="s">
        <v>25</v>
      </c>
      <c r="E13" s="2" t="s">
        <v>34</v>
      </c>
      <c r="F13" s="20">
        <v>37</v>
      </c>
      <c r="G13" s="21">
        <v>110000</v>
      </c>
      <c r="H13" s="2" t="s">
        <v>45</v>
      </c>
    </row>
    <row r="14" spans="2:8" ht="14.25" thickBot="1" x14ac:dyDescent="0.35">
      <c r="B14" s="12" t="s">
        <v>7</v>
      </c>
      <c r="C14" s="8" t="s">
        <v>18</v>
      </c>
      <c r="D14" s="8" t="s">
        <v>27</v>
      </c>
      <c r="E14" s="8" t="s">
        <v>36</v>
      </c>
      <c r="F14" s="22">
        <v>15</v>
      </c>
      <c r="G14" s="23">
        <v>50000</v>
      </c>
      <c r="H14" s="8" t="s">
        <v>47</v>
      </c>
    </row>
    <row r="15" spans="2:8" x14ac:dyDescent="0.3">
      <c r="B15" s="29"/>
      <c r="C15" s="29"/>
      <c r="D15" s="32" t="s">
        <v>63</v>
      </c>
      <c r="E15" s="29"/>
      <c r="F15" s="30">
        <f>SUBTOTAL(9,F12:F14)</f>
        <v>89</v>
      </c>
      <c r="G15" s="31"/>
      <c r="H15" s="29"/>
    </row>
    <row r="16" spans="2:8" x14ac:dyDescent="0.3">
      <c r="B16" s="29">
        <f>SUBTOTAL(3,B12:B14)</f>
        <v>3</v>
      </c>
      <c r="C16" s="29"/>
      <c r="D16" s="32" t="s">
        <v>59</v>
      </c>
      <c r="E16" s="29"/>
      <c r="F16" s="30"/>
      <c r="G16" s="31"/>
      <c r="H16" s="29"/>
    </row>
    <row r="17" spans="2:8" x14ac:dyDescent="0.3">
      <c r="B17" s="29"/>
      <c r="C17" s="29"/>
      <c r="D17" s="32" t="s">
        <v>64</v>
      </c>
      <c r="E17" s="29"/>
      <c r="F17" s="30">
        <f>SUBTOTAL(9,F3:F14)</f>
        <v>183</v>
      </c>
      <c r="G17" s="31"/>
      <c r="H17" s="29"/>
    </row>
    <row r="18" spans="2:8" x14ac:dyDescent="0.3">
      <c r="B18" s="29">
        <f>SUBTOTAL(3,B3:B14)</f>
        <v>8</v>
      </c>
      <c r="C18" s="29"/>
      <c r="D18" s="32" t="s">
        <v>60</v>
      </c>
      <c r="E18" s="29"/>
      <c r="F18" s="30"/>
      <c r="G18" s="31"/>
      <c r="H18" s="29"/>
    </row>
  </sheetData>
  <sortState ref="B3:H10">
    <sortCondition ref="D3:D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강의시간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2023-07-07T00:44:02Z</dcterms:created>
  <dcterms:modified xsi:type="dcterms:W3CDTF">2023-07-07T01:28:03Z</dcterms:modified>
</cp:coreProperties>
</file>