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제1작업" sheetId="1" r:id="rId1"/>
    <sheet name="제2작업" sheetId="2" r:id="rId2"/>
    <sheet name="제3작업" sheetId="3" r:id="rId3"/>
    <sheet name="제4작업" sheetId="4" r:id="rId4"/>
  </sheets>
  <definedNames>
    <definedName name="_xlnm._FilterDatabase" localSheetId="1" hidden="1">제2작업!$B$2:$H$10</definedName>
    <definedName name="_xlnm.Criteria" localSheetId="1">제2작업!$B$14:$C$15</definedName>
    <definedName name="_xlnm.Extract" localSheetId="1">제2작업!$B$18:$E$18</definedName>
    <definedName name="랜트비용">제1작업!$G$5:$G$12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3" l="1"/>
  <c r="G11" i="3"/>
  <c r="G7" i="3"/>
  <c r="G17" i="3" s="1"/>
  <c r="C16" i="3"/>
  <c r="C12" i="3"/>
  <c r="C8" i="3"/>
  <c r="C18" i="3" s="1"/>
  <c r="H11" i="2"/>
  <c r="E13" i="1"/>
  <c r="J14" i="1"/>
  <c r="J13" i="1"/>
  <c r="E14" i="1"/>
  <c r="J6" i="1"/>
  <c r="J7" i="1"/>
  <c r="J8" i="1"/>
  <c r="J9" i="1"/>
  <c r="J10" i="1"/>
  <c r="J11" i="1"/>
  <c r="J12" i="1"/>
  <c r="J5" i="1"/>
  <c r="I6" i="1"/>
  <c r="I7" i="1"/>
  <c r="I8" i="1"/>
  <c r="I9" i="1"/>
  <c r="I10" i="1"/>
  <c r="I11" i="1"/>
  <c r="I12" i="1"/>
  <c r="I5" i="1"/>
</calcChain>
</file>

<file path=xl/sharedStrings.xml><?xml version="1.0" encoding="utf-8"?>
<sst xmlns="http://schemas.openxmlformats.org/spreadsheetml/2006/main" count="145" uniqueCount="61">
  <si>
    <t>차량코드</t>
    <phoneticPr fontId="2" type="noConversion"/>
  </si>
  <si>
    <t>M-0571</t>
    <phoneticPr fontId="2" type="noConversion"/>
  </si>
  <si>
    <t>R-0253</t>
    <phoneticPr fontId="2" type="noConversion"/>
  </si>
  <si>
    <t>L-9372</t>
    <phoneticPr fontId="2" type="noConversion"/>
  </si>
  <si>
    <t>R-8133</t>
    <phoneticPr fontId="2" type="noConversion"/>
  </si>
  <si>
    <t>L-4502</t>
    <phoneticPr fontId="2" type="noConversion"/>
  </si>
  <si>
    <t>C-6362</t>
    <phoneticPr fontId="2" type="noConversion"/>
  </si>
  <si>
    <t>M-7201</t>
    <phoneticPr fontId="2" type="noConversion"/>
  </si>
  <si>
    <t>R-9353</t>
    <phoneticPr fontId="2" type="noConversion"/>
  </si>
  <si>
    <t>기아자동차 렌트기간의 평균</t>
    <phoneticPr fontId="2" type="noConversion"/>
  </si>
  <si>
    <t>SM3</t>
    <phoneticPr fontId="2" type="noConversion"/>
  </si>
  <si>
    <t>스타렉스</t>
    <phoneticPr fontId="2" type="noConversion"/>
  </si>
  <si>
    <t>그랜저 TG</t>
    <phoneticPr fontId="2" type="noConversion"/>
  </si>
  <si>
    <t>뉴카니발</t>
    <phoneticPr fontId="2" type="noConversion"/>
  </si>
  <si>
    <t>다이너스티</t>
    <phoneticPr fontId="2" type="noConversion"/>
  </si>
  <si>
    <t>에쿠스</t>
    <phoneticPr fontId="2" type="noConversion"/>
  </si>
  <si>
    <t>K5</t>
    <phoneticPr fontId="2" type="noConversion"/>
  </si>
  <si>
    <t>QM3</t>
    <phoneticPr fontId="2" type="noConversion"/>
  </si>
  <si>
    <t>출고일</t>
    <phoneticPr fontId="2" type="noConversion"/>
  </si>
  <si>
    <t>제조사</t>
    <phoneticPr fontId="2" type="noConversion"/>
  </si>
  <si>
    <t>르노코리아</t>
    <phoneticPr fontId="2" type="noConversion"/>
  </si>
  <si>
    <t>현대자동차</t>
    <phoneticPr fontId="2" type="noConversion"/>
  </si>
  <si>
    <t>현대자동차</t>
    <phoneticPr fontId="2" type="noConversion"/>
  </si>
  <si>
    <t>기아자동차</t>
    <phoneticPr fontId="2" type="noConversion"/>
  </si>
  <si>
    <t>현대자동차</t>
    <phoneticPr fontId="2" type="noConversion"/>
  </si>
  <si>
    <t>현대자동차</t>
    <phoneticPr fontId="2" type="noConversion"/>
  </si>
  <si>
    <t>기아자동차</t>
    <phoneticPr fontId="2" type="noConversion"/>
  </si>
  <si>
    <t>르노코리아</t>
    <phoneticPr fontId="2" type="noConversion"/>
  </si>
  <si>
    <t>랜트기간</t>
    <phoneticPr fontId="2" type="noConversion"/>
  </si>
  <si>
    <t>연료</t>
    <phoneticPr fontId="2" type="noConversion"/>
  </si>
  <si>
    <t>전기</t>
    <phoneticPr fontId="2" type="noConversion"/>
  </si>
  <si>
    <t>LPG</t>
    <phoneticPr fontId="2" type="noConversion"/>
  </si>
  <si>
    <t>가솔린</t>
    <phoneticPr fontId="2" type="noConversion"/>
  </si>
  <si>
    <t>디젤</t>
    <phoneticPr fontId="2" type="noConversion"/>
  </si>
  <si>
    <t>가솔린</t>
    <phoneticPr fontId="2" type="noConversion"/>
  </si>
  <si>
    <t>가솔린</t>
    <phoneticPr fontId="2" type="noConversion"/>
  </si>
  <si>
    <t>LPG</t>
    <phoneticPr fontId="2" type="noConversion"/>
  </si>
  <si>
    <t>디젤</t>
    <phoneticPr fontId="2" type="noConversion"/>
  </si>
  <si>
    <t>연식</t>
    <phoneticPr fontId="2" type="noConversion"/>
  </si>
  <si>
    <t>차량
구분</t>
    <phoneticPr fontId="2" type="noConversion"/>
  </si>
  <si>
    <t>M-0571</t>
  </si>
  <si>
    <t>&lt;&gt;르노코리아</t>
    <phoneticPr fontId="2" type="noConversion"/>
  </si>
  <si>
    <t>&lt;=2</t>
    <phoneticPr fontId="2" type="noConversion"/>
  </si>
  <si>
    <t>현대자동차 개수</t>
  </si>
  <si>
    <t>르노코리아 개수</t>
  </si>
  <si>
    <t>기아자동차 개수</t>
  </si>
  <si>
    <t>전체 개수</t>
  </si>
  <si>
    <t>현대자동차 평균</t>
  </si>
  <si>
    <t>르노코리아 평균</t>
  </si>
  <si>
    <t>기아자동차 평균</t>
  </si>
  <si>
    <t>전체 평균</t>
  </si>
  <si>
    <t>렌트차종</t>
    <phoneticPr fontId="2" type="noConversion"/>
  </si>
  <si>
    <t>렌트기간</t>
    <phoneticPr fontId="2" type="noConversion"/>
  </si>
  <si>
    <t>렌트비용
(단위:원)</t>
    <phoneticPr fontId="2" type="noConversion"/>
  </si>
  <si>
    <t>렌트차종</t>
    <phoneticPr fontId="2" type="noConversion"/>
  </si>
  <si>
    <t>르노코리아의 렌트비용(단위:원) 평균</t>
    <phoneticPr fontId="2" type="noConversion"/>
  </si>
  <si>
    <t>렌트비용
(단위:원)</t>
    <phoneticPr fontId="2" type="noConversion"/>
  </si>
  <si>
    <t>렌트기간</t>
    <phoneticPr fontId="2" type="noConversion"/>
  </si>
  <si>
    <t>르노코리아 렌트비용(단위:원)의 합계</t>
    <phoneticPr fontId="2" type="noConversion"/>
  </si>
  <si>
    <t>최대 렌트비용(단위:원)</t>
    <phoneticPr fontId="2" type="noConversion"/>
  </si>
  <si>
    <t>렌트기간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</si>
</sst>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1" fontId="1" fillId="0" borderId="3" xfId="1" applyFont="1" applyBorder="1" applyAlignment="1">
      <alignment horizontal="right" vertical="center"/>
    </xf>
    <xf numFmtId="41" fontId="1" fillId="0" borderId="1" xfId="1" applyFont="1" applyBorder="1" applyAlignment="1">
      <alignment horizontal="right" vertical="center"/>
    </xf>
    <xf numFmtId="41" fontId="1" fillId="0" borderId="8" xfId="1" applyFont="1" applyBorder="1" applyAlignment="1">
      <alignment horizontal="righ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76" fontId="1" fillId="0" borderId="3" xfId="1" applyNumberFormat="1" applyFont="1" applyBorder="1" applyAlignment="1">
      <alignment horizontal="right" vertical="center"/>
    </xf>
    <xf numFmtId="176" fontId="1" fillId="0" borderId="1" xfId="1" applyNumberFormat="1" applyFont="1" applyBorder="1" applyAlignment="1">
      <alignment horizontal="right" vertical="center"/>
    </xf>
    <xf numFmtId="176" fontId="1" fillId="0" borderId="8" xfId="1" applyNumberFormat="1" applyFont="1" applyBorder="1" applyAlignment="1">
      <alignment horizontal="right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4" fontId="1" fillId="0" borderId="19" xfId="0" applyNumberFormat="1" applyFont="1" applyBorder="1" applyAlignment="1">
      <alignment horizontal="center" vertical="center"/>
    </xf>
    <xf numFmtId="176" fontId="1" fillId="0" borderId="19" xfId="1" applyNumberFormat="1" applyFont="1" applyBorder="1" applyAlignment="1">
      <alignment horizontal="right" vertical="center"/>
    </xf>
    <xf numFmtId="41" fontId="1" fillId="0" borderId="19" xfId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76" fontId="1" fillId="0" borderId="0" xfId="1" applyNumberFormat="1" applyFont="1" applyBorder="1" applyAlignment="1">
      <alignment horizontal="right" vertical="center"/>
    </xf>
    <xf numFmtId="41" fontId="1" fillId="0" borderId="0" xfId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3"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>
                <a:solidFill>
                  <a:schemeClr val="tx1"/>
                </a:solidFill>
              </a:rPr>
              <a:t>르노코리아 및 현대자동차 렌트 현황</a:t>
            </a:r>
            <a:endParaRPr lang="ko-KR" sz="2000" b="1">
              <a:solidFill>
                <a:schemeClr val="tx1"/>
              </a:solidFill>
            </a:endParaRPr>
          </a:p>
        </c:rich>
      </c:tx>
      <c:layout/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제1작업!$F$4</c:f>
              <c:strCache>
                <c:ptCount val="1"/>
                <c:pt idx="0">
                  <c:v>렌트기간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(제1작업!$C$5,제1작업!$C$6,제1작업!$C$7,제1작업!$C$9,제1작업!$C$10,제1작업!$C$12)</c:f>
              <c:strCache>
                <c:ptCount val="6"/>
                <c:pt idx="0">
                  <c:v>SM3</c:v>
                </c:pt>
                <c:pt idx="1">
                  <c:v>스타렉스</c:v>
                </c:pt>
                <c:pt idx="2">
                  <c:v>그랜저 TG</c:v>
                </c:pt>
                <c:pt idx="3">
                  <c:v>다이너스티</c:v>
                </c:pt>
                <c:pt idx="4">
                  <c:v>에쿠스</c:v>
                </c:pt>
                <c:pt idx="5">
                  <c:v>QM3</c:v>
                </c:pt>
              </c:strCache>
            </c:strRef>
          </c:cat>
          <c:val>
            <c:numRef>
              <c:f>(제1작업!$F$5,제1작업!$F$6,제1작업!$F$7,제1작업!$F$9,제1작업!$F$10,제1작업!$F$12)</c:f>
              <c:numCache>
                <c:formatCode>#,##0"일"</c:formatCode>
                <c:ptCount val="6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2-4A08-8543-75A466187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449850464"/>
        <c:axId val="449846720"/>
      </c:barChart>
      <c:lineChart>
        <c:grouping val="standard"/>
        <c:varyColors val="0"/>
        <c:ser>
          <c:idx val="1"/>
          <c:order val="1"/>
          <c:tx>
            <c:v>렌트비용(단위:원)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5E62-4A08-8543-75A466187B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(제1작업!$C$5,제1작업!$C$6,제1작업!$C$7,제1작업!$C$9,제1작업!$C$10,제1작업!$C$12)</c:f>
              <c:strCache>
                <c:ptCount val="6"/>
                <c:pt idx="0">
                  <c:v>SM3</c:v>
                </c:pt>
                <c:pt idx="1">
                  <c:v>스타렉스</c:v>
                </c:pt>
                <c:pt idx="2">
                  <c:v>그랜저 TG</c:v>
                </c:pt>
                <c:pt idx="3">
                  <c:v>다이너스티</c:v>
                </c:pt>
                <c:pt idx="4">
                  <c:v>에쿠스</c:v>
                </c:pt>
                <c:pt idx="5">
                  <c:v>QM3</c:v>
                </c:pt>
              </c:strCache>
            </c:strRef>
          </c:cat>
          <c:val>
            <c:numRef>
              <c:f>(제1작업!$G$5,제1작업!$G$6,제1작업!$G$7,제1작업!$G$9,제1작업!$G$10,제1작업!$G$12)</c:f>
              <c:numCache>
                <c:formatCode>_(* #,##0_);_(* \(#,##0\);_(* "-"_);_(@_)</c:formatCode>
                <c:ptCount val="6"/>
                <c:pt idx="0">
                  <c:v>342000</c:v>
                </c:pt>
                <c:pt idx="1">
                  <c:v>325000</c:v>
                </c:pt>
                <c:pt idx="2">
                  <c:v>175000</c:v>
                </c:pt>
                <c:pt idx="3">
                  <c:v>85000</c:v>
                </c:pt>
                <c:pt idx="4">
                  <c:v>165000</c:v>
                </c:pt>
                <c:pt idx="5">
                  <c:v>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62-4A08-8543-75A466187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676400"/>
        <c:axId val="610681392"/>
      </c:lineChart>
      <c:catAx>
        <c:axId val="44985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449846720"/>
        <c:crosses val="autoZero"/>
        <c:auto val="1"/>
        <c:lblAlgn val="ctr"/>
        <c:lblOffset val="100"/>
        <c:noMultiLvlLbl val="0"/>
      </c:catAx>
      <c:valAx>
        <c:axId val="4498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&quot;일&quot;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449850464"/>
        <c:crosses val="autoZero"/>
        <c:crossBetween val="between"/>
      </c:valAx>
      <c:valAx>
        <c:axId val="610681392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610676400"/>
        <c:crosses val="max"/>
        <c:crossBetween val="between"/>
        <c:majorUnit val="100000"/>
      </c:valAx>
      <c:catAx>
        <c:axId val="610676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10681392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108857</xdr:colOff>
      <xdr:row>0</xdr:row>
      <xdr:rowOff>38100</xdr:rowOff>
    </xdr:from>
    <xdr:to>
      <xdr:col>6</xdr:col>
      <xdr:colOff>740228</xdr:colOff>
      <xdr:row>2</xdr:row>
      <xdr:rowOff>174171</xdr:rowOff>
    </xdr:to>
    <xdr:sp macro="" textlink="">
      <xdr:nvSpPr>
        <xdr:cNvPr id="2" name="사다리꼴 1"/>
        <xdr:cNvSpPr/>
      </xdr:nvSpPr>
      <xdr:spPr>
        <a:xfrm>
          <a:off x="234043" y="38100"/>
          <a:ext cx="4827814" cy="484414"/>
        </a:xfrm>
        <a:prstGeom prst="trapezoid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JS</a:t>
          </a:r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렌터카 렌트 현황</a:t>
          </a:r>
        </a:p>
      </xdr:txBody>
    </xdr:sp>
    <xdr:clientData/>
  </xdr:twoCellAnchor>
  <xdr:twoCellAnchor editAs="oneCell">
    <xdr:from>
      <xdr:col>7</xdr:col>
      <xdr:colOff>342900</xdr:colOff>
      <xdr:row>0</xdr:row>
      <xdr:rowOff>47259</xdr:rowOff>
    </xdr:from>
    <xdr:to>
      <xdr:col>9</xdr:col>
      <xdr:colOff>669471</xdr:colOff>
      <xdr:row>2</xdr:row>
      <xdr:rowOff>210909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259"/>
          <a:ext cx="1698171" cy="511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0.17366</cdr:x>
      <cdr:y>0.12323</cdr:y>
    </cdr:from>
    <cdr:to>
      <cdr:x>0.35487</cdr:x>
      <cdr:y>0.21694</cdr:y>
    </cdr:to>
    <cdr:sp macro="" textlink="">
      <cdr:nvSpPr>
        <cdr:cNvPr id="2" name="모서리가 둥근 사각형 설명선 1"/>
        <cdr:cNvSpPr/>
      </cdr:nvSpPr>
      <cdr:spPr>
        <a:xfrm xmlns:a="http://schemas.openxmlformats.org/drawingml/2006/main">
          <a:off x="1616127" y="749508"/>
          <a:ext cx="1686393" cy="569939"/>
        </a:xfrm>
        <a:prstGeom xmlns:a="http://schemas.openxmlformats.org/drawingml/2006/main" prst="wedgeRoundRectCallout">
          <a:avLst>
            <a:gd name="adj1" fmla="val -69907"/>
            <a:gd name="adj2" fmla="val 37842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인기</a:t>
          </a:r>
          <a:endParaRPr lang="en-US" alt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렌트차종</a:t>
          </a:r>
          <a:endParaRPr 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7"/>
  <sheetViews>
    <sheetView tabSelected="1" zoomScale="175" zoomScaleNormal="175" workbookViewId="0">
      <selection activeCell="M6" sqref="M6"/>
    </sheetView>
  </sheetViews>
  <sheetFormatPr defaultRowHeight="13.5" x14ac:dyDescent="0.3"/>
  <cols>
    <col min="1" max="1" width="1.625" style="1" customWidth="1"/>
    <col min="2" max="2" width="11.125" style="1" customWidth="1"/>
    <col min="3" max="3" width="11.625" style="1" customWidth="1"/>
    <col min="4" max="4" width="12.25" style="1" bestFit="1" customWidth="1"/>
    <col min="5" max="5" width="10.875" style="1" customWidth="1"/>
    <col min="6" max="6" width="9.125" style="1" bestFit="1" customWidth="1"/>
    <col min="7" max="7" width="10.75" style="1" customWidth="1"/>
    <col min="8" max="10" width="9" style="1"/>
    <col min="11" max="11" width="6.25" style="1" customWidth="1"/>
    <col min="12" max="12" width="2.75" style="1" customWidth="1"/>
    <col min="13" max="13" width="7.125" style="1" customWidth="1"/>
    <col min="14" max="14" width="7" style="1" customWidth="1"/>
    <col min="15" max="15" width="8" style="1" customWidth="1"/>
    <col min="16" max="16384" width="9" style="1"/>
  </cols>
  <sheetData>
    <row r="3" spans="2:12" ht="17.25" customHeight="1" thickBot="1" x14ac:dyDescent="0.35"/>
    <row r="4" spans="2:12" ht="31.5" customHeight="1" thickBot="1" x14ac:dyDescent="0.35">
      <c r="B4" s="19" t="s">
        <v>0</v>
      </c>
      <c r="C4" s="20" t="s">
        <v>51</v>
      </c>
      <c r="D4" s="20" t="s">
        <v>18</v>
      </c>
      <c r="E4" s="20" t="s">
        <v>19</v>
      </c>
      <c r="F4" s="20" t="s">
        <v>52</v>
      </c>
      <c r="G4" s="21" t="s">
        <v>53</v>
      </c>
      <c r="H4" s="20" t="s">
        <v>29</v>
      </c>
      <c r="I4" s="20" t="s">
        <v>38</v>
      </c>
      <c r="J4" s="22" t="s">
        <v>39</v>
      </c>
    </row>
    <row r="5" spans="2:12" x14ac:dyDescent="0.3">
      <c r="B5" s="2" t="s">
        <v>1</v>
      </c>
      <c r="C5" s="3" t="s">
        <v>10</v>
      </c>
      <c r="D5" s="4">
        <v>42165</v>
      </c>
      <c r="E5" s="3" t="s">
        <v>20</v>
      </c>
      <c r="F5" s="24">
        <v>5</v>
      </c>
      <c r="G5" s="16">
        <v>342000</v>
      </c>
      <c r="H5" s="3" t="s">
        <v>30</v>
      </c>
      <c r="I5" s="3">
        <f>YEAR(D5)</f>
        <v>2015</v>
      </c>
      <c r="J5" s="5" t="str">
        <f>CHOOSE(RIGHT(B5,1),"중형","대형","승합")</f>
        <v>중형</v>
      </c>
    </row>
    <row r="6" spans="2:12" x14ac:dyDescent="0.3">
      <c r="B6" s="6" t="s">
        <v>2</v>
      </c>
      <c r="C6" s="7" t="s">
        <v>11</v>
      </c>
      <c r="D6" s="8">
        <v>41404</v>
      </c>
      <c r="E6" s="7" t="s">
        <v>21</v>
      </c>
      <c r="F6" s="25">
        <v>3</v>
      </c>
      <c r="G6" s="17">
        <v>325000</v>
      </c>
      <c r="H6" s="7" t="s">
        <v>31</v>
      </c>
      <c r="I6" s="7">
        <f t="shared" ref="I6:I12" si="0">YEAR(D6)</f>
        <v>2013</v>
      </c>
      <c r="J6" s="9" t="str">
        <f t="shared" ref="J6:J12" si="1">CHOOSE(RIGHT(B6,1),"중형","대형","승합")</f>
        <v>승합</v>
      </c>
    </row>
    <row r="7" spans="2:12" x14ac:dyDescent="0.3">
      <c r="B7" s="6" t="s">
        <v>3</v>
      </c>
      <c r="C7" s="7" t="s">
        <v>12</v>
      </c>
      <c r="D7" s="8">
        <v>40594</v>
      </c>
      <c r="E7" s="7" t="s">
        <v>22</v>
      </c>
      <c r="F7" s="25">
        <v>2</v>
      </c>
      <c r="G7" s="17">
        <v>175000</v>
      </c>
      <c r="H7" s="7" t="s">
        <v>32</v>
      </c>
      <c r="I7" s="7">
        <f t="shared" si="0"/>
        <v>2011</v>
      </c>
      <c r="J7" s="9" t="str">
        <f t="shared" si="1"/>
        <v>대형</v>
      </c>
    </row>
    <row r="8" spans="2:12" x14ac:dyDescent="0.3">
      <c r="B8" s="6" t="s">
        <v>4</v>
      </c>
      <c r="C8" s="7" t="s">
        <v>13</v>
      </c>
      <c r="D8" s="8">
        <v>41263</v>
      </c>
      <c r="E8" s="7" t="s">
        <v>23</v>
      </c>
      <c r="F8" s="25">
        <v>4</v>
      </c>
      <c r="G8" s="17">
        <v>215000</v>
      </c>
      <c r="H8" s="7" t="s">
        <v>33</v>
      </c>
      <c r="I8" s="7">
        <f t="shared" si="0"/>
        <v>2012</v>
      </c>
      <c r="J8" s="9" t="str">
        <f t="shared" si="1"/>
        <v>승합</v>
      </c>
    </row>
    <row r="9" spans="2:12" x14ac:dyDescent="0.3">
      <c r="B9" s="6" t="s">
        <v>5</v>
      </c>
      <c r="C9" s="7" t="s">
        <v>14</v>
      </c>
      <c r="D9" s="8">
        <v>40451</v>
      </c>
      <c r="E9" s="7" t="s">
        <v>24</v>
      </c>
      <c r="F9" s="25">
        <v>1</v>
      </c>
      <c r="G9" s="17">
        <v>85000</v>
      </c>
      <c r="H9" s="7" t="s">
        <v>34</v>
      </c>
      <c r="I9" s="7">
        <f t="shared" si="0"/>
        <v>2010</v>
      </c>
      <c r="J9" s="9" t="str">
        <f t="shared" si="1"/>
        <v>대형</v>
      </c>
    </row>
    <row r="10" spans="2:12" x14ac:dyDescent="0.3">
      <c r="B10" s="6" t="s">
        <v>6</v>
      </c>
      <c r="C10" s="7" t="s">
        <v>15</v>
      </c>
      <c r="D10" s="8">
        <v>41049</v>
      </c>
      <c r="E10" s="7" t="s">
        <v>25</v>
      </c>
      <c r="F10" s="25">
        <v>2</v>
      </c>
      <c r="G10" s="17">
        <v>165000</v>
      </c>
      <c r="H10" s="7" t="s">
        <v>35</v>
      </c>
      <c r="I10" s="7">
        <f t="shared" si="0"/>
        <v>2012</v>
      </c>
      <c r="J10" s="9" t="str">
        <f t="shared" si="1"/>
        <v>대형</v>
      </c>
    </row>
    <row r="11" spans="2:12" x14ac:dyDescent="0.3">
      <c r="B11" s="6" t="s">
        <v>7</v>
      </c>
      <c r="C11" s="7" t="s">
        <v>16</v>
      </c>
      <c r="D11" s="8">
        <v>40283</v>
      </c>
      <c r="E11" s="7" t="s">
        <v>26</v>
      </c>
      <c r="F11" s="25">
        <v>4</v>
      </c>
      <c r="G11" s="17">
        <v>270000</v>
      </c>
      <c r="H11" s="7" t="s">
        <v>36</v>
      </c>
      <c r="I11" s="7">
        <f t="shared" si="0"/>
        <v>2010</v>
      </c>
      <c r="J11" s="9" t="str">
        <f t="shared" si="1"/>
        <v>중형</v>
      </c>
    </row>
    <row r="12" spans="2:12" ht="14.25" thickBot="1" x14ac:dyDescent="0.35">
      <c r="B12" s="10" t="s">
        <v>8</v>
      </c>
      <c r="C12" s="11" t="s">
        <v>17</v>
      </c>
      <c r="D12" s="12">
        <v>41713</v>
      </c>
      <c r="E12" s="11" t="s">
        <v>27</v>
      </c>
      <c r="F12" s="26">
        <v>1</v>
      </c>
      <c r="G12" s="18">
        <v>95000</v>
      </c>
      <c r="H12" s="11" t="s">
        <v>37</v>
      </c>
      <c r="I12" s="11">
        <f t="shared" si="0"/>
        <v>2014</v>
      </c>
      <c r="J12" s="13" t="str">
        <f t="shared" si="1"/>
        <v>승합</v>
      </c>
    </row>
    <row r="13" spans="2:12" x14ac:dyDescent="0.3">
      <c r="B13" s="38" t="s">
        <v>9</v>
      </c>
      <c r="C13" s="39"/>
      <c r="D13" s="39"/>
      <c r="E13" s="14">
        <f>SUMIF(E5:E12,E8,F5:F12)/COUNTIF(E5:E12,E8)</f>
        <v>4</v>
      </c>
      <c r="F13" s="42"/>
      <c r="G13" s="39" t="s">
        <v>59</v>
      </c>
      <c r="H13" s="39"/>
      <c r="I13" s="39"/>
      <c r="J13" s="15">
        <f>MAX(랜트비용)</f>
        <v>342000</v>
      </c>
    </row>
    <row r="14" spans="2:12" ht="14.25" thickBot="1" x14ac:dyDescent="0.35">
      <c r="B14" s="40" t="s">
        <v>58</v>
      </c>
      <c r="C14" s="41"/>
      <c r="D14" s="41"/>
      <c r="E14" s="11">
        <f>DSUM(B4:H12,G4,E4:E5)</f>
        <v>437000</v>
      </c>
      <c r="F14" s="43"/>
      <c r="G14" s="23" t="s">
        <v>0</v>
      </c>
      <c r="H14" s="11" t="s">
        <v>40</v>
      </c>
      <c r="I14" s="23" t="s">
        <v>28</v>
      </c>
      <c r="J14" s="13">
        <f>VLOOKUP(H14,B5:H12,5,FALSE)</f>
        <v>5</v>
      </c>
    </row>
    <row r="15" spans="2:12" ht="13.5" customHeight="1" x14ac:dyDescent="0.3"/>
    <row r="16" spans="2:12" ht="15" customHeight="1" x14ac:dyDescent="0.3">
      <c r="L16" s="45"/>
    </row>
    <row r="17" ht="16.5" customHeight="1" x14ac:dyDescent="0.3"/>
  </sheetData>
  <mergeCells count="4">
    <mergeCell ref="B13:D13"/>
    <mergeCell ref="B14:D14"/>
    <mergeCell ref="F13:F14"/>
    <mergeCell ref="G13:I13"/>
  </mergeCells>
  <phoneticPr fontId="2" type="noConversion"/>
  <conditionalFormatting sqref="B5:J12">
    <cfRule type="expression" dxfId="2" priority="1">
      <formula>$G5&lt;=100000</formula>
    </cfRule>
    <cfRule type="expression" priority="2">
      <formula>$G5&gt;=100000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zoomScale="175" zoomScaleNormal="175" workbookViewId="0">
      <selection activeCell="E15" sqref="E15"/>
    </sheetView>
  </sheetViews>
  <sheetFormatPr defaultRowHeight="13.5" x14ac:dyDescent="0.3"/>
  <cols>
    <col min="1" max="1" width="1.625" style="1" customWidth="1"/>
    <col min="2" max="2" width="13.75" style="1" bestFit="1" customWidth="1"/>
    <col min="3" max="3" width="11.875" style="1" bestFit="1" customWidth="1"/>
    <col min="4" max="4" width="13.25" style="1" bestFit="1" customWidth="1"/>
    <col min="5" max="5" width="11.875" style="1" bestFit="1" customWidth="1"/>
    <col min="6" max="6" width="9" style="1" bestFit="1" customWidth="1"/>
    <col min="7" max="7" width="10.625" style="1" bestFit="1" customWidth="1"/>
    <col min="8" max="8" width="7.75" style="1" bestFit="1" customWidth="1"/>
    <col min="9" max="16384" width="9" style="1"/>
  </cols>
  <sheetData>
    <row r="1" spans="2:8" ht="14.25" thickBot="1" x14ac:dyDescent="0.35"/>
    <row r="2" spans="2:8" ht="27.75" thickBot="1" x14ac:dyDescent="0.35">
      <c r="B2" s="19" t="s">
        <v>0</v>
      </c>
      <c r="C2" s="20" t="s">
        <v>54</v>
      </c>
      <c r="D2" s="20" t="s">
        <v>18</v>
      </c>
      <c r="E2" s="20" t="s">
        <v>19</v>
      </c>
      <c r="F2" s="20" t="s">
        <v>52</v>
      </c>
      <c r="G2" s="21" t="s">
        <v>53</v>
      </c>
      <c r="H2" s="20" t="s">
        <v>29</v>
      </c>
    </row>
    <row r="3" spans="2:8" x14ac:dyDescent="0.3">
      <c r="B3" s="2" t="s">
        <v>1</v>
      </c>
      <c r="C3" s="3" t="s">
        <v>10</v>
      </c>
      <c r="D3" s="4">
        <v>42165</v>
      </c>
      <c r="E3" s="3" t="s">
        <v>20</v>
      </c>
      <c r="F3" s="24">
        <v>5</v>
      </c>
      <c r="G3" s="16">
        <v>365000</v>
      </c>
      <c r="H3" s="3" t="s">
        <v>30</v>
      </c>
    </row>
    <row r="4" spans="2:8" x14ac:dyDescent="0.3">
      <c r="B4" s="6" t="s">
        <v>2</v>
      </c>
      <c r="C4" s="7" t="s">
        <v>11</v>
      </c>
      <c r="D4" s="8">
        <v>41404</v>
      </c>
      <c r="E4" s="7" t="s">
        <v>21</v>
      </c>
      <c r="F4" s="25">
        <v>3</v>
      </c>
      <c r="G4" s="17">
        <v>325000</v>
      </c>
      <c r="H4" s="7" t="s">
        <v>31</v>
      </c>
    </row>
    <row r="5" spans="2:8" x14ac:dyDescent="0.3">
      <c r="B5" s="6" t="s">
        <v>3</v>
      </c>
      <c r="C5" s="7" t="s">
        <v>12</v>
      </c>
      <c r="D5" s="8">
        <v>40594</v>
      </c>
      <c r="E5" s="7" t="s">
        <v>22</v>
      </c>
      <c r="F5" s="25">
        <v>2</v>
      </c>
      <c r="G5" s="17">
        <v>175000</v>
      </c>
      <c r="H5" s="7" t="s">
        <v>32</v>
      </c>
    </row>
    <row r="6" spans="2:8" x14ac:dyDescent="0.3">
      <c r="B6" s="6" t="s">
        <v>4</v>
      </c>
      <c r="C6" s="7" t="s">
        <v>13</v>
      </c>
      <c r="D6" s="8">
        <v>41263</v>
      </c>
      <c r="E6" s="7" t="s">
        <v>23</v>
      </c>
      <c r="F6" s="25">
        <v>4</v>
      </c>
      <c r="G6" s="17">
        <v>215000</v>
      </c>
      <c r="H6" s="7" t="s">
        <v>33</v>
      </c>
    </row>
    <row r="7" spans="2:8" x14ac:dyDescent="0.3">
      <c r="B7" s="6" t="s">
        <v>5</v>
      </c>
      <c r="C7" s="7" t="s">
        <v>14</v>
      </c>
      <c r="D7" s="8">
        <v>40451</v>
      </c>
      <c r="E7" s="7" t="s">
        <v>24</v>
      </c>
      <c r="F7" s="25">
        <v>1</v>
      </c>
      <c r="G7" s="17">
        <v>85000</v>
      </c>
      <c r="H7" s="7" t="s">
        <v>34</v>
      </c>
    </row>
    <row r="8" spans="2:8" x14ac:dyDescent="0.3">
      <c r="B8" s="6" t="s">
        <v>6</v>
      </c>
      <c r="C8" s="7" t="s">
        <v>15</v>
      </c>
      <c r="D8" s="8">
        <v>41049</v>
      </c>
      <c r="E8" s="7" t="s">
        <v>21</v>
      </c>
      <c r="F8" s="25">
        <v>2</v>
      </c>
      <c r="G8" s="17">
        <v>165000</v>
      </c>
      <c r="H8" s="7" t="s">
        <v>34</v>
      </c>
    </row>
    <row r="9" spans="2:8" x14ac:dyDescent="0.3">
      <c r="B9" s="6" t="s">
        <v>7</v>
      </c>
      <c r="C9" s="7" t="s">
        <v>16</v>
      </c>
      <c r="D9" s="8">
        <v>40283</v>
      </c>
      <c r="E9" s="7" t="s">
        <v>23</v>
      </c>
      <c r="F9" s="25">
        <v>4</v>
      </c>
      <c r="G9" s="17">
        <v>270000</v>
      </c>
      <c r="H9" s="7" t="s">
        <v>31</v>
      </c>
    </row>
    <row r="10" spans="2:8" x14ac:dyDescent="0.3">
      <c r="B10" s="27" t="s">
        <v>8</v>
      </c>
      <c r="C10" s="28" t="s">
        <v>17</v>
      </c>
      <c r="D10" s="29">
        <v>41713</v>
      </c>
      <c r="E10" s="28" t="s">
        <v>27</v>
      </c>
      <c r="F10" s="30">
        <v>1</v>
      </c>
      <c r="G10" s="31">
        <v>95000</v>
      </c>
      <c r="H10" s="28" t="s">
        <v>33</v>
      </c>
    </row>
    <row r="11" spans="2:8" x14ac:dyDescent="0.3">
      <c r="B11" s="44" t="s">
        <v>55</v>
      </c>
      <c r="C11" s="44"/>
      <c r="D11" s="44"/>
      <c r="E11" s="44"/>
      <c r="F11" s="44"/>
      <c r="G11" s="44"/>
      <c r="H11" s="7">
        <f>DAVERAGE(B2:H10,G2,E2:E3)</f>
        <v>230000</v>
      </c>
    </row>
    <row r="13" spans="2:8" ht="14.25" thickBot="1" x14ac:dyDescent="0.35"/>
    <row r="14" spans="2:8" x14ac:dyDescent="0.3">
      <c r="B14" s="20" t="s">
        <v>19</v>
      </c>
      <c r="C14" s="20" t="s">
        <v>52</v>
      </c>
    </row>
    <row r="15" spans="2:8" x14ac:dyDescent="0.3">
      <c r="B15" s="1" t="s">
        <v>41</v>
      </c>
      <c r="C15" s="1" t="s">
        <v>42</v>
      </c>
    </row>
    <row r="17" spans="2:5" ht="14.25" thickBot="1" x14ac:dyDescent="0.35"/>
    <row r="18" spans="2:5" ht="27" x14ac:dyDescent="0.3">
      <c r="B18" s="19" t="s">
        <v>0</v>
      </c>
      <c r="C18" s="20" t="s">
        <v>18</v>
      </c>
      <c r="D18" s="20" t="s">
        <v>60</v>
      </c>
      <c r="E18" s="21" t="s">
        <v>53</v>
      </c>
    </row>
    <row r="19" spans="2:5" x14ac:dyDescent="0.3">
      <c r="B19" s="6" t="s">
        <v>3</v>
      </c>
      <c r="C19" s="8">
        <v>40594</v>
      </c>
      <c r="D19" s="25">
        <v>2</v>
      </c>
      <c r="E19" s="17">
        <v>175000</v>
      </c>
    </row>
    <row r="20" spans="2:5" x14ac:dyDescent="0.3">
      <c r="B20" s="6" t="s">
        <v>5</v>
      </c>
      <c r="C20" s="8">
        <v>40451</v>
      </c>
      <c r="D20" s="25">
        <v>1</v>
      </c>
      <c r="E20" s="17">
        <v>85000</v>
      </c>
    </row>
    <row r="21" spans="2:5" x14ac:dyDescent="0.3">
      <c r="B21" s="6" t="s">
        <v>6</v>
      </c>
      <c r="C21" s="8">
        <v>41049</v>
      </c>
      <c r="D21" s="25">
        <v>2</v>
      </c>
      <c r="E21" s="17">
        <v>165000</v>
      </c>
    </row>
  </sheetData>
  <mergeCells count="1">
    <mergeCell ref="B11:G11"/>
  </mergeCells>
  <phoneticPr fontId="2" type="noConversion"/>
  <conditionalFormatting sqref="B3:H10">
    <cfRule type="expression" dxfId="1" priority="1">
      <formula>$G3&lt;=100000</formula>
    </cfRule>
    <cfRule type="expression" priority="2">
      <formula>$G3&gt;=100000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zoomScale="175" zoomScaleNormal="175" workbookViewId="0">
      <selection activeCell="E19" sqref="E19"/>
    </sheetView>
  </sheetViews>
  <sheetFormatPr defaultRowHeight="13.5" x14ac:dyDescent="0.3"/>
  <cols>
    <col min="1" max="1" width="1.625" style="1" customWidth="1"/>
    <col min="2" max="2" width="9" style="1"/>
    <col min="3" max="3" width="11.875" style="1" bestFit="1" customWidth="1"/>
    <col min="4" max="4" width="13.25" style="1" bestFit="1" customWidth="1"/>
    <col min="5" max="5" width="11.875" style="1" bestFit="1" customWidth="1"/>
    <col min="6" max="6" width="9" style="1"/>
    <col min="7" max="7" width="10.625" style="1" bestFit="1" customWidth="1"/>
    <col min="8" max="8" width="7.75" style="1" bestFit="1" customWidth="1"/>
    <col min="9" max="16384" width="9" style="1"/>
  </cols>
  <sheetData>
    <row r="1" spans="2:8" ht="14.25" thickBot="1" x14ac:dyDescent="0.35"/>
    <row r="2" spans="2:8" ht="27.75" thickBot="1" x14ac:dyDescent="0.35">
      <c r="B2" s="19" t="s">
        <v>0</v>
      </c>
      <c r="C2" s="20" t="s">
        <v>51</v>
      </c>
      <c r="D2" s="20" t="s">
        <v>18</v>
      </c>
      <c r="E2" s="20" t="s">
        <v>19</v>
      </c>
      <c r="F2" s="20" t="s">
        <v>57</v>
      </c>
      <c r="G2" s="21" t="s">
        <v>56</v>
      </c>
      <c r="H2" s="20" t="s">
        <v>29</v>
      </c>
    </row>
    <row r="3" spans="2:8" x14ac:dyDescent="0.3">
      <c r="B3" s="2" t="s">
        <v>2</v>
      </c>
      <c r="C3" s="3" t="s">
        <v>11</v>
      </c>
      <c r="D3" s="4">
        <v>41404</v>
      </c>
      <c r="E3" s="3" t="s">
        <v>21</v>
      </c>
      <c r="F3" s="24">
        <v>3</v>
      </c>
      <c r="G3" s="16">
        <v>325000</v>
      </c>
      <c r="H3" s="3" t="s">
        <v>31</v>
      </c>
    </row>
    <row r="4" spans="2:8" x14ac:dyDescent="0.3">
      <c r="B4" s="6" t="s">
        <v>3</v>
      </c>
      <c r="C4" s="7" t="s">
        <v>12</v>
      </c>
      <c r="D4" s="8">
        <v>40594</v>
      </c>
      <c r="E4" s="7" t="s">
        <v>22</v>
      </c>
      <c r="F4" s="25">
        <v>2</v>
      </c>
      <c r="G4" s="17">
        <v>175000</v>
      </c>
      <c r="H4" s="7" t="s">
        <v>32</v>
      </c>
    </row>
    <row r="5" spans="2:8" x14ac:dyDescent="0.3">
      <c r="B5" s="6" t="s">
        <v>5</v>
      </c>
      <c r="C5" s="7" t="s">
        <v>14</v>
      </c>
      <c r="D5" s="8">
        <v>40451</v>
      </c>
      <c r="E5" s="7" t="s">
        <v>24</v>
      </c>
      <c r="F5" s="25">
        <v>1</v>
      </c>
      <c r="G5" s="17">
        <v>85000</v>
      </c>
      <c r="H5" s="7" t="s">
        <v>34</v>
      </c>
    </row>
    <row r="6" spans="2:8" x14ac:dyDescent="0.3">
      <c r="B6" s="6" t="s">
        <v>6</v>
      </c>
      <c r="C6" s="7" t="s">
        <v>15</v>
      </c>
      <c r="D6" s="8">
        <v>41049</v>
      </c>
      <c r="E6" s="7" t="s">
        <v>21</v>
      </c>
      <c r="F6" s="25">
        <v>2</v>
      </c>
      <c r="G6" s="17">
        <v>165000</v>
      </c>
      <c r="H6" s="7" t="s">
        <v>34</v>
      </c>
    </row>
    <row r="7" spans="2:8" x14ac:dyDescent="0.3">
      <c r="B7" s="6"/>
      <c r="C7" s="7"/>
      <c r="D7" s="8"/>
      <c r="E7" s="32" t="s">
        <v>47</v>
      </c>
      <c r="F7" s="25"/>
      <c r="G7" s="17">
        <f>SUBTOTAL(1,G3:G6)</f>
        <v>187500</v>
      </c>
      <c r="H7" s="7"/>
    </row>
    <row r="8" spans="2:8" x14ac:dyDescent="0.3">
      <c r="B8" s="6"/>
      <c r="C8" s="7">
        <f>SUBTOTAL(3,C3:C6)</f>
        <v>4</v>
      </c>
      <c r="D8" s="8"/>
      <c r="E8" s="32" t="s">
        <v>43</v>
      </c>
      <c r="F8" s="25"/>
      <c r="G8" s="17"/>
      <c r="H8" s="7"/>
    </row>
    <row r="9" spans="2:8" x14ac:dyDescent="0.3">
      <c r="B9" s="6" t="s">
        <v>1</v>
      </c>
      <c r="C9" s="7" t="s">
        <v>10</v>
      </c>
      <c r="D9" s="8">
        <v>42165</v>
      </c>
      <c r="E9" s="7" t="s">
        <v>20</v>
      </c>
      <c r="F9" s="25">
        <v>5</v>
      </c>
      <c r="G9" s="17">
        <v>342000</v>
      </c>
      <c r="H9" s="7" t="s">
        <v>30</v>
      </c>
    </row>
    <row r="10" spans="2:8" x14ac:dyDescent="0.3">
      <c r="B10" s="6" t="s">
        <v>8</v>
      </c>
      <c r="C10" s="7" t="s">
        <v>17</v>
      </c>
      <c r="D10" s="8">
        <v>41713</v>
      </c>
      <c r="E10" s="7" t="s">
        <v>27</v>
      </c>
      <c r="F10" s="25">
        <v>1</v>
      </c>
      <c r="G10" s="17">
        <v>95000</v>
      </c>
      <c r="H10" s="7" t="s">
        <v>33</v>
      </c>
    </row>
    <row r="11" spans="2:8" x14ac:dyDescent="0.3">
      <c r="B11" s="6"/>
      <c r="C11" s="7"/>
      <c r="D11" s="8"/>
      <c r="E11" s="32" t="s">
        <v>48</v>
      </c>
      <c r="F11" s="25"/>
      <c r="G11" s="17">
        <f>SUBTOTAL(1,G9:G10)</f>
        <v>218500</v>
      </c>
      <c r="H11" s="7"/>
    </row>
    <row r="12" spans="2:8" x14ac:dyDescent="0.3">
      <c r="B12" s="6"/>
      <c r="C12" s="7">
        <f>SUBTOTAL(3,C9:C10)</f>
        <v>2</v>
      </c>
      <c r="D12" s="8"/>
      <c r="E12" s="32" t="s">
        <v>44</v>
      </c>
      <c r="F12" s="25"/>
      <c r="G12" s="17"/>
      <c r="H12" s="7"/>
    </row>
    <row r="13" spans="2:8" x14ac:dyDescent="0.3">
      <c r="B13" s="6" t="s">
        <v>4</v>
      </c>
      <c r="C13" s="7" t="s">
        <v>13</v>
      </c>
      <c r="D13" s="8">
        <v>41263</v>
      </c>
      <c r="E13" s="7" t="s">
        <v>23</v>
      </c>
      <c r="F13" s="25">
        <v>4</v>
      </c>
      <c r="G13" s="17">
        <v>215000</v>
      </c>
      <c r="H13" s="7" t="s">
        <v>33</v>
      </c>
    </row>
    <row r="14" spans="2:8" ht="14.25" thickBot="1" x14ac:dyDescent="0.35">
      <c r="B14" s="10" t="s">
        <v>7</v>
      </c>
      <c r="C14" s="11" t="s">
        <v>16</v>
      </c>
      <c r="D14" s="12">
        <v>40283</v>
      </c>
      <c r="E14" s="11" t="s">
        <v>23</v>
      </c>
      <c r="F14" s="26">
        <v>4</v>
      </c>
      <c r="G14" s="18">
        <v>270000</v>
      </c>
      <c r="H14" s="11" t="s">
        <v>31</v>
      </c>
    </row>
    <row r="15" spans="2:8" x14ac:dyDescent="0.3">
      <c r="B15" s="33"/>
      <c r="C15" s="33"/>
      <c r="D15" s="34"/>
      <c r="E15" s="37" t="s">
        <v>49</v>
      </c>
      <c r="F15" s="35"/>
      <c r="G15" s="36">
        <f>SUBTOTAL(1,G13:G14)</f>
        <v>242500</v>
      </c>
      <c r="H15" s="33"/>
    </row>
    <row r="16" spans="2:8" x14ac:dyDescent="0.3">
      <c r="B16" s="33"/>
      <c r="C16" s="33">
        <f>SUBTOTAL(3,C13:C14)</f>
        <v>2</v>
      </c>
      <c r="D16" s="34"/>
      <c r="E16" s="37" t="s">
        <v>45</v>
      </c>
      <c r="F16" s="35"/>
      <c r="G16" s="36"/>
      <c r="H16" s="33"/>
    </row>
    <row r="17" spans="2:8" x14ac:dyDescent="0.3">
      <c r="B17" s="33"/>
      <c r="C17" s="33"/>
      <c r="D17" s="34"/>
      <c r="E17" s="37" t="s">
        <v>50</v>
      </c>
      <c r="F17" s="35"/>
      <c r="G17" s="36">
        <f>SUBTOTAL(1,G3:G14)</f>
        <v>209000</v>
      </c>
      <c r="H17" s="33"/>
    </row>
    <row r="18" spans="2:8" x14ac:dyDescent="0.3">
      <c r="B18" s="33"/>
      <c r="C18" s="33">
        <f>SUBTOTAL(3,C3:C14)</f>
        <v>8</v>
      </c>
      <c r="D18" s="34"/>
      <c r="E18" s="37" t="s">
        <v>46</v>
      </c>
      <c r="F18" s="35"/>
      <c r="G18" s="36"/>
      <c r="H18" s="33"/>
    </row>
  </sheetData>
  <sortState ref="B3:H10">
    <sortCondition descending="1" ref="E3:E10"/>
  </sortState>
  <phoneticPr fontId="2" type="noConversion"/>
  <conditionalFormatting sqref="B3:H18">
    <cfRule type="expression" dxfId="0" priority="1">
      <formula>$G3&lt;=100000</formula>
    </cfRule>
    <cfRule type="expression" priority="2">
      <formula>$G3&gt;=100000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랜트비용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2023-06-01T07:26:08Z</dcterms:created>
  <dcterms:modified xsi:type="dcterms:W3CDTF">2023-06-02T01:42:33Z</dcterms:modified>
</cp:coreProperties>
</file>