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85" activeTab="1"/>
  </bookViews>
  <sheets>
    <sheet name="제1작업" sheetId="1" r:id="rId1"/>
    <sheet name="제2작업" sheetId="2" r:id="rId2"/>
    <sheet name="제3작업" sheetId="3" r:id="rId3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보험료">제1작업!$G$5:$G$12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E13" i="1"/>
  <c r="J6" i="1"/>
  <c r="J7" i="1"/>
  <c r="J8" i="1"/>
  <c r="J9" i="1"/>
  <c r="J10" i="1"/>
  <c r="J11" i="1"/>
  <c r="J12" i="1"/>
  <c r="J5" i="1"/>
  <c r="E14" i="1"/>
  <c r="I6" i="1"/>
  <c r="I7" i="1"/>
  <c r="I8" i="1"/>
  <c r="I9" i="1"/>
  <c r="I10" i="1"/>
  <c r="I11" i="1"/>
  <c r="I12" i="1"/>
  <c r="I5" i="1"/>
  <c r="J14" i="1" l="1"/>
</calcChain>
</file>

<file path=xl/sharedStrings.xml><?xml version="1.0" encoding="utf-8"?>
<sst xmlns="http://schemas.openxmlformats.org/spreadsheetml/2006/main" count="81" uniqueCount="38">
  <si>
    <t>사원코드</t>
    <phoneticPr fontId="1" type="noConversion"/>
  </si>
  <si>
    <t>SK8-122</t>
    <phoneticPr fontId="1" type="noConversion"/>
  </si>
  <si>
    <t>DP8-234</t>
    <phoneticPr fontId="1" type="noConversion"/>
  </si>
  <si>
    <t>EP7-145</t>
    <phoneticPr fontId="1" type="noConversion"/>
  </si>
  <si>
    <t>SP7-165</t>
    <phoneticPr fontId="1" type="noConversion"/>
  </si>
  <si>
    <t>DP7-221</t>
    <phoneticPr fontId="1" type="noConversion"/>
  </si>
  <si>
    <t>EP8-145</t>
    <phoneticPr fontId="1" type="noConversion"/>
  </si>
  <si>
    <t>DP86-288</t>
    <phoneticPr fontId="1" type="noConversion"/>
  </si>
  <si>
    <t>EP6-137</t>
    <phoneticPr fontId="1" type="noConversion"/>
  </si>
  <si>
    <t>사원명</t>
    <phoneticPr fontId="1" type="noConversion"/>
  </si>
  <si>
    <t>정은지</t>
    <phoneticPr fontId="1" type="noConversion"/>
  </si>
  <si>
    <t>성희도</t>
    <phoneticPr fontId="1" type="noConversion"/>
  </si>
  <si>
    <t>안영자</t>
    <phoneticPr fontId="1" type="noConversion"/>
  </si>
  <si>
    <t>금희윤</t>
    <phoneticPr fontId="1" type="noConversion"/>
  </si>
  <si>
    <t>정재량</t>
    <phoneticPr fontId="1" type="noConversion"/>
  </si>
  <si>
    <t>김지호</t>
    <phoneticPr fontId="1" type="noConversion"/>
  </si>
  <si>
    <t>생년월일</t>
    <phoneticPr fontId="1" type="noConversion"/>
  </si>
  <si>
    <t>가입연수</t>
    <phoneticPr fontId="1" type="noConversion"/>
  </si>
  <si>
    <t>구분</t>
    <phoneticPr fontId="1" type="noConversion"/>
  </si>
  <si>
    <t>단체</t>
    <phoneticPr fontId="1" type="noConversion"/>
  </si>
  <si>
    <t>가족</t>
    <phoneticPr fontId="1" type="noConversion"/>
  </si>
  <si>
    <t>가족</t>
    <phoneticPr fontId="1" type="noConversion"/>
  </si>
  <si>
    <t>개인</t>
    <phoneticPr fontId="1" type="noConversion"/>
  </si>
  <si>
    <t>개인</t>
    <phoneticPr fontId="1" type="noConversion"/>
  </si>
  <si>
    <t>월 보험료(단위:원) 최고금액</t>
    <phoneticPr fontId="1" type="noConversion"/>
  </si>
  <si>
    <t>10년 이상된 가입자 수</t>
    <phoneticPr fontId="1" type="noConversion"/>
  </si>
  <si>
    <t>월 보험료
(단위:원)</t>
    <phoneticPr fontId="1" type="noConversion"/>
  </si>
  <si>
    <t>박승호</t>
    <phoneticPr fontId="1" type="noConversion"/>
  </si>
  <si>
    <t>자기부담금</t>
    <phoneticPr fontId="1" type="noConversion"/>
  </si>
  <si>
    <t>단체 가입자 수</t>
    <phoneticPr fontId="1" type="noConversion"/>
  </si>
  <si>
    <t>사원코드</t>
    <phoneticPr fontId="1" type="noConversion"/>
  </si>
  <si>
    <t>가입연수</t>
    <phoneticPr fontId="1" type="noConversion"/>
  </si>
  <si>
    <t>근무지</t>
    <phoneticPr fontId="1" type="noConversion"/>
  </si>
  <si>
    <t>나이</t>
    <phoneticPr fontId="1" type="noConversion"/>
  </si>
  <si>
    <t>SK8-122</t>
  </si>
  <si>
    <t>이승아</t>
    <phoneticPr fontId="1" type="noConversion"/>
  </si>
  <si>
    <t>단체</t>
    <phoneticPr fontId="1" type="noConversion"/>
  </si>
  <si>
    <t>&gt;=1990-01-01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</si>
</sst>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&quot;원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2" fillId="0" borderId="0" xfId="0" applyFont="1">
      <alignment vertical="center"/>
    </xf>
    <xf numFmtId="41" fontId="2" fillId="0" borderId="1" xfId="1" applyFont="1" applyBorder="1" applyAlignment="1">
      <alignment horizontal="right" vertical="center"/>
    </xf>
    <xf numFmtId="0" fontId="2" fillId="0" borderId="1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76" fontId="2" fillId="0" borderId="1" xfId="1" applyNumberFormat="1" applyFont="1" applyBorder="1" applyAlignment="1">
      <alignment horizontal="right" vertical="center"/>
    </xf>
    <xf numFmtId="0" fontId="2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41" fontId="2" fillId="0" borderId="8" xfId="1" applyFont="1" applyBorder="1" applyAlignment="1">
      <alignment horizontal="right" vertical="center"/>
    </xf>
    <xf numFmtId="176" fontId="2" fillId="0" borderId="8" xfId="1" applyNumberFormat="1" applyFont="1" applyBorder="1" applyAlignment="1">
      <alignment horizontal="right" vertical="center"/>
    </xf>
    <xf numFmtId="0" fontId="2" fillId="0" borderId="9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41" fontId="2" fillId="0" borderId="21" xfId="1" applyFont="1" applyBorder="1" applyAlignment="1">
      <alignment horizontal="right" vertical="center"/>
    </xf>
    <xf numFmtId="176" fontId="2" fillId="0" borderId="21" xfId="1" applyNumberFormat="1" applyFont="1" applyBorder="1" applyAlignment="1">
      <alignment horizontal="right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&quot;원&quot;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32525</xdr:colOff>
      <xdr:row>0</xdr:row>
      <xdr:rowOff>0</xdr:rowOff>
    </xdr:from>
    <xdr:to>
      <xdr:col>7</xdr:col>
      <xdr:colOff>69695</xdr:colOff>
      <xdr:row>2</xdr:row>
      <xdr:rowOff>167269</xdr:rowOff>
    </xdr:to>
    <xdr:sp macro="" textlink="">
      <xdr:nvSpPr>
        <xdr:cNvPr id="3" name="십자형 2"/>
        <xdr:cNvSpPr/>
      </xdr:nvSpPr>
      <xdr:spPr>
        <a:xfrm>
          <a:off x="157976" y="0"/>
          <a:ext cx="4599878" cy="511098"/>
        </a:xfrm>
        <a:prstGeom prst="plus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사원 실비보험 가입 현황</a:t>
          </a:r>
        </a:p>
      </xdr:txBody>
    </xdr:sp>
    <xdr:clientData/>
  </xdr:twoCellAnchor>
  <xdr:twoCellAnchor editAs="oneCell">
    <xdr:from>
      <xdr:col>7</xdr:col>
      <xdr:colOff>269054</xdr:colOff>
      <xdr:row>0</xdr:row>
      <xdr:rowOff>15390</xdr:rowOff>
    </xdr:from>
    <xdr:to>
      <xdr:col>10</xdr:col>
      <xdr:colOff>15988</xdr:colOff>
      <xdr:row>2</xdr:row>
      <xdr:rowOff>148740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1712" y="15390"/>
          <a:ext cx="1872513" cy="474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표1" displayName="표1" ref="B18:E21" totalsRowShown="0" headerRowDxfId="0" headerRowBorderDxfId="5" tableBorderDxfId="6">
  <autoFilter ref="B18:E21"/>
  <tableColumns count="4">
    <tableColumn id="1" name="사원코드" dataDxfId="4"/>
    <tableColumn id="2" name="가입연수" dataDxfId="3" dataCellStyle="쉼표 [0]"/>
    <tableColumn id="3" name="월 보험료_x000a_(단위:원)" dataDxfId="2" dataCellStyle="쉼표 [0]"/>
    <tableColumn id="4" name="자기부담금" dataDxfId="1" dataCellStyle="쉼표 [0]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6"/>
  <sheetViews>
    <sheetView zoomScale="190" zoomScaleNormal="190" workbookViewId="0">
      <selection activeCell="G10" sqref="G10"/>
    </sheetView>
  </sheetViews>
  <sheetFormatPr defaultRowHeight="13.5" x14ac:dyDescent="0.3"/>
  <cols>
    <col min="1" max="1" width="1.625" style="1" customWidth="1"/>
    <col min="2" max="2" width="10" style="1" customWidth="1"/>
    <col min="3" max="3" width="9" style="1"/>
    <col min="4" max="4" width="12.5" style="1" customWidth="1"/>
    <col min="5" max="6" width="9" style="1"/>
    <col min="7" max="7" width="12.125" style="1" bestFit="1" customWidth="1"/>
    <col min="8" max="8" width="9.75" style="1" customWidth="1"/>
    <col min="9" max="9" width="9" style="1"/>
    <col min="10" max="10" width="9.125" style="1" customWidth="1"/>
    <col min="11" max="11" width="9" style="1" customWidth="1"/>
    <col min="12" max="12" width="8.125" style="1" customWidth="1"/>
    <col min="13" max="15" width="7.25" style="1" customWidth="1"/>
    <col min="16" max="16384" width="9" style="1"/>
  </cols>
  <sheetData>
    <row r="3" spans="2:15" ht="14.25" thickBot="1" x14ac:dyDescent="0.35"/>
    <row r="4" spans="2:15" ht="27.75" thickBot="1" x14ac:dyDescent="0.35">
      <c r="B4" s="10" t="s">
        <v>0</v>
      </c>
      <c r="C4" s="11" t="s">
        <v>9</v>
      </c>
      <c r="D4" s="11" t="s">
        <v>16</v>
      </c>
      <c r="E4" s="11" t="s">
        <v>17</v>
      </c>
      <c r="F4" s="11" t="s">
        <v>18</v>
      </c>
      <c r="G4" s="12" t="s">
        <v>26</v>
      </c>
      <c r="H4" s="11" t="s">
        <v>28</v>
      </c>
      <c r="I4" s="11" t="s">
        <v>32</v>
      </c>
      <c r="J4" s="13" t="s">
        <v>33</v>
      </c>
    </row>
    <row r="5" spans="2:15" x14ac:dyDescent="0.3">
      <c r="B5" s="25" t="s">
        <v>1</v>
      </c>
      <c r="C5" s="26" t="s">
        <v>10</v>
      </c>
      <c r="D5" s="27">
        <v>30053</v>
      </c>
      <c r="E5" s="28">
        <v>14</v>
      </c>
      <c r="F5" s="26" t="s">
        <v>19</v>
      </c>
      <c r="G5" s="29">
        <v>43600</v>
      </c>
      <c r="H5" s="28">
        <v>10000</v>
      </c>
      <c r="I5" s="26" t="str">
        <f>IF(LEFT(B5,1)="s","본부",IF(LEFT(B5,1)="D","연수원","센터"))</f>
        <v>본부</v>
      </c>
      <c r="J5" s="30">
        <f ca="1">YEAR(TODAY())-YEAR(D5)</f>
        <v>41</v>
      </c>
    </row>
    <row r="6" spans="2:15" x14ac:dyDescent="0.3">
      <c r="B6" s="14" t="s">
        <v>2</v>
      </c>
      <c r="C6" s="5" t="s">
        <v>11</v>
      </c>
      <c r="D6" s="15">
        <v>28930</v>
      </c>
      <c r="E6" s="2">
        <v>7</v>
      </c>
      <c r="F6" s="5" t="s">
        <v>20</v>
      </c>
      <c r="G6" s="16">
        <v>50000</v>
      </c>
      <c r="H6" s="2">
        <v>5000</v>
      </c>
      <c r="I6" s="5" t="str">
        <f t="shared" ref="I6:I12" si="0">IF(LEFT(B6,1)="s","본부",IF(LEFT(B6,1)="D","연수원","센터"))</f>
        <v>연수원</v>
      </c>
      <c r="J6" s="31">
        <f t="shared" ref="J6:J12" ca="1" si="1">YEAR(TODAY())-YEAR(D6)</f>
        <v>44</v>
      </c>
    </row>
    <row r="7" spans="2:15" x14ac:dyDescent="0.3">
      <c r="B7" s="14" t="s">
        <v>3</v>
      </c>
      <c r="C7" s="5" t="s">
        <v>12</v>
      </c>
      <c r="D7" s="15">
        <v>30688</v>
      </c>
      <c r="E7" s="2">
        <v>8</v>
      </c>
      <c r="F7" s="5" t="s">
        <v>21</v>
      </c>
      <c r="G7" s="16">
        <v>109000</v>
      </c>
      <c r="H7" s="2">
        <v>11500</v>
      </c>
      <c r="I7" s="5" t="str">
        <f t="shared" si="0"/>
        <v>센터</v>
      </c>
      <c r="J7" s="31">
        <f t="shared" ca="1" si="1"/>
        <v>39</v>
      </c>
    </row>
    <row r="8" spans="2:15" x14ac:dyDescent="0.3">
      <c r="B8" s="14" t="s">
        <v>4</v>
      </c>
      <c r="C8" s="5" t="s">
        <v>13</v>
      </c>
      <c r="D8" s="15">
        <v>27894</v>
      </c>
      <c r="E8" s="2">
        <v>9</v>
      </c>
      <c r="F8" s="5" t="s">
        <v>22</v>
      </c>
      <c r="G8" s="16">
        <v>26000</v>
      </c>
      <c r="H8" s="2">
        <v>10000</v>
      </c>
      <c r="I8" s="5" t="str">
        <f t="shared" si="0"/>
        <v>본부</v>
      </c>
      <c r="J8" s="31">
        <f t="shared" ca="1" si="1"/>
        <v>47</v>
      </c>
    </row>
    <row r="9" spans="2:15" x14ac:dyDescent="0.3">
      <c r="B9" s="14" t="s">
        <v>5</v>
      </c>
      <c r="C9" s="5" t="s">
        <v>27</v>
      </c>
      <c r="D9" s="15">
        <v>33496</v>
      </c>
      <c r="E9" s="2">
        <v>11</v>
      </c>
      <c r="F9" s="5" t="s">
        <v>19</v>
      </c>
      <c r="G9" s="16">
        <v>57000</v>
      </c>
      <c r="H9" s="2">
        <v>5000</v>
      </c>
      <c r="I9" s="5" t="str">
        <f t="shared" si="0"/>
        <v>연수원</v>
      </c>
      <c r="J9" s="31">
        <f t="shared" ca="1" si="1"/>
        <v>32</v>
      </c>
    </row>
    <row r="10" spans="2:15" x14ac:dyDescent="0.3">
      <c r="B10" s="14" t="s">
        <v>6</v>
      </c>
      <c r="C10" s="5" t="s">
        <v>14</v>
      </c>
      <c r="D10" s="15">
        <v>33210</v>
      </c>
      <c r="E10" s="2">
        <v>6</v>
      </c>
      <c r="F10" s="5" t="s">
        <v>23</v>
      </c>
      <c r="G10" s="16">
        <v>82000</v>
      </c>
      <c r="H10" s="2">
        <v>5000</v>
      </c>
      <c r="I10" s="5" t="str">
        <f t="shared" si="0"/>
        <v>센터</v>
      </c>
      <c r="J10" s="31">
        <f t="shared" ca="1" si="1"/>
        <v>33</v>
      </c>
    </row>
    <row r="11" spans="2:15" x14ac:dyDescent="0.3">
      <c r="B11" s="14" t="s">
        <v>7</v>
      </c>
      <c r="C11" s="5" t="s">
        <v>35</v>
      </c>
      <c r="D11" s="15">
        <v>32770</v>
      </c>
      <c r="E11" s="2">
        <v>10</v>
      </c>
      <c r="F11" s="5" t="s">
        <v>21</v>
      </c>
      <c r="G11" s="16">
        <v>32000</v>
      </c>
      <c r="H11" s="2">
        <v>12000</v>
      </c>
      <c r="I11" s="5" t="str">
        <f t="shared" si="0"/>
        <v>연수원</v>
      </c>
      <c r="J11" s="31">
        <f t="shared" ca="1" si="1"/>
        <v>34</v>
      </c>
    </row>
    <row r="12" spans="2:15" x14ac:dyDescent="0.3">
      <c r="B12" s="14" t="s">
        <v>8</v>
      </c>
      <c r="C12" s="5" t="s">
        <v>15</v>
      </c>
      <c r="D12" s="15">
        <v>31145</v>
      </c>
      <c r="E12" s="2">
        <v>12</v>
      </c>
      <c r="F12" s="5" t="s">
        <v>22</v>
      </c>
      <c r="G12" s="16">
        <v>25000</v>
      </c>
      <c r="H12" s="2">
        <v>10000</v>
      </c>
      <c r="I12" s="5" t="str">
        <f t="shared" si="0"/>
        <v>센터</v>
      </c>
      <c r="J12" s="31">
        <f t="shared" ca="1" si="1"/>
        <v>38</v>
      </c>
    </row>
    <row r="13" spans="2:15" x14ac:dyDescent="0.3">
      <c r="B13" s="19" t="s">
        <v>24</v>
      </c>
      <c r="C13" s="20"/>
      <c r="D13" s="20"/>
      <c r="E13" s="17">
        <f>MAX(보험료)</f>
        <v>109000</v>
      </c>
      <c r="F13" s="24"/>
      <c r="G13" s="20" t="s">
        <v>29</v>
      </c>
      <c r="H13" s="20"/>
      <c r="I13" s="20"/>
      <c r="J13" s="3">
        <f>DCOUNTA(B4:H12,E4,F4:F5)</f>
        <v>2</v>
      </c>
    </row>
    <row r="14" spans="2:15" ht="14.25" thickBot="1" x14ac:dyDescent="0.35">
      <c r="B14" s="21" t="s">
        <v>25</v>
      </c>
      <c r="C14" s="22"/>
      <c r="D14" s="22"/>
      <c r="E14" s="18" t="str">
        <f>COUNTIF(E5:E12,"&gt;=10")&amp;"명"</f>
        <v>4명</v>
      </c>
      <c r="F14" s="23"/>
      <c r="G14" s="9" t="s">
        <v>30</v>
      </c>
      <c r="H14" s="18" t="s">
        <v>34</v>
      </c>
      <c r="I14" s="9" t="s">
        <v>31</v>
      </c>
      <c r="J14" s="4">
        <f>VLOOKUP(H14,B5:H12,4,FALSE)</f>
        <v>14</v>
      </c>
    </row>
    <row r="15" spans="2:15" x14ac:dyDescent="0.3">
      <c r="L15" s="7"/>
      <c r="M15" s="6"/>
      <c r="N15" s="6"/>
      <c r="O15" s="6"/>
    </row>
    <row r="16" spans="2:15" ht="14.25" customHeight="1" x14ac:dyDescent="0.3">
      <c r="L16" s="8"/>
      <c r="M16" s="6"/>
      <c r="N16" s="6"/>
      <c r="O16" s="6"/>
    </row>
  </sheetData>
  <mergeCells count="4">
    <mergeCell ref="B13:D13"/>
    <mergeCell ref="B14:D14"/>
    <mergeCell ref="F13:F14"/>
    <mergeCell ref="G13:I13"/>
  </mergeCells>
  <phoneticPr fontId="1" type="noConversion"/>
  <conditionalFormatting sqref="B5:J12">
    <cfRule type="expression" dxfId="8" priority="1">
      <formula>$E5&gt;=10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tabSelected="1" zoomScale="160" zoomScaleNormal="160" workbookViewId="0">
      <selection activeCell="G17" sqref="G17"/>
    </sheetView>
  </sheetViews>
  <sheetFormatPr defaultRowHeight="13.5" x14ac:dyDescent="0.3"/>
  <cols>
    <col min="1" max="1" width="1.625" style="1" customWidth="1"/>
    <col min="2" max="2" width="10.125" style="1" customWidth="1"/>
    <col min="3" max="3" width="9" style="1"/>
    <col min="4" max="4" width="13.25" style="1" bestFit="1" customWidth="1"/>
    <col min="5" max="5" width="10.875" style="1" bestFit="1" customWidth="1"/>
    <col min="6" max="7" width="9" style="1"/>
    <col min="8" max="8" width="10.87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10" t="s">
        <v>0</v>
      </c>
      <c r="C2" s="11" t="s">
        <v>9</v>
      </c>
      <c r="D2" s="11" t="s">
        <v>16</v>
      </c>
      <c r="E2" s="11" t="s">
        <v>17</v>
      </c>
      <c r="F2" s="11" t="s">
        <v>18</v>
      </c>
      <c r="G2" s="12" t="s">
        <v>26</v>
      </c>
      <c r="H2" s="11" t="s">
        <v>28</v>
      </c>
    </row>
    <row r="3" spans="2:8" x14ac:dyDescent="0.3">
      <c r="B3" s="25" t="s">
        <v>1</v>
      </c>
      <c r="C3" s="26" t="s">
        <v>10</v>
      </c>
      <c r="D3" s="27">
        <v>30053</v>
      </c>
      <c r="E3" s="28">
        <v>14</v>
      </c>
      <c r="F3" s="26" t="s">
        <v>19</v>
      </c>
      <c r="G3" s="29">
        <v>43600</v>
      </c>
      <c r="H3" s="28">
        <v>10000</v>
      </c>
    </row>
    <row r="4" spans="2:8" x14ac:dyDescent="0.3">
      <c r="B4" s="14" t="s">
        <v>2</v>
      </c>
      <c r="C4" s="5" t="s">
        <v>11</v>
      </c>
      <c r="D4" s="15">
        <v>28930</v>
      </c>
      <c r="E4" s="2">
        <v>7</v>
      </c>
      <c r="F4" s="5" t="s">
        <v>20</v>
      </c>
      <c r="G4" s="16">
        <v>50000</v>
      </c>
      <c r="H4" s="2">
        <v>5000</v>
      </c>
    </row>
    <row r="5" spans="2:8" x14ac:dyDescent="0.3">
      <c r="B5" s="14" t="s">
        <v>3</v>
      </c>
      <c r="C5" s="5" t="s">
        <v>12</v>
      </c>
      <c r="D5" s="15">
        <v>30688</v>
      </c>
      <c r="E5" s="2">
        <v>8</v>
      </c>
      <c r="F5" s="5" t="s">
        <v>21</v>
      </c>
      <c r="G5" s="16">
        <v>109000</v>
      </c>
      <c r="H5" s="2">
        <v>11500</v>
      </c>
    </row>
    <row r="6" spans="2:8" x14ac:dyDescent="0.3">
      <c r="B6" s="14" t="s">
        <v>4</v>
      </c>
      <c r="C6" s="5" t="s">
        <v>13</v>
      </c>
      <c r="D6" s="15">
        <v>27894</v>
      </c>
      <c r="E6" s="2">
        <v>9</v>
      </c>
      <c r="F6" s="5" t="s">
        <v>22</v>
      </c>
      <c r="G6" s="16">
        <v>26000</v>
      </c>
      <c r="H6" s="2">
        <v>10000</v>
      </c>
    </row>
    <row r="7" spans="2:8" x14ac:dyDescent="0.3">
      <c r="B7" s="14" t="s">
        <v>5</v>
      </c>
      <c r="C7" s="5" t="s">
        <v>27</v>
      </c>
      <c r="D7" s="15">
        <v>33496</v>
      </c>
      <c r="E7" s="2">
        <v>11</v>
      </c>
      <c r="F7" s="5" t="s">
        <v>19</v>
      </c>
      <c r="G7" s="16">
        <v>57000</v>
      </c>
      <c r="H7" s="2">
        <v>5000</v>
      </c>
    </row>
    <row r="8" spans="2:8" x14ac:dyDescent="0.3">
      <c r="B8" s="14" t="s">
        <v>6</v>
      </c>
      <c r="C8" s="5" t="s">
        <v>14</v>
      </c>
      <c r="D8" s="15">
        <v>33210</v>
      </c>
      <c r="E8" s="2">
        <v>6</v>
      </c>
      <c r="F8" s="5" t="s">
        <v>22</v>
      </c>
      <c r="G8" s="16">
        <v>82000</v>
      </c>
      <c r="H8" s="2">
        <v>5000</v>
      </c>
    </row>
    <row r="9" spans="2:8" x14ac:dyDescent="0.3">
      <c r="B9" s="14" t="s">
        <v>7</v>
      </c>
      <c r="C9" s="5" t="s">
        <v>35</v>
      </c>
      <c r="D9" s="15">
        <v>32770</v>
      </c>
      <c r="E9" s="2">
        <v>10</v>
      </c>
      <c r="F9" s="5" t="s">
        <v>21</v>
      </c>
      <c r="G9" s="16">
        <v>32000</v>
      </c>
      <c r="H9" s="2">
        <v>12000</v>
      </c>
    </row>
    <row r="10" spans="2:8" x14ac:dyDescent="0.3">
      <c r="B10" s="14" t="s">
        <v>8</v>
      </c>
      <c r="C10" s="5" t="s">
        <v>15</v>
      </c>
      <c r="D10" s="15">
        <v>31145</v>
      </c>
      <c r="E10" s="2">
        <v>12</v>
      </c>
      <c r="F10" s="5" t="s">
        <v>22</v>
      </c>
      <c r="G10" s="16">
        <v>25000</v>
      </c>
      <c r="H10" s="2">
        <v>10000</v>
      </c>
    </row>
    <row r="13" spans="2:8" ht="14.25" thickBot="1" x14ac:dyDescent="0.35"/>
    <row r="14" spans="2:8" x14ac:dyDescent="0.3">
      <c r="B14" s="11" t="s">
        <v>16</v>
      </c>
      <c r="C14" s="11" t="s">
        <v>18</v>
      </c>
    </row>
    <row r="15" spans="2:8" x14ac:dyDescent="0.3">
      <c r="B15" s="1" t="s">
        <v>37</v>
      </c>
    </row>
    <row r="16" spans="2:8" x14ac:dyDescent="0.3">
      <c r="C16" s="1" t="s">
        <v>36</v>
      </c>
    </row>
    <row r="18" spans="2:5" ht="27.75" thickBot="1" x14ac:dyDescent="0.35">
      <c r="B18" s="37" t="s">
        <v>0</v>
      </c>
      <c r="C18" s="38" t="s">
        <v>17</v>
      </c>
      <c r="D18" s="39" t="s">
        <v>26</v>
      </c>
      <c r="E18" s="40" t="s">
        <v>28</v>
      </c>
    </row>
    <row r="19" spans="2:5" x14ac:dyDescent="0.3">
      <c r="B19" s="32" t="s">
        <v>1</v>
      </c>
      <c r="C19" s="28">
        <v>14</v>
      </c>
      <c r="D19" s="29">
        <v>43600</v>
      </c>
      <c r="E19" s="28">
        <v>10000</v>
      </c>
    </row>
    <row r="20" spans="2:5" x14ac:dyDescent="0.3">
      <c r="B20" s="33" t="s">
        <v>5</v>
      </c>
      <c r="C20" s="2">
        <v>11</v>
      </c>
      <c r="D20" s="16">
        <v>57000</v>
      </c>
      <c r="E20" s="2">
        <v>5000</v>
      </c>
    </row>
    <row r="21" spans="2:5" x14ac:dyDescent="0.3">
      <c r="B21" s="34" t="s">
        <v>6</v>
      </c>
      <c r="C21" s="35">
        <v>6</v>
      </c>
      <c r="D21" s="36">
        <v>82000</v>
      </c>
      <c r="E21" s="35">
        <v>5000</v>
      </c>
    </row>
  </sheetData>
  <phoneticPr fontId="1" type="noConversion"/>
  <conditionalFormatting sqref="B3:H10">
    <cfRule type="expression" dxfId="7" priority="1">
      <formula>$E3&gt;=10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3.5" x14ac:dyDescent="0.3"/>
  <cols>
    <col min="1" max="1" width="1.625" style="1" customWidth="1"/>
    <col min="2" max="16384" width="9" style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제1작업</vt:lpstr>
      <vt:lpstr>제2작업</vt:lpstr>
      <vt:lpstr>제3작업</vt:lpstr>
      <vt:lpstr>제2작업!Criteria</vt:lpstr>
      <vt:lpstr>제2작업!Extract</vt:lpstr>
      <vt:lpstr>보험료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2023-05-11T07:31:28Z</dcterms:created>
  <dcterms:modified xsi:type="dcterms:W3CDTF">2023-05-22T07:04:10Z</dcterms:modified>
</cp:coreProperties>
</file>