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5"/>
  </bookViews>
  <sheets>
    <sheet name="상품입고내역서" sheetId="1" r:id="rId1"/>
    <sheet name="회원증명서" sheetId="2" r:id="rId2"/>
    <sheet name="회원명단" sheetId="3" r:id="rId3"/>
    <sheet name="4-5" sheetId="4" r:id="rId4"/>
    <sheet name="Sheet5" sheetId="5" r:id="rId5"/>
    <sheet name="시나리오 요약" sheetId="7" r:id="rId6"/>
    <sheet name="Sheet6" sheetId="6" r:id="rId7"/>
  </sheets>
  <definedNames>
    <definedName name="가입일">회원명단!$E$2:$E$11</definedName>
    <definedName name="발행번호">회원증명서!$D$4</definedName>
    <definedName name="삼품명">상품입고내역서!$C:$C,상품입고내역서!$C$3</definedName>
    <definedName name="상품명">상품입고내역서!$C:$C</definedName>
    <definedName name="상품코드">상품입고내역서!$B:$B</definedName>
    <definedName name="성명">회원명단!$B$2:$B$11</definedName>
    <definedName name="이천구년이월">Sheet6!$C$2</definedName>
    <definedName name="이천구년일월">Sheet6!$B$2</definedName>
    <definedName name="이천구월삼월">Sheet6!$D$2</definedName>
    <definedName name="주민번호">회원명단!$C$2:$C$11</definedName>
    <definedName name="주소">회원명단!$H$2:$H$11</definedName>
    <definedName name="지역">회원명단!$G$2:$G$11</definedName>
    <definedName name="직업">회원명단!$D$2:$D$11</definedName>
    <definedName name="탈퇴일">회원명단!$F$2:$F$11</definedName>
    <definedName name="회원번호">회원명단!$A$2:$A$11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12" i="6"/>
  <c r="E13" i="6"/>
  <c r="E14" i="6"/>
  <c r="B15" i="6"/>
  <c r="C15" i="6"/>
  <c r="D15" i="6"/>
  <c r="E4" i="6"/>
  <c r="E5" i="6"/>
  <c r="E3" i="6"/>
  <c r="C7" i="6"/>
  <c r="D7" i="6"/>
  <c r="B7" i="6"/>
  <c r="B6" i="2"/>
  <c r="B5" i="2"/>
  <c r="B3" i="2"/>
  <c r="B4" i="2"/>
  <c r="J8" i="1"/>
  <c r="E15" i="6" l="1"/>
  <c r="E7" i="6"/>
</calcChain>
</file>

<file path=xl/sharedStrings.xml><?xml version="1.0" encoding="utf-8"?>
<sst xmlns="http://schemas.openxmlformats.org/spreadsheetml/2006/main" count="199" uniqueCount="155">
  <si>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</si>
  <si>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</si>
  <si>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</si>
  <si>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</si>
  <si>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</si>
  <si>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</si>
  <si>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</si>
  <si>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</si>
  <si>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</si>
  <si>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8일</t>
    <phoneticPr fontId="1" type="noConversion"/>
  </si>
  <si>
    <t>M001</t>
    <phoneticPr fontId="1" type="noConversion"/>
  </si>
  <si>
    <t>MP3</t>
    <phoneticPr fontId="1" type="noConversion"/>
  </si>
  <si>
    <t>5월 9일</t>
    <phoneticPr fontId="1" type="noConversion"/>
  </si>
  <si>
    <t>D001</t>
    <phoneticPr fontId="1" type="noConversion"/>
  </si>
  <si>
    <t>전자사전</t>
    <phoneticPr fontId="1" type="noConversion"/>
  </si>
  <si>
    <t>5월 18일</t>
    <phoneticPr fontId="1" type="noConversion"/>
  </si>
  <si>
    <t>C001</t>
    <phoneticPr fontId="1" type="noConversion"/>
  </si>
  <si>
    <t>Computer</t>
    <phoneticPr fontId="1" type="noConversion"/>
  </si>
  <si>
    <t>5월 20일</t>
    <phoneticPr fontId="1" type="noConversion"/>
  </si>
  <si>
    <t>P001</t>
    <phoneticPr fontId="1" type="noConversion"/>
  </si>
  <si>
    <t>PDA</t>
    <phoneticPr fontId="1" type="noConversion"/>
  </si>
  <si>
    <t>5월 21일</t>
    <phoneticPr fontId="1" type="noConversion"/>
  </si>
  <si>
    <t>5월 22일</t>
    <phoneticPr fontId="1" type="noConversion"/>
  </si>
  <si>
    <t>C002</t>
    <phoneticPr fontId="1" type="noConversion"/>
  </si>
  <si>
    <t>Notebook</t>
    <phoneticPr fontId="1" type="noConversion"/>
  </si>
  <si>
    <t>&lt;&lt;상품/수량별 입고 횟수&gt;&gt;</t>
    <phoneticPr fontId="1" type="noConversion"/>
  </si>
  <si>
    <t xml:space="preserve">             개수
상품명   </t>
    <phoneticPr fontId="1" type="noConversion"/>
  </si>
  <si>
    <t>회원증명서</t>
    <phoneticPr fontId="1" type="noConversion"/>
  </si>
  <si>
    <t>회원번호</t>
    <phoneticPr fontId="1" type="noConversion"/>
  </si>
  <si>
    <t>성명</t>
    <phoneticPr fontId="1" type="noConversion"/>
  </si>
  <si>
    <t>주소</t>
    <phoneticPr fontId="1" type="noConversion"/>
  </si>
  <si>
    <t>회원기간</t>
    <phoneticPr fontId="1" type="noConversion"/>
  </si>
  <si>
    <t>탈퇴구분</t>
    <phoneticPr fontId="1" type="noConversion"/>
  </si>
  <si>
    <t>주민등록번호</t>
    <phoneticPr fontId="1" type="noConversion"/>
  </si>
  <si>
    <t>클럽지역</t>
    <phoneticPr fontId="1" type="noConversion"/>
  </si>
  <si>
    <t>위의 사실을 증명합니다.</t>
    <phoneticPr fontId="1" type="noConversion"/>
  </si>
  <si>
    <t>우리 스포츠클럽</t>
    <phoneticPr fontId="1" type="noConversion"/>
  </si>
  <si>
    <t>회원번호</t>
    <phoneticPr fontId="1" type="noConversion"/>
  </si>
  <si>
    <t>성명</t>
    <phoneticPr fontId="1" type="noConversion"/>
  </si>
  <si>
    <t>주민번호</t>
    <phoneticPr fontId="1" type="noConversion"/>
  </si>
  <si>
    <t>직업</t>
    <phoneticPr fontId="1" type="noConversion"/>
  </si>
  <si>
    <t>가입일</t>
    <phoneticPr fontId="1" type="noConversion"/>
  </si>
  <si>
    <t>탈퇴일</t>
    <phoneticPr fontId="1" type="noConversion"/>
  </si>
  <si>
    <t>지역</t>
    <phoneticPr fontId="1" type="noConversion"/>
  </si>
  <si>
    <t>K0001</t>
    <phoneticPr fontId="1" type="noConversion"/>
  </si>
  <si>
    <t>정유진</t>
    <phoneticPr fontId="1" type="noConversion"/>
  </si>
  <si>
    <t>650210-2*****</t>
    <phoneticPr fontId="1" type="noConversion"/>
  </si>
  <si>
    <t>주부</t>
    <phoneticPr fontId="1" type="noConversion"/>
  </si>
  <si>
    <t>부산시 부산진구 부전동</t>
    <phoneticPr fontId="1" type="noConversion"/>
  </si>
  <si>
    <t>K0002</t>
    <phoneticPr fontId="1" type="noConversion"/>
  </si>
  <si>
    <t>K0003</t>
  </si>
  <si>
    <t>K0004</t>
  </si>
  <si>
    <t>K0005</t>
  </si>
  <si>
    <t>K0006</t>
  </si>
  <si>
    <t>K0007</t>
  </si>
  <si>
    <t>K0008</t>
  </si>
  <si>
    <t>K0009</t>
  </si>
  <si>
    <t>홍길동</t>
    <phoneticPr fontId="1" type="noConversion"/>
  </si>
  <si>
    <t>홍미라</t>
    <phoneticPr fontId="1" type="noConversion"/>
  </si>
  <si>
    <t>대장금</t>
    <phoneticPr fontId="1" type="noConversion"/>
  </si>
  <si>
    <t>김복자</t>
    <phoneticPr fontId="1" type="noConversion"/>
  </si>
  <si>
    <t>이수동</t>
    <phoneticPr fontId="1" type="noConversion"/>
  </si>
  <si>
    <t>정수민</t>
    <phoneticPr fontId="1" type="noConversion"/>
  </si>
  <si>
    <t>이호종</t>
    <phoneticPr fontId="1" type="noConversion"/>
  </si>
  <si>
    <t>최정수</t>
    <phoneticPr fontId="1" type="noConversion"/>
  </si>
  <si>
    <t>700217-1*****</t>
    <phoneticPr fontId="1" type="noConversion"/>
  </si>
  <si>
    <t>710213-2*****</t>
    <phoneticPr fontId="1" type="noConversion"/>
  </si>
  <si>
    <t>651203-2*****</t>
    <phoneticPr fontId="1" type="noConversion"/>
  </si>
  <si>
    <t>790210-6*****</t>
    <phoneticPr fontId="1" type="noConversion"/>
  </si>
  <si>
    <t>700210-7*****</t>
  </si>
  <si>
    <t>700210-7*****</t>
    <phoneticPr fontId="1" type="noConversion"/>
  </si>
  <si>
    <t>700210-8*****</t>
    <phoneticPr fontId="1" type="noConversion"/>
  </si>
  <si>
    <t>700215-1*****</t>
    <phoneticPr fontId="1" type="noConversion"/>
  </si>
  <si>
    <t>700211-1*****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</si>
  <si>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</si>
  <si>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</si>
  <si>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</si>
  <si>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</si>
  <si>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부산시 동래구 장전동 100번지</t>
    <phoneticPr fontId="1" type="noConversion"/>
  </si>
  <si>
    <t>부산시 동래구 장전동</t>
    <phoneticPr fontId="1" type="noConversion"/>
  </si>
  <si>
    <t>부산시 부산진구 전포동</t>
    <phoneticPr fontId="1" type="noConversion"/>
  </si>
  <si>
    <t>부산시 연제구 거제동</t>
    <phoneticPr fontId="1" type="noConversion"/>
  </si>
  <si>
    <t>부산시 연제구 연산동</t>
    <phoneticPr fontId="1" type="noConversion"/>
  </si>
  <si>
    <t>부산시 동래구 구서동</t>
    <phoneticPr fontId="1" type="noConversion"/>
  </si>
  <si>
    <t>부산시 해운대구 좌동 200</t>
    <phoneticPr fontId="1" type="noConversion"/>
  </si>
  <si>
    <t>사원명단 목록</t>
    <phoneticPr fontId="1" type="noConversion"/>
  </si>
  <si>
    <t>사번</t>
    <phoneticPr fontId="1" type="noConversion"/>
  </si>
  <si>
    <t>이름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</si>
  <si>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</si>
  <si>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</si>
  <si>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</si>
  <si>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기본급</t>
    <phoneticPr fontId="1" type="noConversion"/>
  </si>
  <si>
    <t>김송인</t>
    <phoneticPr fontId="1" type="noConversion"/>
  </si>
  <si>
    <t>홍철인</t>
    <phoneticPr fontId="1" type="noConversion"/>
  </si>
  <si>
    <t>김수철</t>
    <phoneticPr fontId="1" type="noConversion"/>
  </si>
  <si>
    <t>나문이</t>
    <phoneticPr fontId="1" type="noConversion"/>
  </si>
  <si>
    <t>마상태</t>
    <phoneticPr fontId="1" type="noConversion"/>
  </si>
  <si>
    <t>박민중</t>
    <phoneticPr fontId="1" type="noConversion"/>
  </si>
  <si>
    <t>이상철</t>
    <phoneticPr fontId="1" type="noConversion"/>
  </si>
  <si>
    <t>생산팀</t>
    <phoneticPr fontId="1" type="noConversion"/>
  </si>
  <si>
    <t>인사팀</t>
  </si>
  <si>
    <t>인사팀</t>
    <phoneticPr fontId="1" type="noConversion"/>
  </si>
  <si>
    <t>영업팀</t>
    <phoneticPr fontId="1" type="noConversion"/>
  </si>
  <si>
    <t>기획실</t>
    <phoneticPr fontId="1" type="noConversion"/>
  </si>
  <si>
    <t>대리</t>
    <phoneticPr fontId="1" type="noConversion"/>
  </si>
  <si>
    <t>사원</t>
    <phoneticPr fontId="1" type="noConversion"/>
  </si>
  <si>
    <t>과장</t>
  </si>
  <si>
    <t>과장</t>
    <phoneticPr fontId="1" type="noConversion"/>
  </si>
  <si>
    <t>차장</t>
    <phoneticPr fontId="1" type="noConversion"/>
  </si>
  <si>
    <t>&lt;검색조건1&gt;</t>
    <phoneticPr fontId="1" type="noConversion"/>
  </si>
  <si>
    <t>부서명:</t>
    <phoneticPr fontId="1" type="noConversion"/>
  </si>
  <si>
    <t>and</t>
    <phoneticPr fontId="1" type="noConversion"/>
  </si>
  <si>
    <t>직급:</t>
    <phoneticPr fontId="1" type="noConversion"/>
  </si>
  <si>
    <t>&lt;검색조건2&gt;</t>
    <phoneticPr fontId="1" type="noConversion"/>
  </si>
  <si>
    <t>or</t>
    <phoneticPr fontId="1" type="noConversion"/>
  </si>
  <si>
    <t>&lt;검색조건3&gt;</t>
    <phoneticPr fontId="1" type="noConversion"/>
  </si>
  <si>
    <t>근속연수:</t>
    <phoneticPr fontId="1" type="noConversion"/>
  </si>
  <si>
    <t>2009년 가맹점 판매 수량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</si>
  <si>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</si>
  <si>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</si>
  <si>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</si>
  <si>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</si>
  <si>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</si>
  <si>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</si>
  <si>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</si>
  <si>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</si>
  <si>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명동점</t>
  </si>
  <si>
    <t>명동점</t>
    <phoneticPr fontId="1" type="noConversion"/>
  </si>
  <si>
    <t>서초점</t>
  </si>
  <si>
    <t>서초점</t>
    <phoneticPr fontId="1" type="noConversion"/>
  </si>
  <si>
    <t>분당점</t>
  </si>
  <si>
    <t>분당점</t>
    <phoneticPr fontId="1" type="noConversion"/>
  </si>
  <si>
    <t>구로점</t>
  </si>
  <si>
    <t>구로점</t>
    <phoneticPr fontId="1" type="noConversion"/>
  </si>
  <si>
    <t>교대점</t>
  </si>
  <si>
    <t>교대점</t>
    <phoneticPr fontId="1" type="noConversion"/>
  </si>
  <si>
    <t>합계</t>
  </si>
  <si>
    <t>합계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</si>
  <si>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</si>
  <si>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</si>
  <si>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</si>
  <si>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2010년 가맹점 판매 수량</t>
    <phoneticPr fontId="1" type="noConversion"/>
  </si>
  <si>
    <t>$B$4</t>
  </si>
  <si>
    <t>$E$6</t>
  </si>
  <si>
    <t>$E$7</t>
  </si>
  <si>
    <t>금리인상</t>
  </si>
  <si>
    <t>만든 사람 212 날짜 2015-10-06
수정한 사람 212 날짜 2015-10-06</t>
  </si>
  <si>
    <t>금리인하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</si>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</sst>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Protection="1">
      <alignment vertical="center"/>
      <protection hidden="1"/>
    </xf>
    <xf numFmtId="0" fontId="0" fillId="0" borderId="0" xfId="0" applyNumberFormat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4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5" fillId="4" borderId="0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0" fillId="5" borderId="0" xfId="0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</cellXfs>
  <cellStyles count="1">
    <cellStyle name="표준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9" sqref="G9"/>
    </sheetView>
  </sheetViews>
  <sheetFormatPr defaultRowHeight="16.5" x14ac:dyDescent="0.3"/>
  <cols>
    <col min="7" max="7" width="16.125" bestFit="1" customWidth="1"/>
    <col min="9" max="9" width="12.62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</row>
    <row r="2" spans="1:11" x14ac:dyDescent="0.3">
      <c r="A2" s="1"/>
      <c r="B2" s="1"/>
      <c r="C2" s="1"/>
      <c r="D2" s="1"/>
      <c r="E2" s="1"/>
      <c r="F2" s="1"/>
      <c r="G2" s="1"/>
    </row>
    <row r="3" spans="1:11" x14ac:dyDescent="0.3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11" x14ac:dyDescent="0.3">
      <c r="A4" t="s">
        <v>9</v>
      </c>
      <c r="B4" t="s">
        <v>10</v>
      </c>
      <c r="C4" t="s">
        <v>11</v>
      </c>
      <c r="D4">
        <v>235000</v>
      </c>
      <c r="E4">
        <v>100</v>
      </c>
      <c r="F4" s="10">
        <v>0.05</v>
      </c>
      <c r="G4" s="11">
        <v>22325000</v>
      </c>
    </row>
    <row r="5" spans="1:11" x14ac:dyDescent="0.3">
      <c r="A5" t="s">
        <v>12</v>
      </c>
      <c r="B5" t="s">
        <v>13</v>
      </c>
      <c r="C5" t="s">
        <v>14</v>
      </c>
      <c r="D5">
        <v>256000</v>
      </c>
      <c r="E5">
        <v>150</v>
      </c>
      <c r="F5" s="10">
        <v>0.05</v>
      </c>
      <c r="G5" s="12">
        <v>36480000</v>
      </c>
      <c r="I5" t="s">
        <v>25</v>
      </c>
    </row>
    <row r="6" spans="1:11" x14ac:dyDescent="0.3">
      <c r="A6" t="s">
        <v>15</v>
      </c>
      <c r="B6" t="s">
        <v>16</v>
      </c>
      <c r="C6" t="s">
        <v>17</v>
      </c>
      <c r="D6">
        <v>985000</v>
      </c>
      <c r="E6">
        <v>20</v>
      </c>
      <c r="F6" s="12"/>
      <c r="G6" s="12">
        <v>19700000</v>
      </c>
      <c r="I6" s="3" t="s">
        <v>26</v>
      </c>
      <c r="J6" s="2">
        <v>10</v>
      </c>
      <c r="K6" s="2"/>
    </row>
    <row r="7" spans="1:11" x14ac:dyDescent="0.3">
      <c r="A7" t="s">
        <v>15</v>
      </c>
      <c r="B7" t="s">
        <v>13</v>
      </c>
      <c r="C7" t="s">
        <v>14</v>
      </c>
      <c r="D7">
        <v>256000</v>
      </c>
      <c r="E7">
        <v>30</v>
      </c>
      <c r="F7" s="12"/>
      <c r="G7" s="12">
        <v>-7680000</v>
      </c>
      <c r="I7" s="4"/>
      <c r="J7" s="2"/>
      <c r="K7" s="2"/>
    </row>
    <row r="8" spans="1:11" x14ac:dyDescent="0.3">
      <c r="A8" t="s">
        <v>18</v>
      </c>
      <c r="B8" t="s">
        <v>10</v>
      </c>
      <c r="C8" t="s">
        <v>11</v>
      </c>
      <c r="D8">
        <v>235000</v>
      </c>
      <c r="E8">
        <v>50</v>
      </c>
      <c r="F8" s="12"/>
      <c r="G8" s="12">
        <v>11750000</v>
      </c>
      <c r="I8" s="2" t="s">
        <v>3</v>
      </c>
      <c r="J8" s="2">
        <f>COUNTIFS(C4:C10,I8,E4:E10,"&gt;="&amp;J6)</f>
        <v>0</v>
      </c>
      <c r="K8" s="2"/>
    </row>
    <row r="9" spans="1:11" x14ac:dyDescent="0.3">
      <c r="A9" t="s">
        <v>21</v>
      </c>
      <c r="B9" t="s">
        <v>19</v>
      </c>
      <c r="C9" t="s">
        <v>20</v>
      </c>
      <c r="D9">
        <v>350000</v>
      </c>
      <c r="E9">
        <v>10</v>
      </c>
      <c r="F9" s="12"/>
      <c r="G9" s="12">
        <v>3500000</v>
      </c>
      <c r="I9" s="2"/>
      <c r="J9" s="2"/>
      <c r="K9" s="2"/>
    </row>
    <row r="10" spans="1:11" x14ac:dyDescent="0.3">
      <c r="A10" t="s">
        <v>22</v>
      </c>
      <c r="B10" t="s">
        <v>23</v>
      </c>
      <c r="C10" t="s">
        <v>24</v>
      </c>
      <c r="D10">
        <v>1150000</v>
      </c>
      <c r="E10">
        <v>10</v>
      </c>
      <c r="F10" s="12"/>
      <c r="G10" s="12">
        <v>11500000</v>
      </c>
    </row>
    <row r="11" spans="1:11" x14ac:dyDescent="0.3">
      <c r="F11" s="12"/>
      <c r="G11" s="12"/>
    </row>
  </sheetData>
  <sheetProtection algorithmName="SHA-512" hashValue="jSpJk64BQV93YoUebCGhxmU2ggTUyRbVfrinCwPcqy5HmYfcn4ACcKtj8A9DlIIlpU9wxy95BHF7JiYq1qXZ8g==" saltValue="pcb9XvIORUzFL39mCDNjOw==" spinCount="100000" sheet="1" objects="1" scenarios="1"/>
  <mergeCells count="5">
    <mergeCell ref="A1:G2"/>
    <mergeCell ref="I6:I7"/>
    <mergeCell ref="J6:K7"/>
    <mergeCell ref="I8:I9"/>
    <mergeCell ref="J8:K9"/>
  </mergeCells>
  <phoneticPr fontId="1" type="noConversion"/>
  <dataValidations count="5">
    <dataValidation type="list" allowBlank="1" showInputMessage="1" showErrorMessage="1" sqref="B1:B2 B4:B1048576">
      <formula1>$B$3:$B$10</formula1>
    </dataValidation>
    <dataValidation type="whole" operator="greaterThanOrEqual" allowBlank="1" showInputMessage="1" showErrorMessage="1" sqref="E1:E1048576">
      <formula1>0</formula1>
    </dataValidation>
    <dataValidation type="list" allowBlank="1" showInputMessage="1" showErrorMessage="1" sqref="B3">
      <formula1>상품코드</formula1>
    </dataValidation>
    <dataValidation type="list" allowBlank="1" showInputMessage="1" showErrorMessage="1" sqref="I8:I9">
      <formula1>상품명</formula1>
    </dataValidation>
    <dataValidation type="list" allowBlank="1" showInputMessage="1" showErrorMessage="1" sqref="J6:K7">
      <formula1>"0,10,50,100,150,200,250,300"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7" sqref="D27"/>
    </sheetView>
  </sheetViews>
  <sheetFormatPr defaultRowHeight="16.5" x14ac:dyDescent="0.3"/>
  <cols>
    <col min="2" max="2" width="17.125" bestFit="1" customWidth="1"/>
    <col min="3" max="3" width="12.25" customWidth="1"/>
    <col min="4" max="4" width="21.25" customWidth="1"/>
    <col min="5" max="5" width="3.375" customWidth="1"/>
  </cols>
  <sheetData>
    <row r="1" spans="1:5" x14ac:dyDescent="0.3">
      <c r="A1" s="1" t="s">
        <v>27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5" t="s">
        <v>28</v>
      </c>
      <c r="B3" t="str">
        <f>INDEX(회원번호,MATCH(발행번호,주민번호,0))</f>
        <v>K0006</v>
      </c>
    </row>
    <row r="4" spans="1:5" x14ac:dyDescent="0.3">
      <c r="A4" s="5" t="s">
        <v>29</v>
      </c>
      <c r="B4" t="str">
        <f>INDEX(성명,MATCH(발행번호,주민번호,0))</f>
        <v>이수동</v>
      </c>
      <c r="C4" s="5" t="s">
        <v>33</v>
      </c>
      <c r="D4" t="s">
        <v>69</v>
      </c>
    </row>
    <row r="5" spans="1:5" x14ac:dyDescent="0.3">
      <c r="A5" s="5" t="s">
        <v>30</v>
      </c>
      <c r="B5" s="1" t="str">
        <f>INDEX(주소,MATCH(발행번호,주민번호,0))</f>
        <v>부산시 연제구 연산동</v>
      </c>
      <c r="C5" s="1"/>
      <c r="D5" s="1"/>
      <c r="E5" s="1"/>
    </row>
    <row r="6" spans="1:5" x14ac:dyDescent="0.3">
      <c r="A6" s="6" t="s">
        <v>31</v>
      </c>
      <c r="B6" s="9">
        <f>INDEX(가입일,MATCH(발행번호,주민번호,0))</f>
        <v>37590</v>
      </c>
      <c r="C6" s="9"/>
      <c r="D6" s="1"/>
      <c r="E6" s="1"/>
    </row>
    <row r="7" spans="1:5" x14ac:dyDescent="0.3">
      <c r="A7" s="6"/>
      <c r="B7" s="1"/>
      <c r="C7" s="1"/>
      <c r="D7" s="1"/>
      <c r="E7" s="1"/>
    </row>
    <row r="8" spans="1:5" x14ac:dyDescent="0.3">
      <c r="A8" s="5" t="s">
        <v>32</v>
      </c>
      <c r="C8" s="5" t="s">
        <v>34</v>
      </c>
      <c r="D8" s="1"/>
      <c r="E8" s="1"/>
    </row>
    <row r="10" spans="1:5" x14ac:dyDescent="0.3">
      <c r="B10" s="1" t="s">
        <v>35</v>
      </c>
      <c r="C10" s="1"/>
    </row>
    <row r="11" spans="1:5" x14ac:dyDescent="0.3">
      <c r="B11" s="7">
        <v>40631</v>
      </c>
      <c r="C11" s="7"/>
    </row>
    <row r="13" spans="1:5" x14ac:dyDescent="0.3">
      <c r="B13" s="6" t="s">
        <v>36</v>
      </c>
      <c r="C13" s="6"/>
    </row>
  </sheetData>
  <mergeCells count="10">
    <mergeCell ref="D8:E8"/>
    <mergeCell ref="B5:E5"/>
    <mergeCell ref="B10:C10"/>
    <mergeCell ref="B11:C11"/>
    <mergeCell ref="B13:C13"/>
    <mergeCell ref="A1:E2"/>
    <mergeCell ref="A6:A7"/>
    <mergeCell ref="B6:C6"/>
    <mergeCell ref="B7:C7"/>
    <mergeCell ref="D6:E7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회원명단!$C$2:$C$11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30" sqref="E30"/>
    </sheetView>
  </sheetViews>
  <sheetFormatPr defaultRowHeight="16.5" x14ac:dyDescent="0.3"/>
  <cols>
    <col min="3" max="3" width="12" customWidth="1"/>
    <col min="5" max="6" width="11.125" bestFit="1" customWidth="1"/>
    <col min="8" max="8" width="27.2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30</v>
      </c>
    </row>
    <row r="2" spans="1:8" x14ac:dyDescent="0.3">
      <c r="A2" t="s">
        <v>44</v>
      </c>
      <c r="B2" t="s">
        <v>45</v>
      </c>
      <c r="C2" t="s">
        <v>46</v>
      </c>
      <c r="D2" t="s">
        <v>47</v>
      </c>
      <c r="E2" s="8">
        <v>35064</v>
      </c>
      <c r="F2" s="8">
        <v>39020</v>
      </c>
      <c r="G2">
        <v>1</v>
      </c>
      <c r="H2" t="s">
        <v>48</v>
      </c>
    </row>
    <row r="3" spans="1:8" x14ac:dyDescent="0.3">
      <c r="A3" t="s">
        <v>49</v>
      </c>
      <c r="B3" t="s">
        <v>57</v>
      </c>
      <c r="C3" t="s">
        <v>65</v>
      </c>
      <c r="D3" t="s">
        <v>74</v>
      </c>
      <c r="E3" s="8">
        <v>36160</v>
      </c>
      <c r="F3" s="8">
        <v>38478</v>
      </c>
      <c r="G3">
        <v>2</v>
      </c>
      <c r="H3" t="s">
        <v>78</v>
      </c>
    </row>
    <row r="4" spans="1:8" x14ac:dyDescent="0.3">
      <c r="A4" t="s">
        <v>50</v>
      </c>
      <c r="B4" t="s">
        <v>58</v>
      </c>
      <c r="C4" t="s">
        <v>66</v>
      </c>
      <c r="D4" t="s">
        <v>75</v>
      </c>
      <c r="E4" s="8">
        <v>38868</v>
      </c>
      <c r="G4">
        <v>3</v>
      </c>
      <c r="H4" t="s">
        <v>79</v>
      </c>
    </row>
    <row r="5" spans="1:8" x14ac:dyDescent="0.3">
      <c r="A5" t="s">
        <v>51</v>
      </c>
      <c r="B5" t="s">
        <v>59</v>
      </c>
      <c r="C5" t="s">
        <v>67</v>
      </c>
      <c r="D5" t="s">
        <v>47</v>
      </c>
      <c r="E5" s="8">
        <v>37437</v>
      </c>
      <c r="F5" s="8">
        <v>39020</v>
      </c>
      <c r="G5">
        <v>1</v>
      </c>
      <c r="H5" t="s">
        <v>80</v>
      </c>
    </row>
    <row r="6" spans="1:8" x14ac:dyDescent="0.3">
      <c r="A6" t="s">
        <v>52</v>
      </c>
      <c r="B6" t="s">
        <v>60</v>
      </c>
      <c r="C6" t="s">
        <v>68</v>
      </c>
      <c r="D6" t="s">
        <v>74</v>
      </c>
      <c r="E6" s="8">
        <v>38929</v>
      </c>
      <c r="F6" s="8">
        <v>39446</v>
      </c>
      <c r="G6">
        <v>2</v>
      </c>
      <c r="H6" t="s">
        <v>81</v>
      </c>
    </row>
    <row r="7" spans="1:8" x14ac:dyDescent="0.3">
      <c r="A7" t="s">
        <v>53</v>
      </c>
      <c r="B7" t="s">
        <v>61</v>
      </c>
      <c r="C7" t="s">
        <v>70</v>
      </c>
      <c r="D7" t="s">
        <v>76</v>
      </c>
      <c r="E7" s="8">
        <v>37590</v>
      </c>
      <c r="G7">
        <v>3</v>
      </c>
      <c r="H7" t="s">
        <v>82</v>
      </c>
    </row>
    <row r="8" spans="1:8" x14ac:dyDescent="0.3">
      <c r="A8" t="s">
        <v>54</v>
      </c>
      <c r="B8" t="s">
        <v>62</v>
      </c>
      <c r="C8" t="s">
        <v>71</v>
      </c>
      <c r="D8" t="s">
        <v>76</v>
      </c>
      <c r="E8" s="8">
        <v>39447</v>
      </c>
      <c r="G8">
        <v>4</v>
      </c>
      <c r="H8" t="s">
        <v>83</v>
      </c>
    </row>
    <row r="9" spans="1:8" x14ac:dyDescent="0.3">
      <c r="A9" t="s">
        <v>55</v>
      </c>
      <c r="B9" t="s">
        <v>63</v>
      </c>
      <c r="C9" t="s">
        <v>72</v>
      </c>
      <c r="D9" t="s">
        <v>74</v>
      </c>
      <c r="E9" s="8">
        <v>38352</v>
      </c>
      <c r="F9" s="8">
        <v>39081</v>
      </c>
      <c r="G9">
        <v>4</v>
      </c>
      <c r="H9" t="s">
        <v>83</v>
      </c>
    </row>
    <row r="10" spans="1:8" x14ac:dyDescent="0.3">
      <c r="A10" t="s">
        <v>56</v>
      </c>
      <c r="B10" t="s">
        <v>64</v>
      </c>
      <c r="C10" t="s">
        <v>73</v>
      </c>
      <c r="D10" t="s">
        <v>77</v>
      </c>
      <c r="E10" s="8">
        <v>38018</v>
      </c>
      <c r="F10" s="8">
        <v>39446</v>
      </c>
      <c r="G10">
        <v>1</v>
      </c>
      <c r="H10" t="s">
        <v>84</v>
      </c>
    </row>
    <row r="11" spans="1:8" x14ac:dyDescent="0.3">
      <c r="E11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M5" sqref="M5"/>
    </sheetView>
  </sheetViews>
  <sheetFormatPr defaultRowHeight="16.5" x14ac:dyDescent="0.3"/>
  <sheetData>
    <row r="1" spans="2:13" x14ac:dyDescent="0.3">
      <c r="B1" s="1" t="s">
        <v>85</v>
      </c>
      <c r="C1" s="1"/>
      <c r="D1" s="1"/>
      <c r="E1" s="1"/>
      <c r="F1" s="1"/>
      <c r="G1" s="1"/>
      <c r="H1" s="1"/>
    </row>
    <row r="2" spans="2:13" x14ac:dyDescent="0.3">
      <c r="B2" s="1"/>
      <c r="C2" s="1"/>
      <c r="D2" s="1"/>
      <c r="E2" s="1"/>
      <c r="F2" s="1"/>
      <c r="G2" s="1"/>
      <c r="H2" s="1"/>
    </row>
    <row r="3" spans="2:13" x14ac:dyDescent="0.3"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</row>
    <row r="4" spans="2:13" x14ac:dyDescent="0.3">
      <c r="B4">
        <v>10001</v>
      </c>
      <c r="C4" t="s">
        <v>92</v>
      </c>
      <c r="D4" t="s">
        <v>99</v>
      </c>
      <c r="E4" t="s">
        <v>104</v>
      </c>
      <c r="F4">
        <v>5</v>
      </c>
      <c r="G4">
        <v>1200000</v>
      </c>
      <c r="J4" t="s">
        <v>109</v>
      </c>
    </row>
    <row r="5" spans="2:13" x14ac:dyDescent="0.3">
      <c r="B5">
        <v>10002</v>
      </c>
      <c r="C5" t="s">
        <v>93</v>
      </c>
      <c r="D5" t="s">
        <v>101</v>
      </c>
      <c r="E5" t="s">
        <v>105</v>
      </c>
      <c r="F5">
        <v>2</v>
      </c>
      <c r="G5">
        <v>950000</v>
      </c>
      <c r="I5" t="s">
        <v>110</v>
      </c>
      <c r="J5" t="s">
        <v>100</v>
      </c>
      <c r="K5" t="s">
        <v>111</v>
      </c>
      <c r="L5" t="s">
        <v>112</v>
      </c>
      <c r="M5" t="s">
        <v>106</v>
      </c>
    </row>
    <row r="6" spans="2:13" x14ac:dyDescent="0.3">
      <c r="B6">
        <v>10003</v>
      </c>
      <c r="C6" t="s">
        <v>94</v>
      </c>
      <c r="D6" t="s">
        <v>102</v>
      </c>
      <c r="E6" t="s">
        <v>107</v>
      </c>
      <c r="F6">
        <v>8</v>
      </c>
      <c r="G6">
        <v>1500000</v>
      </c>
    </row>
    <row r="7" spans="2:13" x14ac:dyDescent="0.3">
      <c r="B7">
        <v>10004</v>
      </c>
      <c r="C7" t="s">
        <v>95</v>
      </c>
      <c r="D7" t="s">
        <v>99</v>
      </c>
      <c r="E7" t="s">
        <v>105</v>
      </c>
      <c r="F7">
        <v>3</v>
      </c>
      <c r="G7">
        <v>950000</v>
      </c>
    </row>
    <row r="8" spans="2:13" x14ac:dyDescent="0.3">
      <c r="B8">
        <v>10005</v>
      </c>
      <c r="C8" t="s">
        <v>96</v>
      </c>
      <c r="D8" t="s">
        <v>103</v>
      </c>
      <c r="E8" t="s">
        <v>107</v>
      </c>
      <c r="F8">
        <v>9</v>
      </c>
      <c r="G8">
        <v>1500000</v>
      </c>
      <c r="J8" t="s">
        <v>113</v>
      </c>
    </row>
    <row r="9" spans="2:13" x14ac:dyDescent="0.3">
      <c r="B9">
        <v>10006</v>
      </c>
      <c r="C9" t="s">
        <v>97</v>
      </c>
      <c r="D9" t="s">
        <v>101</v>
      </c>
      <c r="E9" t="s">
        <v>108</v>
      </c>
      <c r="F9">
        <v>6</v>
      </c>
      <c r="G9">
        <v>1200000</v>
      </c>
      <c r="I9" t="s">
        <v>110</v>
      </c>
      <c r="K9" t="s">
        <v>114</v>
      </c>
      <c r="L9" t="s">
        <v>112</v>
      </c>
    </row>
    <row r="10" spans="2:13" x14ac:dyDescent="0.3">
      <c r="B10">
        <v>10007</v>
      </c>
      <c r="C10" t="s">
        <v>98</v>
      </c>
      <c r="D10" t="s">
        <v>99</v>
      </c>
      <c r="E10" t="s">
        <v>105</v>
      </c>
      <c r="F10">
        <v>3</v>
      </c>
      <c r="G10">
        <v>950000</v>
      </c>
    </row>
    <row r="12" spans="2:13" x14ac:dyDescent="0.3">
      <c r="J12" t="s">
        <v>115</v>
      </c>
    </row>
    <row r="13" spans="2:13" x14ac:dyDescent="0.3">
      <c r="I13" t="s">
        <v>116</v>
      </c>
      <c r="K13" t="s">
        <v>111</v>
      </c>
    </row>
  </sheetData>
  <mergeCells count="1">
    <mergeCell ref="B1:H2"/>
  </mergeCells>
  <phoneticPr fontId="1" type="noConversion"/>
  <conditionalFormatting sqref="C4:C11">
    <cfRule type="expression" dxfId="0" priority="1">
      <formula>AND($D3=K5,$E3=N5)</formula>
    </cfRule>
  </conditionalFormatting>
  <dataValidations count="3">
    <dataValidation type="list" allowBlank="1" showInputMessage="1" showErrorMessage="1" sqref="J5 J9">
      <formula1>$D$4:$D$11</formula1>
    </dataValidation>
    <dataValidation type="list" allowBlank="1" showInputMessage="1" showErrorMessage="1" sqref="M5 M9">
      <formula1>$E$4:$E$11</formula1>
    </dataValidation>
    <dataValidation type="list" allowBlank="1" showInputMessage="1" showErrorMessage="1" sqref="J13 L13">
      <formula1>$F$4:$F$11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1" sqref="H11"/>
    </sheetView>
  </sheetViews>
  <sheetFormatPr defaultRowHeight="16.5" x14ac:dyDescent="0.3"/>
  <sheetData>
    <row r="1" spans="1:10" x14ac:dyDescent="0.3">
      <c r="A1" t="s">
        <v>117</v>
      </c>
      <c r="G1" t="s">
        <v>118</v>
      </c>
      <c r="H1" t="s">
        <v>122</v>
      </c>
      <c r="I1" t="s">
        <v>120</v>
      </c>
      <c r="J1" t="s">
        <v>124</v>
      </c>
    </row>
    <row r="2" spans="1:10" x14ac:dyDescent="0.3">
      <c r="B2" t="s">
        <v>119</v>
      </c>
      <c r="C2" t="s">
        <v>123</v>
      </c>
      <c r="D2" t="s">
        <v>125</v>
      </c>
      <c r="F2" t="s">
        <v>126</v>
      </c>
      <c r="G2">
        <v>26000</v>
      </c>
      <c r="H2">
        <v>4500</v>
      </c>
      <c r="I2">
        <v>3500</v>
      </c>
      <c r="J2">
        <v>6000</v>
      </c>
    </row>
    <row r="3" spans="1:10" x14ac:dyDescent="0.3">
      <c r="A3" t="s">
        <v>127</v>
      </c>
      <c r="B3">
        <v>13000</v>
      </c>
      <c r="C3">
        <v>4500</v>
      </c>
      <c r="D3">
        <v>3000</v>
      </c>
      <c r="F3" t="s">
        <v>128</v>
      </c>
      <c r="G3">
        <v>8000</v>
      </c>
      <c r="H3">
        <v>4600</v>
      </c>
      <c r="I3">
        <v>3000</v>
      </c>
      <c r="J3">
        <v>10000</v>
      </c>
    </row>
    <row r="4" spans="1:10" x14ac:dyDescent="0.3">
      <c r="A4" t="s">
        <v>129</v>
      </c>
      <c r="B4">
        <v>4000</v>
      </c>
      <c r="C4">
        <v>4600</v>
      </c>
      <c r="D4">
        <v>5000</v>
      </c>
      <c r="F4" t="s">
        <v>130</v>
      </c>
      <c r="G4">
        <v>5500</v>
      </c>
      <c r="I4">
        <v>7000</v>
      </c>
      <c r="J4">
        <v>4000</v>
      </c>
    </row>
    <row r="5" spans="1:10" x14ac:dyDescent="0.3">
      <c r="A5" t="s">
        <v>133</v>
      </c>
      <c r="B5">
        <v>3500</v>
      </c>
      <c r="C5">
        <v>4000</v>
      </c>
      <c r="D5">
        <v>5000</v>
      </c>
      <c r="F5" t="s">
        <v>132</v>
      </c>
      <c r="G5">
        <v>7000</v>
      </c>
      <c r="H5">
        <v>4000</v>
      </c>
      <c r="I5">
        <v>6000</v>
      </c>
      <c r="J5">
        <v>10000</v>
      </c>
    </row>
    <row r="6" spans="1:10" x14ac:dyDescent="0.3">
      <c r="A6" t="s">
        <v>135</v>
      </c>
      <c r="B6">
        <v>4000</v>
      </c>
      <c r="C6">
        <v>6000</v>
      </c>
      <c r="D6">
        <v>7000</v>
      </c>
      <c r="F6" t="s">
        <v>134</v>
      </c>
      <c r="G6">
        <v>4000</v>
      </c>
      <c r="H6">
        <v>6000</v>
      </c>
      <c r="J6">
        <v>7000</v>
      </c>
    </row>
    <row r="7" spans="1:10" x14ac:dyDescent="0.3">
      <c r="A7" t="s">
        <v>137</v>
      </c>
      <c r="B7">
        <v>30000</v>
      </c>
      <c r="C7">
        <v>26900</v>
      </c>
      <c r="D7">
        <v>24000</v>
      </c>
      <c r="F7" t="s">
        <v>136</v>
      </c>
      <c r="G7">
        <v>60000</v>
      </c>
      <c r="H7">
        <v>26900</v>
      </c>
      <c r="I7">
        <v>21500</v>
      </c>
      <c r="J7">
        <v>48000</v>
      </c>
    </row>
    <row r="9" spans="1:10" x14ac:dyDescent="0.3">
      <c r="A9" t="s">
        <v>117</v>
      </c>
    </row>
    <row r="10" spans="1:10" x14ac:dyDescent="0.3">
      <c r="B10" t="s">
        <v>119</v>
      </c>
      <c r="C10" t="s">
        <v>121</v>
      </c>
      <c r="D10" t="s">
        <v>125</v>
      </c>
    </row>
    <row r="11" spans="1:10" x14ac:dyDescent="0.3">
      <c r="A11" t="s">
        <v>127</v>
      </c>
      <c r="B11">
        <v>13000</v>
      </c>
      <c r="C11">
        <v>3500</v>
      </c>
      <c r="D11">
        <v>3000</v>
      </c>
    </row>
    <row r="12" spans="1:10" x14ac:dyDescent="0.3">
      <c r="A12" t="s">
        <v>129</v>
      </c>
      <c r="B12">
        <v>4000</v>
      </c>
      <c r="C12">
        <v>3000</v>
      </c>
      <c r="D12">
        <v>5000</v>
      </c>
    </row>
    <row r="13" spans="1:10" x14ac:dyDescent="0.3">
      <c r="A13" t="s">
        <v>131</v>
      </c>
      <c r="B13">
        <v>5500</v>
      </c>
      <c r="C13">
        <v>7000</v>
      </c>
      <c r="D13">
        <v>4000</v>
      </c>
    </row>
    <row r="14" spans="1:10" x14ac:dyDescent="0.3">
      <c r="A14" t="s">
        <v>133</v>
      </c>
      <c r="B14">
        <v>3500</v>
      </c>
      <c r="C14">
        <v>6000</v>
      </c>
      <c r="D14">
        <v>5000</v>
      </c>
    </row>
    <row r="15" spans="1:10" x14ac:dyDescent="0.3">
      <c r="A15" t="s">
        <v>137</v>
      </c>
      <c r="B15">
        <v>30000</v>
      </c>
      <c r="C15">
        <v>21500</v>
      </c>
      <c r="D15">
        <v>24000</v>
      </c>
    </row>
  </sheetData>
  <dataConsolidate leftLabels="1" topLabels="1">
    <dataRefs count="2">
      <dataRef ref="A2:D7" sheet="Sheet5"/>
      <dataRef ref="A10:D15" sheet="Sheet5"/>
    </dataRefs>
  </dataConsolid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2"/>
  <sheetViews>
    <sheetView showGridLines="0" tabSelected="1" workbookViewId="0"/>
  </sheetViews>
  <sheetFormatPr defaultRowHeight="16.5" outlineLevelRow="1" outlineLevelCol="1" x14ac:dyDescent="0.3"/>
  <cols>
    <col min="3" max="3" width="5.625" customWidth="1"/>
    <col min="4" max="6" width="9.625" bestFit="1" customWidth="1" outlineLevel="1"/>
  </cols>
  <sheetData>
    <row r="1" spans="2:6" ht="17.25" thickBot="1" x14ac:dyDescent="0.35"/>
    <row r="2" spans="2:6" x14ac:dyDescent="0.3">
      <c r="B2" s="17" t="s">
        <v>148</v>
      </c>
      <c r="C2" s="18"/>
      <c r="D2" s="24"/>
      <c r="E2" s="24"/>
      <c r="F2" s="24"/>
    </row>
    <row r="3" spans="2:6" collapsed="1" x14ac:dyDescent="0.3">
      <c r="B3" s="16"/>
      <c r="C3" s="16"/>
      <c r="D3" s="25" t="s">
        <v>150</v>
      </c>
      <c r="E3" s="25" t="s">
        <v>145</v>
      </c>
      <c r="F3" s="25" t="s">
        <v>147</v>
      </c>
    </row>
    <row r="4" spans="2:6" ht="81" hidden="1" outlineLevel="1" x14ac:dyDescent="0.3">
      <c r="B4" s="20"/>
      <c r="C4" s="20"/>
      <c r="D4" s="14"/>
      <c r="E4" s="27" t="s">
        <v>146</v>
      </c>
      <c r="F4" s="27" t="s">
        <v>146</v>
      </c>
    </row>
    <row r="5" spans="2:6" x14ac:dyDescent="0.3">
      <c r="B5" s="21" t="s">
        <v>149</v>
      </c>
      <c r="C5" s="22"/>
      <c r="D5" s="19"/>
      <c r="E5" s="19"/>
      <c r="F5" s="19"/>
    </row>
    <row r="6" spans="2:6" outlineLevel="1" x14ac:dyDescent="0.3">
      <c r="B6" s="20"/>
      <c r="C6" s="20" t="s">
        <v>142</v>
      </c>
      <c r="D6" s="14">
        <v>4000</v>
      </c>
      <c r="E6" s="26">
        <v>0.08</v>
      </c>
      <c r="F6" s="14">
        <v>4000</v>
      </c>
    </row>
    <row r="7" spans="2:6" outlineLevel="1" x14ac:dyDescent="0.3">
      <c r="B7" s="20"/>
      <c r="C7" s="20" t="s">
        <v>143</v>
      </c>
      <c r="D7" s="14">
        <v>12000</v>
      </c>
      <c r="E7" s="14">
        <v>12000</v>
      </c>
      <c r="F7" s="26">
        <v>7.0000000000000007E-2</v>
      </c>
    </row>
    <row r="8" spans="2:6" x14ac:dyDescent="0.3">
      <c r="B8" s="21" t="s">
        <v>151</v>
      </c>
      <c r="C8" s="22"/>
      <c r="D8" s="19"/>
      <c r="E8" s="19"/>
      <c r="F8" s="19"/>
    </row>
    <row r="9" spans="2:6" ht="17.25" outlineLevel="1" thickBot="1" x14ac:dyDescent="0.35">
      <c r="B9" s="23"/>
      <c r="C9" s="23" t="s">
        <v>144</v>
      </c>
      <c r="D9" s="15">
        <v>58100</v>
      </c>
      <c r="E9" s="15">
        <v>54100.08</v>
      </c>
      <c r="F9" s="15">
        <v>46100.07</v>
      </c>
    </row>
    <row r="10" spans="2:6" x14ac:dyDescent="0.3">
      <c r="B10" t="s">
        <v>152</v>
      </c>
    </row>
    <row r="11" spans="2:6" x14ac:dyDescent="0.3">
      <c r="B11" t="s">
        <v>153</v>
      </c>
    </row>
    <row r="12" spans="2:6" x14ac:dyDescent="0.3">
      <c r="B12" t="s">
        <v>154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117</v>
      </c>
    </row>
    <row r="2" spans="1:5" x14ac:dyDescent="0.3">
      <c r="A2" s="13"/>
      <c r="B2" s="13" t="s">
        <v>138</v>
      </c>
      <c r="C2" s="13" t="s">
        <v>139</v>
      </c>
      <c r="D2" s="13" t="s">
        <v>140</v>
      </c>
      <c r="E2" s="13" t="s">
        <v>137</v>
      </c>
    </row>
    <row r="3" spans="1:5" x14ac:dyDescent="0.3">
      <c r="A3" s="13" t="s">
        <v>127</v>
      </c>
      <c r="B3">
        <v>13000</v>
      </c>
      <c r="C3">
        <v>3500</v>
      </c>
      <c r="D3">
        <v>4500</v>
      </c>
      <c r="E3">
        <f>SUM(B3:D3)</f>
        <v>21000</v>
      </c>
    </row>
    <row r="4" spans="1:5" x14ac:dyDescent="0.3">
      <c r="A4" s="13" t="s">
        <v>129</v>
      </c>
      <c r="B4">
        <v>4000</v>
      </c>
      <c r="C4">
        <v>3000</v>
      </c>
      <c r="D4">
        <v>4600</v>
      </c>
      <c r="E4">
        <f t="shared" ref="E4:E6" si="0">SUM(B4:D4)</f>
        <v>11600</v>
      </c>
    </row>
    <row r="5" spans="1:5" x14ac:dyDescent="0.3">
      <c r="A5" s="13" t="s">
        <v>133</v>
      </c>
      <c r="B5">
        <v>3500</v>
      </c>
      <c r="C5">
        <v>6000</v>
      </c>
      <c r="D5">
        <v>4000</v>
      </c>
      <c r="E5">
        <f t="shared" si="0"/>
        <v>13500</v>
      </c>
    </row>
    <row r="6" spans="1:5" x14ac:dyDescent="0.3">
      <c r="A6" s="13" t="s">
        <v>135</v>
      </c>
      <c r="B6">
        <v>4000</v>
      </c>
      <c r="C6">
        <v>2000</v>
      </c>
      <c r="D6">
        <v>6000</v>
      </c>
      <c r="E6">
        <v>12000</v>
      </c>
    </row>
    <row r="7" spans="1:5" x14ac:dyDescent="0.3">
      <c r="A7" s="13" t="s">
        <v>137</v>
      </c>
      <c r="B7">
        <f>SUM(B3:B6)</f>
        <v>24500</v>
      </c>
      <c r="C7">
        <f t="shared" ref="C7:D7" si="1">SUM(C3:C6)</f>
        <v>14500</v>
      </c>
      <c r="D7">
        <f t="shared" si="1"/>
        <v>19100</v>
      </c>
      <c r="E7">
        <f>SUM(E3:E6)</f>
        <v>58100</v>
      </c>
    </row>
    <row r="9" spans="1:5" x14ac:dyDescent="0.3">
      <c r="A9" t="s">
        <v>141</v>
      </c>
    </row>
    <row r="10" spans="1:5" x14ac:dyDescent="0.3">
      <c r="A10" s="13"/>
      <c r="B10" s="13" t="s">
        <v>138</v>
      </c>
      <c r="C10" s="13" t="s">
        <v>139</v>
      </c>
      <c r="D10" s="13" t="s">
        <v>140</v>
      </c>
      <c r="E10" s="13" t="s">
        <v>137</v>
      </c>
    </row>
    <row r="11" spans="1:5" x14ac:dyDescent="0.3">
      <c r="A11" s="13" t="s">
        <v>127</v>
      </c>
      <c r="B11">
        <v>3400</v>
      </c>
      <c r="C11">
        <v>3700</v>
      </c>
      <c r="D11">
        <v>5000</v>
      </c>
      <c r="E11">
        <f>SUM(B11:D11)</f>
        <v>12100</v>
      </c>
    </row>
    <row r="12" spans="1:5" x14ac:dyDescent="0.3">
      <c r="A12" s="13" t="s">
        <v>129</v>
      </c>
      <c r="B12">
        <v>2000</v>
      </c>
      <c r="C12">
        <v>3000</v>
      </c>
      <c r="D12">
        <v>4600</v>
      </c>
      <c r="E12">
        <f t="shared" ref="E12:E14" si="2">SUM(B12:D12)</f>
        <v>9600</v>
      </c>
    </row>
    <row r="13" spans="1:5" x14ac:dyDescent="0.3">
      <c r="A13" s="13" t="s">
        <v>133</v>
      </c>
      <c r="B13">
        <v>5000</v>
      </c>
      <c r="C13">
        <v>7000</v>
      </c>
      <c r="D13">
        <v>7800</v>
      </c>
      <c r="E13">
        <f t="shared" si="2"/>
        <v>19800</v>
      </c>
    </row>
    <row r="14" spans="1:5" x14ac:dyDescent="0.3">
      <c r="A14" s="13" t="s">
        <v>135</v>
      </c>
      <c r="B14">
        <v>4000</v>
      </c>
      <c r="C14">
        <v>4000</v>
      </c>
      <c r="D14">
        <v>4000</v>
      </c>
      <c r="E14">
        <f t="shared" si="2"/>
        <v>12000</v>
      </c>
    </row>
    <row r="15" spans="1:5" x14ac:dyDescent="0.3">
      <c r="A15" s="13" t="s">
        <v>137</v>
      </c>
      <c r="B15">
        <f>SUM(B11:B14)</f>
        <v>14400</v>
      </c>
      <c r="C15">
        <f t="shared" ref="C15" si="3">SUM(C11:C14)</f>
        <v>17700</v>
      </c>
      <c r="D15">
        <f t="shared" ref="D15" si="4">SUM(D11:D14)</f>
        <v>21400</v>
      </c>
      <c r="E15">
        <f>SUM(E11:E14)</f>
        <v>53500</v>
      </c>
    </row>
  </sheetData>
  <scenarios current="1" show="0" sqref="E7">
    <scenario name="금리인상" locked="1" count="1" user="212" comment="만든 사람 212 날짜 2015-10-06_x000a_수정한 사람 212 날짜 2015-10-06">
      <inputCells r="B4" val="0.08"/>
    </scenario>
    <scenario name="금리인하" locked="1" count="1" user="212" comment="만든 사람 212 날짜 2015-10-06_x000a_수정한 사람 212 날짜 2015-10-06">
      <inputCells r="E6" val="0.07"/>
    </scenario>
  </scenarios>
  <dataConsolidate leftLabels="1" topLabels="1">
    <dataRefs count="2">
      <dataRef ref="A2:E7" sheet="Sheet6"/>
      <dataRef ref="A10:E15" sheet="Sheet6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15</vt:i4>
      </vt:variant>
    </vt:vector>
  </HeadingPairs>
  <TitlesOfParts>
    <vt:vector size="22" baseType="lpstr">
      <vt:lpstr>상품입고내역서</vt:lpstr>
      <vt:lpstr>회원증명서</vt:lpstr>
      <vt:lpstr>회원명단</vt:lpstr>
      <vt:lpstr>4-5</vt:lpstr>
      <vt:lpstr>Sheet5</vt:lpstr>
      <vt:lpstr>시나리오 요약</vt:lpstr>
      <vt:lpstr>Sheet6</vt:lpstr>
      <vt:lpstr>가입일</vt:lpstr>
      <vt:lpstr>발행번호</vt:lpstr>
      <vt:lpstr>삼품명</vt:lpstr>
      <vt:lpstr>상품명</vt:lpstr>
      <vt:lpstr>상품코드</vt:lpstr>
      <vt:lpstr>성명</vt:lpstr>
      <vt:lpstr>이천구년이월</vt:lpstr>
      <vt:lpstr>이천구년일월</vt:lpstr>
      <vt:lpstr>이천구월삼월</vt:lpstr>
      <vt:lpstr>주민번호</vt:lpstr>
      <vt:lpstr>주소</vt:lpstr>
      <vt:lpstr>지역</vt:lpstr>
      <vt:lpstr>직업</vt:lpstr>
      <vt:lpstr>탈퇴일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2015-10-06T00:47:56Z</dcterms:created>
  <dcterms:modified xsi:type="dcterms:W3CDTF">2015-10-06T03:21:04Z</dcterms:modified>
</cp:coreProperties>
</file>