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-120" yWindow="-120" windowWidth="29040" windowHeight="15840" firstSheet="6" activeTab="12"/>
  </bookViews>
  <sheets>
    <sheet name="ลงบัญชีประจำวัน" sheetId="1" r:id="rId1"/>
    <sheet name="มกราคม" sheetId="2" r:id="rId2"/>
    <sheet name="กุมภาพันธ์" sheetId="3" r:id="rId3"/>
    <sheet name="มีนาคม" sheetId="4" r:id="rId4"/>
    <sheet name="เมษายน" sheetId="5" r:id="rId5"/>
    <sheet name="พฤษภาคม" sheetId="6" r:id="rId6"/>
    <sheet name="มิถุนายน" sheetId="7" r:id="rId7"/>
    <sheet name="กรกฎาคม" sheetId="8" r:id="rId8"/>
    <sheet name="สิงหาคม" sheetId="9" r:id="rId9"/>
    <sheet name="กันยายน" sheetId="10" r:id="rId10"/>
    <sheet name="ตุลาคม" sheetId="11" r:id="rId11"/>
    <sheet name="พฤศจิกายน" sheetId="12" r:id="rId12"/>
    <sheet name="ธันวาคม" sheetId="13" r:id="rId13"/>
    <sheet name="สรุปยอด" sheetId="14" r:id="rId14"/>
    <sheet name="สรุปเป็น %" sheetId="16" r:id="rId15"/>
    <sheet name="ปฏิทิน" sheetId="15" r:id="rId16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8" roundtripDataSignature="AMtx7mjulWw4vEFXi3e3k4IU0QGqg/i9+w=="/>
    </ext>
  </extLst>
</workbook>
</file>

<file path=xl/calcChain.xml><?xml version="1.0" encoding="utf-8"?>
<calcChain xmlns="http://schemas.openxmlformats.org/spreadsheetml/2006/main">
  <c r="C1" i="3" l="1"/>
  <c r="C1" i="12"/>
  <c r="C1" i="13"/>
  <c r="C1" i="2"/>
  <c r="B2" i="14" l="1"/>
  <c r="C11" i="16"/>
  <c r="C10" i="16"/>
  <c r="U3" i="10"/>
  <c r="V3" i="10"/>
  <c r="W3" i="10"/>
  <c r="X3" i="10"/>
  <c r="Y3" i="10"/>
  <c r="Z3" i="10"/>
  <c r="AA3" i="10"/>
  <c r="AB3" i="10"/>
  <c r="AC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M3" i="14" l="1"/>
  <c r="O3" i="14"/>
  <c r="Q3" i="14"/>
  <c r="S3" i="14"/>
  <c r="AG3" i="14"/>
  <c r="AE3" i="14"/>
  <c r="AC3" i="14"/>
  <c r="AA3" i="14"/>
  <c r="Y3" i="14"/>
  <c r="W3" i="14"/>
  <c r="U3" i="14"/>
  <c r="AJ41" i="13"/>
  <c r="AJ42" i="13" s="1"/>
  <c r="AI41" i="13"/>
  <c r="AI42" i="13" s="1"/>
  <c r="AH41" i="13"/>
  <c r="AH15" i="14" s="1"/>
  <c r="AG41" i="13"/>
  <c r="AG15" i="14" s="1"/>
  <c r="AF41" i="13"/>
  <c r="AF15" i="14" s="1"/>
  <c r="AE41" i="13"/>
  <c r="AE15" i="14" s="1"/>
  <c r="AD41" i="13"/>
  <c r="AD15" i="14" s="1"/>
  <c r="AC41" i="13"/>
  <c r="AC15" i="14" s="1"/>
  <c r="AB41" i="13"/>
  <c r="AB15" i="14" s="1"/>
  <c r="AA41" i="13"/>
  <c r="AA15" i="14" s="1"/>
  <c r="Z41" i="13"/>
  <c r="Z15" i="14" s="1"/>
  <c r="Y41" i="13"/>
  <c r="Y15" i="14" s="1"/>
  <c r="X41" i="13"/>
  <c r="X15" i="14" s="1"/>
  <c r="W41" i="13"/>
  <c r="W15" i="14" s="1"/>
  <c r="V41" i="13"/>
  <c r="V15" i="14" s="1"/>
  <c r="U41" i="13"/>
  <c r="U15" i="14" s="1"/>
  <c r="T41" i="13"/>
  <c r="T15" i="14" s="1"/>
  <c r="S41" i="13"/>
  <c r="S15" i="14" s="1"/>
  <c r="R41" i="13"/>
  <c r="R15" i="14" s="1"/>
  <c r="Q41" i="13"/>
  <c r="Q15" i="14" s="1"/>
  <c r="P41" i="13"/>
  <c r="P15" i="14" s="1"/>
  <c r="O41" i="13"/>
  <c r="O15" i="14" s="1"/>
  <c r="N41" i="13"/>
  <c r="N15" i="14" s="1"/>
  <c r="M41" i="13"/>
  <c r="M15" i="14" s="1"/>
  <c r="L41" i="13"/>
  <c r="L15" i="14" s="1"/>
  <c r="K41" i="13"/>
  <c r="K15" i="14" s="1"/>
  <c r="J41" i="13"/>
  <c r="J15" i="14" s="1"/>
  <c r="I41" i="13"/>
  <c r="I15" i="14" s="1"/>
  <c r="H41" i="13"/>
  <c r="H15" i="14" s="1"/>
  <c r="G41" i="13"/>
  <c r="G15" i="14" s="1"/>
  <c r="F41" i="13"/>
  <c r="F15" i="14" s="1"/>
  <c r="E41" i="13"/>
  <c r="E15" i="14" s="1"/>
  <c r="D41" i="13"/>
  <c r="D15" i="14" s="1"/>
  <c r="C41" i="13"/>
  <c r="C15" i="14" s="1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2" i="13"/>
  <c r="AE2" i="13"/>
  <c r="AC2" i="13"/>
  <c r="AA2" i="13"/>
  <c r="Y2" i="13"/>
  <c r="W2" i="13"/>
  <c r="U2" i="13"/>
  <c r="S2" i="13"/>
  <c r="Q2" i="13"/>
  <c r="O2" i="13"/>
  <c r="M2" i="13"/>
  <c r="K2" i="13"/>
  <c r="I2" i="13"/>
  <c r="G2" i="13"/>
  <c r="E2" i="13"/>
  <c r="C2" i="13"/>
  <c r="O1" i="13"/>
  <c r="N1" i="13"/>
  <c r="G1" i="13"/>
  <c r="AJ41" i="12"/>
  <c r="AJ42" i="12" s="1"/>
  <c r="AI41" i="12"/>
  <c r="AI42" i="12" s="1"/>
  <c r="AH41" i="12"/>
  <c r="AH14" i="14" s="1"/>
  <c r="AG41" i="12"/>
  <c r="AG14" i="14" s="1"/>
  <c r="AF41" i="12"/>
  <c r="AF14" i="14" s="1"/>
  <c r="AE41" i="12"/>
  <c r="AE42" i="12" s="1"/>
  <c r="AD41" i="12"/>
  <c r="AD14" i="14" s="1"/>
  <c r="AC41" i="12"/>
  <c r="AC14" i="14" s="1"/>
  <c r="AB41" i="12"/>
  <c r="AB14" i="14" s="1"/>
  <c r="AA41" i="12"/>
  <c r="AA14" i="14" s="1"/>
  <c r="Z41" i="12"/>
  <c r="Z14" i="14" s="1"/>
  <c r="Y41" i="12"/>
  <c r="Y14" i="14" s="1"/>
  <c r="X41" i="12"/>
  <c r="X14" i="14" s="1"/>
  <c r="W41" i="12"/>
  <c r="W14" i="14" s="1"/>
  <c r="V41" i="12"/>
  <c r="V14" i="14" s="1"/>
  <c r="U41" i="12"/>
  <c r="U14" i="14" s="1"/>
  <c r="T41" i="12"/>
  <c r="T14" i="14" s="1"/>
  <c r="S41" i="12"/>
  <c r="S14" i="14" s="1"/>
  <c r="R41" i="12"/>
  <c r="R14" i="14" s="1"/>
  <c r="Q41" i="12"/>
  <c r="Q14" i="14" s="1"/>
  <c r="P41" i="12"/>
  <c r="P14" i="14" s="1"/>
  <c r="O41" i="12"/>
  <c r="O42" i="12" s="1"/>
  <c r="N41" i="12"/>
  <c r="N14" i="14" s="1"/>
  <c r="M41" i="12"/>
  <c r="M14" i="14" s="1"/>
  <c r="L41" i="12"/>
  <c r="L14" i="14" s="1"/>
  <c r="K41" i="12"/>
  <c r="K14" i="14" s="1"/>
  <c r="J41" i="12"/>
  <c r="J14" i="14" s="1"/>
  <c r="I41" i="12"/>
  <c r="I14" i="14" s="1"/>
  <c r="H41" i="12"/>
  <c r="H14" i="14" s="1"/>
  <c r="G41" i="12"/>
  <c r="G14" i="14" s="1"/>
  <c r="F41" i="12"/>
  <c r="F14" i="14" s="1"/>
  <c r="E41" i="12"/>
  <c r="E14" i="14" s="1"/>
  <c r="D41" i="12"/>
  <c r="D14" i="14" s="1"/>
  <c r="C41" i="12"/>
  <c r="C14" i="14" s="1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2" i="12"/>
  <c r="AE2" i="12"/>
  <c r="AC2" i="12"/>
  <c r="AA2" i="12"/>
  <c r="Y2" i="12"/>
  <c r="W2" i="12"/>
  <c r="U2" i="12"/>
  <c r="S2" i="12"/>
  <c r="Q2" i="12"/>
  <c r="O2" i="12"/>
  <c r="M2" i="12"/>
  <c r="K2" i="12"/>
  <c r="I2" i="12"/>
  <c r="G2" i="12"/>
  <c r="E2" i="12"/>
  <c r="C2" i="12"/>
  <c r="N1" i="12"/>
  <c r="G1" i="12"/>
  <c r="AJ41" i="11"/>
  <c r="AJ42" i="11" s="1"/>
  <c r="AI41" i="11"/>
  <c r="AI42" i="11" s="1"/>
  <c r="AH41" i="11"/>
  <c r="AH13" i="14" s="1"/>
  <c r="AG41" i="11"/>
  <c r="AG13" i="14" s="1"/>
  <c r="AF41" i="11"/>
  <c r="AF13" i="14" s="1"/>
  <c r="AE41" i="11"/>
  <c r="AE13" i="14" s="1"/>
  <c r="AD41" i="11"/>
  <c r="AD13" i="14" s="1"/>
  <c r="AC41" i="11"/>
  <c r="AC13" i="14" s="1"/>
  <c r="AB41" i="11"/>
  <c r="AB13" i="14" s="1"/>
  <c r="AA41" i="11"/>
  <c r="AA13" i="14" s="1"/>
  <c r="Z41" i="11"/>
  <c r="Z13" i="14" s="1"/>
  <c r="Y41" i="11"/>
  <c r="Y13" i="14" s="1"/>
  <c r="X41" i="11"/>
  <c r="X13" i="14" s="1"/>
  <c r="W41" i="11"/>
  <c r="W13" i="14" s="1"/>
  <c r="V41" i="11"/>
  <c r="V13" i="14" s="1"/>
  <c r="U41" i="11"/>
  <c r="U13" i="14" s="1"/>
  <c r="T41" i="11"/>
  <c r="T13" i="14" s="1"/>
  <c r="S41" i="11"/>
  <c r="S13" i="14" s="1"/>
  <c r="R41" i="11"/>
  <c r="R13" i="14" s="1"/>
  <c r="Q41" i="11"/>
  <c r="Q13" i="14" s="1"/>
  <c r="P41" i="11"/>
  <c r="P13" i="14" s="1"/>
  <c r="O41" i="11"/>
  <c r="O13" i="14" s="1"/>
  <c r="N41" i="11"/>
  <c r="N13" i="14" s="1"/>
  <c r="M41" i="11"/>
  <c r="M13" i="14" s="1"/>
  <c r="L41" i="11"/>
  <c r="L13" i="14" s="1"/>
  <c r="K41" i="11"/>
  <c r="K13" i="14" s="1"/>
  <c r="J41" i="11"/>
  <c r="J13" i="14" s="1"/>
  <c r="I41" i="11"/>
  <c r="I13" i="14" s="1"/>
  <c r="H41" i="11"/>
  <c r="H13" i="14" s="1"/>
  <c r="G41" i="11"/>
  <c r="F41" i="11"/>
  <c r="F13" i="14" s="1"/>
  <c r="E41" i="11"/>
  <c r="E13" i="14" s="1"/>
  <c r="D41" i="11"/>
  <c r="D13" i="14" s="1"/>
  <c r="C41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2" i="11"/>
  <c r="AE2" i="11"/>
  <c r="AC2" i="11"/>
  <c r="AA2" i="11"/>
  <c r="Y2" i="11"/>
  <c r="W2" i="11"/>
  <c r="U2" i="11"/>
  <c r="S2" i="11"/>
  <c r="Q2" i="11"/>
  <c r="O2" i="11"/>
  <c r="M2" i="11"/>
  <c r="K2" i="11"/>
  <c r="I2" i="11"/>
  <c r="G2" i="11"/>
  <c r="E2" i="11"/>
  <c r="C2" i="11"/>
  <c r="N1" i="11"/>
  <c r="G1" i="11"/>
  <c r="AJ41" i="10"/>
  <c r="AJ42" i="10" s="1"/>
  <c r="AI41" i="10"/>
  <c r="AI42" i="10" s="1"/>
  <c r="AH41" i="10"/>
  <c r="AH12" i="14" s="1"/>
  <c r="AG41" i="10"/>
  <c r="AG12" i="14" s="1"/>
  <c r="AF41" i="10"/>
  <c r="AF12" i="14" s="1"/>
  <c r="AE41" i="10"/>
  <c r="AE12" i="14" s="1"/>
  <c r="AD41" i="10"/>
  <c r="AD12" i="14" s="1"/>
  <c r="AC41" i="10"/>
  <c r="AC12" i="14" s="1"/>
  <c r="AB41" i="10"/>
  <c r="AB12" i="14" s="1"/>
  <c r="AA41" i="10"/>
  <c r="AA12" i="14" s="1"/>
  <c r="Z41" i="10"/>
  <c r="Z12" i="14" s="1"/>
  <c r="Y41" i="10"/>
  <c r="Y12" i="14" s="1"/>
  <c r="X41" i="10"/>
  <c r="X12" i="14" s="1"/>
  <c r="W41" i="10"/>
  <c r="W12" i="14" s="1"/>
  <c r="V41" i="10"/>
  <c r="V12" i="14" s="1"/>
  <c r="U41" i="10"/>
  <c r="U12" i="14" s="1"/>
  <c r="T41" i="10"/>
  <c r="T12" i="14" s="1"/>
  <c r="S41" i="10"/>
  <c r="S12" i="14" s="1"/>
  <c r="R41" i="10"/>
  <c r="R12" i="14" s="1"/>
  <c r="Q41" i="10"/>
  <c r="Q12" i="14" s="1"/>
  <c r="P41" i="10"/>
  <c r="P12" i="14" s="1"/>
  <c r="O41" i="10"/>
  <c r="O12" i="14" s="1"/>
  <c r="N41" i="10"/>
  <c r="N12" i="14" s="1"/>
  <c r="M41" i="10"/>
  <c r="M12" i="14" s="1"/>
  <c r="L41" i="10"/>
  <c r="L12" i="14" s="1"/>
  <c r="K41" i="10"/>
  <c r="K12" i="14" s="1"/>
  <c r="J41" i="10"/>
  <c r="J12" i="14" s="1"/>
  <c r="I41" i="10"/>
  <c r="I12" i="14" s="1"/>
  <c r="H41" i="10"/>
  <c r="H12" i="14" s="1"/>
  <c r="G41" i="10"/>
  <c r="G12" i="14" s="1"/>
  <c r="F41" i="10"/>
  <c r="F12" i="14" s="1"/>
  <c r="E41" i="10"/>
  <c r="E12" i="14" s="1"/>
  <c r="D41" i="10"/>
  <c r="D12" i="14" s="1"/>
  <c r="C41" i="10"/>
  <c r="C12" i="14" s="1"/>
  <c r="AH3" i="10"/>
  <c r="AG3" i="10"/>
  <c r="AF3" i="10"/>
  <c r="AE3" i="10"/>
  <c r="AD3" i="10"/>
  <c r="E3" i="10"/>
  <c r="D3" i="10"/>
  <c r="C3" i="10"/>
  <c r="AG2" i="10"/>
  <c r="AE2" i="10"/>
  <c r="AC2" i="10"/>
  <c r="AA2" i="10"/>
  <c r="Y2" i="10"/>
  <c r="W2" i="10"/>
  <c r="U2" i="10"/>
  <c r="S2" i="10"/>
  <c r="Q2" i="10"/>
  <c r="O2" i="10"/>
  <c r="M2" i="10"/>
  <c r="K2" i="10"/>
  <c r="I2" i="10"/>
  <c r="G2" i="10"/>
  <c r="E2" i="10"/>
  <c r="C2" i="10"/>
  <c r="N1" i="10"/>
  <c r="G1" i="10"/>
  <c r="AJ41" i="9"/>
  <c r="AJ42" i="9" s="1"/>
  <c r="AI41" i="9"/>
  <c r="AI42" i="9" s="1"/>
  <c r="AH41" i="9"/>
  <c r="AH11" i="14" s="1"/>
  <c r="AG41" i="9"/>
  <c r="AF41" i="9"/>
  <c r="AF11" i="14" s="1"/>
  <c r="AE41" i="9"/>
  <c r="AE11" i="14" s="1"/>
  <c r="AD41" i="9"/>
  <c r="AD11" i="14" s="1"/>
  <c r="AC41" i="9"/>
  <c r="AC11" i="14" s="1"/>
  <c r="AB41" i="9"/>
  <c r="AB11" i="14" s="1"/>
  <c r="AA41" i="9"/>
  <c r="AA11" i="14" s="1"/>
  <c r="Z41" i="9"/>
  <c r="Z11" i="14" s="1"/>
  <c r="Y41" i="9"/>
  <c r="X41" i="9"/>
  <c r="X11" i="14" s="1"/>
  <c r="W41" i="9"/>
  <c r="W11" i="14" s="1"/>
  <c r="V41" i="9"/>
  <c r="V11" i="14" s="1"/>
  <c r="U41" i="9"/>
  <c r="U11" i="14" s="1"/>
  <c r="T41" i="9"/>
  <c r="T11" i="14" s="1"/>
  <c r="S41" i="9"/>
  <c r="S11" i="14" s="1"/>
  <c r="R41" i="9"/>
  <c r="R11" i="14" s="1"/>
  <c r="Q41" i="9"/>
  <c r="P41" i="9"/>
  <c r="P11" i="14" s="1"/>
  <c r="O41" i="9"/>
  <c r="O11" i="14" s="1"/>
  <c r="N41" i="9"/>
  <c r="N11" i="14" s="1"/>
  <c r="M41" i="9"/>
  <c r="M11" i="14" s="1"/>
  <c r="L41" i="9"/>
  <c r="L11" i="14" s="1"/>
  <c r="K41" i="9"/>
  <c r="K11" i="14" s="1"/>
  <c r="J41" i="9"/>
  <c r="J11" i="14" s="1"/>
  <c r="I41" i="9"/>
  <c r="H41" i="9"/>
  <c r="H11" i="14" s="1"/>
  <c r="G41" i="9"/>
  <c r="G11" i="14" s="1"/>
  <c r="F41" i="9"/>
  <c r="E41" i="9"/>
  <c r="E11" i="14" s="1"/>
  <c r="D41" i="9"/>
  <c r="D11" i="14" s="1"/>
  <c r="C41" i="9"/>
  <c r="C11" i="14" s="1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2" i="9"/>
  <c r="AE2" i="9"/>
  <c r="AC2" i="9"/>
  <c r="AA2" i="9"/>
  <c r="Y2" i="9"/>
  <c r="W2" i="9"/>
  <c r="U2" i="9"/>
  <c r="S2" i="9"/>
  <c r="Q2" i="9"/>
  <c r="O2" i="9"/>
  <c r="M2" i="9"/>
  <c r="K2" i="9"/>
  <c r="I2" i="9"/>
  <c r="G2" i="9"/>
  <c r="E2" i="9"/>
  <c r="C2" i="9"/>
  <c r="N1" i="9"/>
  <c r="G1" i="9"/>
  <c r="AJ41" i="8"/>
  <c r="AJ42" i="8" s="1"/>
  <c r="AI41" i="8"/>
  <c r="AI42" i="8" s="1"/>
  <c r="AH41" i="8"/>
  <c r="AH10" i="14" s="1"/>
  <c r="AG41" i="8"/>
  <c r="AG10" i="14" s="1"/>
  <c r="AF41" i="8"/>
  <c r="AF10" i="14" s="1"/>
  <c r="AE41" i="8"/>
  <c r="AE10" i="14" s="1"/>
  <c r="AD41" i="8"/>
  <c r="AD10" i="14" s="1"/>
  <c r="AC41" i="8"/>
  <c r="AC10" i="14" s="1"/>
  <c r="AB41" i="8"/>
  <c r="AB10" i="14" s="1"/>
  <c r="AA41" i="8"/>
  <c r="AA10" i="14" s="1"/>
  <c r="Z41" i="8"/>
  <c r="Z10" i="14" s="1"/>
  <c r="Y41" i="8"/>
  <c r="Y10" i="14" s="1"/>
  <c r="X41" i="8"/>
  <c r="X10" i="14" s="1"/>
  <c r="W41" i="8"/>
  <c r="W10" i="14" s="1"/>
  <c r="V41" i="8"/>
  <c r="V10" i="14" s="1"/>
  <c r="U41" i="8"/>
  <c r="U10" i="14" s="1"/>
  <c r="T41" i="8"/>
  <c r="T10" i="14" s="1"/>
  <c r="S41" i="8"/>
  <c r="S10" i="14" s="1"/>
  <c r="R41" i="8"/>
  <c r="R10" i="14" s="1"/>
  <c r="Q41" i="8"/>
  <c r="Q10" i="14" s="1"/>
  <c r="P41" i="8"/>
  <c r="P10" i="14" s="1"/>
  <c r="O41" i="8"/>
  <c r="O10" i="14" s="1"/>
  <c r="N41" i="8"/>
  <c r="N10" i="14" s="1"/>
  <c r="M41" i="8"/>
  <c r="M10" i="14" s="1"/>
  <c r="L41" i="8"/>
  <c r="L10" i="14" s="1"/>
  <c r="K41" i="8"/>
  <c r="K10" i="14" s="1"/>
  <c r="J41" i="8"/>
  <c r="J10" i="14" s="1"/>
  <c r="I41" i="8"/>
  <c r="I10" i="14" s="1"/>
  <c r="H41" i="8"/>
  <c r="H10" i="14" s="1"/>
  <c r="G41" i="8"/>
  <c r="G10" i="14" s="1"/>
  <c r="F41" i="8"/>
  <c r="F10" i="14" s="1"/>
  <c r="E41" i="8"/>
  <c r="E10" i="14" s="1"/>
  <c r="D41" i="8"/>
  <c r="D10" i="14" s="1"/>
  <c r="C41" i="8"/>
  <c r="C10" i="14" s="1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2" i="8"/>
  <c r="AE2" i="8"/>
  <c r="AC2" i="8"/>
  <c r="AA2" i="8"/>
  <c r="Y2" i="8"/>
  <c r="W2" i="8"/>
  <c r="U2" i="8"/>
  <c r="S2" i="8"/>
  <c r="Q2" i="8"/>
  <c r="O2" i="8"/>
  <c r="M2" i="8"/>
  <c r="K2" i="8"/>
  <c r="I2" i="8"/>
  <c r="G2" i="8"/>
  <c r="E2" i="8"/>
  <c r="C2" i="8"/>
  <c r="N1" i="8"/>
  <c r="G1" i="8"/>
  <c r="AJ41" i="7"/>
  <c r="AJ42" i="7" s="1"/>
  <c r="AI41" i="7"/>
  <c r="AI42" i="7" s="1"/>
  <c r="AH41" i="7"/>
  <c r="AH9" i="14" s="1"/>
  <c r="AG41" i="7"/>
  <c r="AG9" i="14" s="1"/>
  <c r="AF41" i="7"/>
  <c r="AF9" i="14" s="1"/>
  <c r="AE41" i="7"/>
  <c r="AE9" i="14" s="1"/>
  <c r="AD41" i="7"/>
  <c r="AD9" i="14" s="1"/>
  <c r="AC41" i="7"/>
  <c r="AC9" i="14" s="1"/>
  <c r="AB41" i="7"/>
  <c r="AB9" i="14" s="1"/>
  <c r="AA41" i="7"/>
  <c r="AA9" i="14" s="1"/>
  <c r="Z41" i="7"/>
  <c r="Z9" i="14" s="1"/>
  <c r="Y41" i="7"/>
  <c r="Y9" i="14" s="1"/>
  <c r="X41" i="7"/>
  <c r="X9" i="14" s="1"/>
  <c r="W41" i="7"/>
  <c r="W9" i="14" s="1"/>
  <c r="V41" i="7"/>
  <c r="V9" i="14" s="1"/>
  <c r="U41" i="7"/>
  <c r="U9" i="14" s="1"/>
  <c r="T41" i="7"/>
  <c r="T9" i="14" s="1"/>
  <c r="S41" i="7"/>
  <c r="S9" i="14" s="1"/>
  <c r="R41" i="7"/>
  <c r="R9" i="14" s="1"/>
  <c r="Q41" i="7"/>
  <c r="Q9" i="14" s="1"/>
  <c r="P41" i="7"/>
  <c r="P9" i="14" s="1"/>
  <c r="O41" i="7"/>
  <c r="O9" i="14" s="1"/>
  <c r="N41" i="7"/>
  <c r="N9" i="14" s="1"/>
  <c r="M41" i="7"/>
  <c r="M9" i="14" s="1"/>
  <c r="L41" i="7"/>
  <c r="L9" i="14" s="1"/>
  <c r="K41" i="7"/>
  <c r="K9" i="14" s="1"/>
  <c r="J41" i="7"/>
  <c r="J9" i="14" s="1"/>
  <c r="I41" i="7"/>
  <c r="I9" i="14" s="1"/>
  <c r="H41" i="7"/>
  <c r="H9" i="14" s="1"/>
  <c r="G41" i="7"/>
  <c r="G9" i="14" s="1"/>
  <c r="F41" i="7"/>
  <c r="F9" i="14" s="1"/>
  <c r="E41" i="7"/>
  <c r="E9" i="14" s="1"/>
  <c r="D41" i="7"/>
  <c r="D9" i="14" s="1"/>
  <c r="C41" i="7"/>
  <c r="C9" i="14" s="1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2" i="7"/>
  <c r="AE2" i="7"/>
  <c r="AC2" i="7"/>
  <c r="AA2" i="7"/>
  <c r="Y2" i="7"/>
  <c r="W2" i="7"/>
  <c r="U2" i="7"/>
  <c r="S2" i="7"/>
  <c r="Q2" i="7"/>
  <c r="O2" i="7"/>
  <c r="M2" i="7"/>
  <c r="K2" i="7"/>
  <c r="I2" i="7"/>
  <c r="G2" i="7"/>
  <c r="E2" i="7"/>
  <c r="C2" i="7"/>
  <c r="N1" i="7"/>
  <c r="G1" i="7"/>
  <c r="AJ41" i="6"/>
  <c r="AJ42" i="6" s="1"/>
  <c r="AI41" i="6"/>
  <c r="AI42" i="6" s="1"/>
  <c r="AH41" i="6"/>
  <c r="AH8" i="14" s="1"/>
  <c r="AG41" i="6"/>
  <c r="AF41" i="6"/>
  <c r="AF8" i="14" s="1"/>
  <c r="AE41" i="6"/>
  <c r="AE8" i="14" s="1"/>
  <c r="AD41" i="6"/>
  <c r="AD8" i="14" s="1"/>
  <c r="AC41" i="6"/>
  <c r="AB41" i="6"/>
  <c r="AB8" i="14" s="1"/>
  <c r="AA41" i="6"/>
  <c r="AA8" i="14" s="1"/>
  <c r="Z41" i="6"/>
  <c r="Z8" i="14" s="1"/>
  <c r="Y41" i="6"/>
  <c r="X41" i="6"/>
  <c r="X8" i="14" s="1"/>
  <c r="W41" i="6"/>
  <c r="W8" i="14" s="1"/>
  <c r="V41" i="6"/>
  <c r="V8" i="14" s="1"/>
  <c r="U41" i="6"/>
  <c r="T41" i="6"/>
  <c r="T8" i="14" s="1"/>
  <c r="S41" i="6"/>
  <c r="S8" i="14" s="1"/>
  <c r="R41" i="6"/>
  <c r="R8" i="14" s="1"/>
  <c r="Q41" i="6"/>
  <c r="P41" i="6"/>
  <c r="P8" i="14" s="1"/>
  <c r="O41" i="6"/>
  <c r="O8" i="14" s="1"/>
  <c r="N41" i="6"/>
  <c r="N8" i="14" s="1"/>
  <c r="M41" i="6"/>
  <c r="L41" i="6"/>
  <c r="L8" i="14" s="1"/>
  <c r="K41" i="6"/>
  <c r="K8" i="14" s="1"/>
  <c r="J41" i="6"/>
  <c r="J8" i="14" s="1"/>
  <c r="I41" i="6"/>
  <c r="H41" i="6"/>
  <c r="H8" i="14" s="1"/>
  <c r="G41" i="6"/>
  <c r="G8" i="14" s="1"/>
  <c r="F41" i="6"/>
  <c r="F8" i="14" s="1"/>
  <c r="E41" i="6"/>
  <c r="D41" i="6"/>
  <c r="D8" i="14" s="1"/>
  <c r="C41" i="6"/>
  <c r="C8" i="14" s="1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AG2" i="6"/>
  <c r="AE2" i="6"/>
  <c r="AC2" i="6"/>
  <c r="AA2" i="6"/>
  <c r="Y2" i="6"/>
  <c r="W2" i="6"/>
  <c r="U2" i="6"/>
  <c r="S2" i="6"/>
  <c r="Q2" i="6"/>
  <c r="O2" i="6"/>
  <c r="M2" i="6"/>
  <c r="K2" i="6"/>
  <c r="I2" i="6"/>
  <c r="G2" i="6"/>
  <c r="E2" i="6"/>
  <c r="C2" i="6"/>
  <c r="N1" i="6"/>
  <c r="G1" i="6"/>
  <c r="AJ41" i="5"/>
  <c r="AJ42" i="5" s="1"/>
  <c r="AI41" i="5"/>
  <c r="AI42" i="5" s="1"/>
  <c r="AH41" i="5"/>
  <c r="AH7" i="14" s="1"/>
  <c r="AG41" i="5"/>
  <c r="AG7" i="14" s="1"/>
  <c r="AF41" i="5"/>
  <c r="AF7" i="14" s="1"/>
  <c r="AE41" i="5"/>
  <c r="AE7" i="14" s="1"/>
  <c r="AD41" i="5"/>
  <c r="AD7" i="14" s="1"/>
  <c r="AC41" i="5"/>
  <c r="AC7" i="14" s="1"/>
  <c r="AB41" i="5"/>
  <c r="AB7" i="14" s="1"/>
  <c r="AA41" i="5"/>
  <c r="AA7" i="14" s="1"/>
  <c r="Z41" i="5"/>
  <c r="Z7" i="14" s="1"/>
  <c r="Y41" i="5"/>
  <c r="Y7" i="14" s="1"/>
  <c r="X41" i="5"/>
  <c r="X7" i="14" s="1"/>
  <c r="W41" i="5"/>
  <c r="W7" i="14" s="1"/>
  <c r="V41" i="5"/>
  <c r="V7" i="14" s="1"/>
  <c r="U41" i="5"/>
  <c r="U7" i="14" s="1"/>
  <c r="T41" i="5"/>
  <c r="T7" i="14" s="1"/>
  <c r="S41" i="5"/>
  <c r="S7" i="14" s="1"/>
  <c r="R41" i="5"/>
  <c r="R7" i="14" s="1"/>
  <c r="Q41" i="5"/>
  <c r="Q7" i="14" s="1"/>
  <c r="P41" i="5"/>
  <c r="P7" i="14" s="1"/>
  <c r="O41" i="5"/>
  <c r="O7" i="14" s="1"/>
  <c r="N41" i="5"/>
  <c r="N7" i="14" s="1"/>
  <c r="M41" i="5"/>
  <c r="M7" i="14" s="1"/>
  <c r="L41" i="5"/>
  <c r="L7" i="14" s="1"/>
  <c r="K41" i="5"/>
  <c r="K7" i="14" s="1"/>
  <c r="J41" i="5"/>
  <c r="J7" i="14" s="1"/>
  <c r="I41" i="5"/>
  <c r="I7" i="14" s="1"/>
  <c r="H41" i="5"/>
  <c r="H7" i="14" s="1"/>
  <c r="G41" i="5"/>
  <c r="G7" i="14" s="1"/>
  <c r="F41" i="5"/>
  <c r="F7" i="14" s="1"/>
  <c r="E41" i="5"/>
  <c r="E7" i="14" s="1"/>
  <c r="D41" i="5"/>
  <c r="D7" i="14" s="1"/>
  <c r="C41" i="5"/>
  <c r="C7" i="14" s="1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2" i="5"/>
  <c r="AE2" i="5"/>
  <c r="AC2" i="5"/>
  <c r="AA2" i="5"/>
  <c r="Y2" i="5"/>
  <c r="W2" i="5"/>
  <c r="U2" i="5"/>
  <c r="S2" i="5"/>
  <c r="Q2" i="5"/>
  <c r="O2" i="5"/>
  <c r="M2" i="5"/>
  <c r="K2" i="5"/>
  <c r="I2" i="5"/>
  <c r="G2" i="5"/>
  <c r="E2" i="5"/>
  <c r="C2" i="5"/>
  <c r="N1" i="5"/>
  <c r="G1" i="5"/>
  <c r="AJ41" i="4"/>
  <c r="AJ42" i="4" s="1"/>
  <c r="AI41" i="4"/>
  <c r="AI42" i="4" s="1"/>
  <c r="AH41" i="4"/>
  <c r="AH6" i="14" s="1"/>
  <c r="AG41" i="4"/>
  <c r="AG6" i="14" s="1"/>
  <c r="AF41" i="4"/>
  <c r="AF6" i="14" s="1"/>
  <c r="AE41" i="4"/>
  <c r="AE6" i="14" s="1"/>
  <c r="AD41" i="4"/>
  <c r="AD6" i="14" s="1"/>
  <c r="AC41" i="4"/>
  <c r="AC6" i="14" s="1"/>
  <c r="AB41" i="4"/>
  <c r="AB6" i="14" s="1"/>
  <c r="AA41" i="4"/>
  <c r="Z41" i="4"/>
  <c r="Z6" i="14" s="1"/>
  <c r="Y41" i="4"/>
  <c r="Y6" i="14" s="1"/>
  <c r="X41" i="4"/>
  <c r="X6" i="14" s="1"/>
  <c r="W41" i="4"/>
  <c r="W6" i="14" s="1"/>
  <c r="V41" i="4"/>
  <c r="V6" i="14" s="1"/>
  <c r="U41" i="4"/>
  <c r="U6" i="14" s="1"/>
  <c r="T41" i="4"/>
  <c r="T6" i="14" s="1"/>
  <c r="S41" i="4"/>
  <c r="R41" i="4"/>
  <c r="R6" i="14" s="1"/>
  <c r="Q41" i="4"/>
  <c r="Q6" i="14" s="1"/>
  <c r="P41" i="4"/>
  <c r="P6" i="14" s="1"/>
  <c r="O41" i="4"/>
  <c r="O6" i="14" s="1"/>
  <c r="N41" i="4"/>
  <c r="N6" i="14" s="1"/>
  <c r="M41" i="4"/>
  <c r="M6" i="14" s="1"/>
  <c r="L41" i="4"/>
  <c r="L6" i="14" s="1"/>
  <c r="K41" i="4"/>
  <c r="J41" i="4"/>
  <c r="J6" i="14" s="1"/>
  <c r="I41" i="4"/>
  <c r="I6" i="14" s="1"/>
  <c r="H41" i="4"/>
  <c r="H6" i="14" s="1"/>
  <c r="G41" i="4"/>
  <c r="G6" i="14" s="1"/>
  <c r="F41" i="4"/>
  <c r="F6" i="14" s="1"/>
  <c r="E41" i="4"/>
  <c r="E6" i="14" s="1"/>
  <c r="D41" i="4"/>
  <c r="D6" i="14" s="1"/>
  <c r="C41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AG2" i="4"/>
  <c r="AE2" i="4"/>
  <c r="AC2" i="4"/>
  <c r="AA2" i="4"/>
  <c r="Y2" i="4"/>
  <c r="W2" i="4"/>
  <c r="U2" i="4"/>
  <c r="S2" i="4"/>
  <c r="Q2" i="4"/>
  <c r="O2" i="4"/>
  <c r="M2" i="4"/>
  <c r="K2" i="4"/>
  <c r="I2" i="4"/>
  <c r="G2" i="4"/>
  <c r="E2" i="4"/>
  <c r="C2" i="4"/>
  <c r="N1" i="4"/>
  <c r="G1" i="4"/>
  <c r="AJ41" i="3"/>
  <c r="AJ42" i="3" s="1"/>
  <c r="AI41" i="3"/>
  <c r="AI42" i="3" s="1"/>
  <c r="AH41" i="3"/>
  <c r="AH5" i="14" s="1"/>
  <c r="AG41" i="3"/>
  <c r="AG5" i="14" s="1"/>
  <c r="AF41" i="3"/>
  <c r="AF5" i="14" s="1"/>
  <c r="AE41" i="3"/>
  <c r="AE5" i="14" s="1"/>
  <c r="AD41" i="3"/>
  <c r="AD5" i="14" s="1"/>
  <c r="AC41" i="3"/>
  <c r="AC5" i="14" s="1"/>
  <c r="AB41" i="3"/>
  <c r="AB5" i="14" s="1"/>
  <c r="AA41" i="3"/>
  <c r="AA5" i="14" s="1"/>
  <c r="Z41" i="3"/>
  <c r="Z5" i="14" s="1"/>
  <c r="Y41" i="3"/>
  <c r="Y5" i="14" s="1"/>
  <c r="X41" i="3"/>
  <c r="X5" i="14" s="1"/>
  <c r="W41" i="3"/>
  <c r="W5" i="14" s="1"/>
  <c r="V41" i="3"/>
  <c r="V5" i="14" s="1"/>
  <c r="U41" i="3"/>
  <c r="U5" i="14" s="1"/>
  <c r="T41" i="3"/>
  <c r="T5" i="14" s="1"/>
  <c r="S41" i="3"/>
  <c r="S5" i="14" s="1"/>
  <c r="R41" i="3"/>
  <c r="R5" i="14" s="1"/>
  <c r="Q41" i="3"/>
  <c r="Q5" i="14" s="1"/>
  <c r="P41" i="3"/>
  <c r="P5" i="14" s="1"/>
  <c r="O41" i="3"/>
  <c r="O5" i="14" s="1"/>
  <c r="N41" i="3"/>
  <c r="N5" i="14" s="1"/>
  <c r="M41" i="3"/>
  <c r="M5" i="14" s="1"/>
  <c r="L41" i="3"/>
  <c r="L5" i="14" s="1"/>
  <c r="K41" i="3"/>
  <c r="K5" i="14" s="1"/>
  <c r="J41" i="3"/>
  <c r="J5" i="14" s="1"/>
  <c r="I41" i="3"/>
  <c r="I5" i="14" s="1"/>
  <c r="H41" i="3"/>
  <c r="H5" i="14" s="1"/>
  <c r="G41" i="3"/>
  <c r="G5" i="14" s="1"/>
  <c r="F41" i="3"/>
  <c r="E41" i="3"/>
  <c r="E5" i="14" s="1"/>
  <c r="D41" i="3"/>
  <c r="D5" i="14" s="1"/>
  <c r="C41" i="3"/>
  <c r="C5" i="14" s="1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AG2" i="3"/>
  <c r="AE2" i="3"/>
  <c r="AC2" i="3"/>
  <c r="AA2" i="3"/>
  <c r="Y2" i="3"/>
  <c r="W2" i="3"/>
  <c r="U2" i="3"/>
  <c r="S2" i="3"/>
  <c r="Q2" i="3"/>
  <c r="O2" i="3"/>
  <c r="M2" i="3"/>
  <c r="K2" i="3"/>
  <c r="I2" i="3"/>
  <c r="G2" i="3"/>
  <c r="E2" i="3"/>
  <c r="C2" i="3"/>
  <c r="N1" i="3"/>
  <c r="G1" i="3"/>
  <c r="AJ41" i="2"/>
  <c r="AJ42" i="2" s="1"/>
  <c r="AI41" i="2"/>
  <c r="AI42" i="2" s="1"/>
  <c r="AH41" i="2"/>
  <c r="AH4" i="14" s="1"/>
  <c r="AG41" i="2"/>
  <c r="AF41" i="2"/>
  <c r="AF4" i="14" s="1"/>
  <c r="AE41" i="2"/>
  <c r="AE4" i="14" s="1"/>
  <c r="AD41" i="2"/>
  <c r="AD4" i="14" s="1"/>
  <c r="AC41" i="2"/>
  <c r="AB41" i="2"/>
  <c r="AB4" i="14" s="1"/>
  <c r="AA41" i="2"/>
  <c r="AA4" i="14" s="1"/>
  <c r="Z41" i="2"/>
  <c r="Z4" i="14" s="1"/>
  <c r="Y41" i="2"/>
  <c r="X41" i="2"/>
  <c r="X4" i="14" s="1"/>
  <c r="W41" i="2"/>
  <c r="W4" i="14" s="1"/>
  <c r="V41" i="2"/>
  <c r="V4" i="14" s="1"/>
  <c r="U41" i="2"/>
  <c r="T41" i="2"/>
  <c r="T4" i="14" s="1"/>
  <c r="S41" i="2"/>
  <c r="S4" i="14" s="1"/>
  <c r="R41" i="2"/>
  <c r="R4" i="14" s="1"/>
  <c r="Q41" i="2"/>
  <c r="P41" i="2"/>
  <c r="P4" i="14" s="1"/>
  <c r="O41" i="2"/>
  <c r="O4" i="14" s="1"/>
  <c r="N41" i="2"/>
  <c r="N4" i="14" s="1"/>
  <c r="M41" i="2"/>
  <c r="L41" i="2"/>
  <c r="L4" i="14" s="1"/>
  <c r="K41" i="2"/>
  <c r="K4" i="14" s="1"/>
  <c r="J41" i="2"/>
  <c r="J4" i="14" s="1"/>
  <c r="I41" i="2"/>
  <c r="H41" i="2"/>
  <c r="H4" i="14" s="1"/>
  <c r="G41" i="2"/>
  <c r="G4" i="14" s="1"/>
  <c r="F41" i="2"/>
  <c r="F4" i="14" s="1"/>
  <c r="E41" i="2"/>
  <c r="D41" i="2"/>
  <c r="D4" i="14" s="1"/>
  <c r="C41" i="2"/>
  <c r="C4" i="14" s="1"/>
  <c r="B4" i="2"/>
  <c r="A4" i="15" s="1"/>
  <c r="A2" i="2"/>
  <c r="A2" i="6" s="1"/>
  <c r="G1" i="2"/>
  <c r="B8" i="1"/>
  <c r="H1" i="10" l="1"/>
  <c r="C12" i="16" s="1"/>
  <c r="H1" i="8"/>
  <c r="C42" i="8"/>
  <c r="O1" i="11"/>
  <c r="Q42" i="7"/>
  <c r="S42" i="2"/>
  <c r="Y42" i="7"/>
  <c r="K42" i="9"/>
  <c r="R43" i="2"/>
  <c r="AG42" i="7"/>
  <c r="M42" i="7"/>
  <c r="H1" i="5"/>
  <c r="C7" i="16" s="1"/>
  <c r="C42" i="6"/>
  <c r="I42" i="7"/>
  <c r="AC42" i="7"/>
  <c r="S42" i="8"/>
  <c r="U42" i="9"/>
  <c r="AG42" i="10"/>
  <c r="K42" i="6"/>
  <c r="AG42" i="8"/>
  <c r="AA42" i="9"/>
  <c r="AA42" i="6"/>
  <c r="Y42" i="11"/>
  <c r="Q42" i="10"/>
  <c r="H1" i="3"/>
  <c r="C5" i="16" s="1"/>
  <c r="AA42" i="2"/>
  <c r="AC42" i="3"/>
  <c r="AE42" i="4"/>
  <c r="AC42" i="5"/>
  <c r="K42" i="2"/>
  <c r="Q42" i="3"/>
  <c r="AG42" i="3"/>
  <c r="O1" i="4"/>
  <c r="Q42" i="5"/>
  <c r="AG42" i="5"/>
  <c r="S42" i="6"/>
  <c r="H1" i="7"/>
  <c r="C9" i="16" s="1"/>
  <c r="E42" i="7"/>
  <c r="U42" i="7"/>
  <c r="K42" i="8"/>
  <c r="AA42" i="8"/>
  <c r="H1" i="9"/>
  <c r="E42" i="9"/>
  <c r="W42" i="9"/>
  <c r="M42" i="10"/>
  <c r="AC42" i="10"/>
  <c r="Q42" i="11"/>
  <c r="H1" i="12"/>
  <c r="C14" i="16" s="1"/>
  <c r="AG42" i="12"/>
  <c r="S42" i="13"/>
  <c r="E42" i="3"/>
  <c r="U42" i="3"/>
  <c r="E42" i="5"/>
  <c r="U42" i="5"/>
  <c r="Q42" i="8"/>
  <c r="I42" i="12"/>
  <c r="AA42" i="13"/>
  <c r="I42" i="3"/>
  <c r="Y42" i="3"/>
  <c r="I42" i="5"/>
  <c r="Y42" i="5"/>
  <c r="O42" i="9"/>
  <c r="AE42" i="9"/>
  <c r="E42" i="10"/>
  <c r="U42" i="10"/>
  <c r="AG42" i="11"/>
  <c r="O1" i="12"/>
  <c r="Q42" i="12"/>
  <c r="C42" i="13"/>
  <c r="M42" i="3"/>
  <c r="M42" i="5"/>
  <c r="O1" i="6"/>
  <c r="E42" i="8"/>
  <c r="U42" i="8"/>
  <c r="I42" i="10"/>
  <c r="Y42" i="10"/>
  <c r="I42" i="11"/>
  <c r="Y42" i="12"/>
  <c r="K42" i="13"/>
  <c r="O1" i="2"/>
  <c r="C42" i="2"/>
  <c r="E8" i="14"/>
  <c r="E42" i="6"/>
  <c r="I8" i="14"/>
  <c r="I42" i="6"/>
  <c r="M8" i="14"/>
  <c r="M42" i="6"/>
  <c r="Q8" i="14"/>
  <c r="Q42" i="6"/>
  <c r="U8" i="14"/>
  <c r="U42" i="6"/>
  <c r="Y8" i="14"/>
  <c r="Y42" i="6"/>
  <c r="AC8" i="14"/>
  <c r="AC42" i="6"/>
  <c r="AG8" i="14"/>
  <c r="AG42" i="6"/>
  <c r="B48" i="15"/>
  <c r="A1" i="15" s="1"/>
  <c r="W1" i="15"/>
  <c r="K1" i="15"/>
  <c r="A2" i="13"/>
  <c r="A1" i="14"/>
  <c r="C1" i="16" s="1"/>
  <c r="A2" i="10"/>
  <c r="A2" i="11"/>
  <c r="A2" i="12"/>
  <c r="A2" i="7"/>
  <c r="A2" i="3"/>
  <c r="A2" i="9"/>
  <c r="A2" i="8"/>
  <c r="A2" i="4"/>
  <c r="A2" i="5"/>
  <c r="G42" i="4"/>
  <c r="O1" i="5"/>
  <c r="E4" i="14"/>
  <c r="H1" i="2"/>
  <c r="C4" i="16" s="1"/>
  <c r="G4" i="16" s="1"/>
  <c r="E42" i="2"/>
  <c r="I4" i="14"/>
  <c r="I42" i="2"/>
  <c r="M4" i="14"/>
  <c r="M16" i="14" s="1"/>
  <c r="M17" i="14" s="1"/>
  <c r="M42" i="2"/>
  <c r="Q4" i="14"/>
  <c r="Q42" i="2"/>
  <c r="U4" i="14"/>
  <c r="U16" i="14" s="1"/>
  <c r="U17" i="14" s="1"/>
  <c r="U42" i="2"/>
  <c r="Y4" i="14"/>
  <c r="Y42" i="2"/>
  <c r="AC4" i="14"/>
  <c r="AC16" i="14" s="1"/>
  <c r="AC17" i="14" s="1"/>
  <c r="AC42" i="2"/>
  <c r="AG4" i="14"/>
  <c r="AG42" i="2"/>
  <c r="O42" i="4"/>
  <c r="F5" i="14"/>
  <c r="O1" i="3"/>
  <c r="C6" i="14"/>
  <c r="H1" i="4"/>
  <c r="C42" i="4"/>
  <c r="K6" i="14"/>
  <c r="K42" i="4"/>
  <c r="S6" i="14"/>
  <c r="S16" i="14" s="1"/>
  <c r="S17" i="14" s="1"/>
  <c r="S42" i="4"/>
  <c r="AA6" i="14"/>
  <c r="AA42" i="4"/>
  <c r="W42" i="4"/>
  <c r="J16" i="14"/>
  <c r="N16" i="14"/>
  <c r="R16" i="14"/>
  <c r="V16" i="14"/>
  <c r="Z16" i="14"/>
  <c r="AD16" i="14"/>
  <c r="AH16" i="14"/>
  <c r="G42" i="3"/>
  <c r="O42" i="3"/>
  <c r="W42" i="3"/>
  <c r="AE42" i="3"/>
  <c r="I42" i="4"/>
  <c r="Q42" i="4"/>
  <c r="Y42" i="4"/>
  <c r="AG42" i="4"/>
  <c r="C42" i="5"/>
  <c r="K42" i="5"/>
  <c r="S42" i="5"/>
  <c r="AA42" i="5"/>
  <c r="H1" i="6"/>
  <c r="C8" i="16" s="1"/>
  <c r="D8" i="16" s="1"/>
  <c r="G42" i="7"/>
  <c r="O42" i="7"/>
  <c r="W42" i="7"/>
  <c r="AE42" i="7"/>
  <c r="O1" i="8"/>
  <c r="M42" i="8"/>
  <c r="Y42" i="8"/>
  <c r="I11" i="14"/>
  <c r="I42" i="9"/>
  <c r="Q11" i="14"/>
  <c r="Q42" i="9"/>
  <c r="Y11" i="14"/>
  <c r="Y42" i="9"/>
  <c r="AG11" i="14"/>
  <c r="AG42" i="9"/>
  <c r="C42" i="9"/>
  <c r="M42" i="9"/>
  <c r="B5" i="2"/>
  <c r="W16" i="14"/>
  <c r="W17" i="14" s="1"/>
  <c r="W42" i="2"/>
  <c r="G42" i="6"/>
  <c r="O42" i="6"/>
  <c r="W42" i="6"/>
  <c r="AE42" i="6"/>
  <c r="O1" i="7"/>
  <c r="F11" i="14"/>
  <c r="O1" i="9"/>
  <c r="R43" i="9" s="1"/>
  <c r="C13" i="14"/>
  <c r="H1" i="11"/>
  <c r="C42" i="11"/>
  <c r="G13" i="14"/>
  <c r="G16" i="14" s="1"/>
  <c r="G17" i="14" s="1"/>
  <c r="G42" i="11"/>
  <c r="K16" i="14"/>
  <c r="K17" i="14" s="1"/>
  <c r="AA16" i="14"/>
  <c r="AA17" i="14" s="1"/>
  <c r="G42" i="2"/>
  <c r="O42" i="2"/>
  <c r="AE42" i="2"/>
  <c r="D16" i="14"/>
  <c r="H16" i="14"/>
  <c r="L16" i="14"/>
  <c r="P16" i="14"/>
  <c r="T16" i="14"/>
  <c r="X16" i="14"/>
  <c r="AB16" i="14"/>
  <c r="AF16" i="14"/>
  <c r="C42" i="3"/>
  <c r="K42" i="3"/>
  <c r="S42" i="3"/>
  <c r="AA42" i="3"/>
  <c r="E42" i="4"/>
  <c r="M42" i="4"/>
  <c r="U42" i="4"/>
  <c r="AC42" i="4"/>
  <c r="G42" i="5"/>
  <c r="O42" i="5"/>
  <c r="W42" i="5"/>
  <c r="AE42" i="5"/>
  <c r="C42" i="7"/>
  <c r="K42" i="7"/>
  <c r="S42" i="7"/>
  <c r="AA42" i="7"/>
  <c r="R43" i="8"/>
  <c r="I42" i="8"/>
  <c r="AC42" i="8"/>
  <c r="G42" i="9"/>
  <c r="S42" i="9"/>
  <c r="AC42" i="9"/>
  <c r="O1" i="10"/>
  <c r="R43" i="10" s="1"/>
  <c r="G42" i="10"/>
  <c r="O42" i="10"/>
  <c r="W42" i="10"/>
  <c r="AE42" i="10"/>
  <c r="C42" i="12"/>
  <c r="K42" i="12"/>
  <c r="S42" i="12"/>
  <c r="AA42" i="12"/>
  <c r="H1" i="13"/>
  <c r="E42" i="13"/>
  <c r="M42" i="13"/>
  <c r="U42" i="13"/>
  <c r="AC42" i="13"/>
  <c r="AE14" i="14"/>
  <c r="AE16" i="14" s="1"/>
  <c r="AE17" i="14" s="1"/>
  <c r="K42" i="11"/>
  <c r="S42" i="11"/>
  <c r="AA42" i="11"/>
  <c r="E42" i="12"/>
  <c r="M42" i="12"/>
  <c r="U42" i="12"/>
  <c r="AC42" i="12"/>
  <c r="G42" i="13"/>
  <c r="O42" i="13"/>
  <c r="W42" i="13"/>
  <c r="AE42" i="13"/>
  <c r="O14" i="14"/>
  <c r="O16" i="14" s="1"/>
  <c r="O17" i="14" s="1"/>
  <c r="G42" i="8"/>
  <c r="O42" i="8"/>
  <c r="W42" i="8"/>
  <c r="AE42" i="8"/>
  <c r="C42" i="10"/>
  <c r="K42" i="10"/>
  <c r="S42" i="10"/>
  <c r="AA42" i="10"/>
  <c r="E42" i="11"/>
  <c r="M42" i="11"/>
  <c r="U42" i="11"/>
  <c r="AC42" i="11"/>
  <c r="G42" i="12"/>
  <c r="W42" i="12"/>
  <c r="I42" i="13"/>
  <c r="Q42" i="13"/>
  <c r="Y42" i="13"/>
  <c r="AG42" i="13"/>
  <c r="O42" i="11"/>
  <c r="W42" i="11"/>
  <c r="AE42" i="11"/>
  <c r="R43" i="13" l="1"/>
  <c r="C15" i="16"/>
  <c r="R43" i="11"/>
  <c r="C13" i="16"/>
  <c r="E14" i="16"/>
  <c r="G14" i="16"/>
  <c r="H12" i="16"/>
  <c r="F12" i="16"/>
  <c r="I12" i="16"/>
  <c r="E9" i="16"/>
  <c r="E12" i="16" s="1"/>
  <c r="I9" i="16"/>
  <c r="F9" i="16"/>
  <c r="D9" i="16"/>
  <c r="D14" i="16" s="1"/>
  <c r="G9" i="16"/>
  <c r="G12" i="16" s="1"/>
  <c r="H9" i="16"/>
  <c r="I8" i="16"/>
  <c r="H8" i="16"/>
  <c r="G8" i="16"/>
  <c r="F8" i="16"/>
  <c r="E8" i="16"/>
  <c r="R43" i="6"/>
  <c r="E16" i="14"/>
  <c r="E17" i="14" s="1"/>
  <c r="I4" i="16"/>
  <c r="E4" i="16"/>
  <c r="H4" i="16"/>
  <c r="D4" i="16"/>
  <c r="F4" i="16"/>
  <c r="E5" i="16"/>
  <c r="I5" i="16"/>
  <c r="F5" i="16"/>
  <c r="G5" i="16"/>
  <c r="H5" i="16"/>
  <c r="I7" i="16"/>
  <c r="D7" i="16"/>
  <c r="H7" i="16"/>
  <c r="G7" i="16"/>
  <c r="F7" i="16"/>
  <c r="E7" i="16"/>
  <c r="R43" i="5"/>
  <c r="R43" i="4"/>
  <c r="C6" i="16"/>
  <c r="D5" i="16"/>
  <c r="R43" i="12"/>
  <c r="Y16" i="14"/>
  <c r="Y17" i="14" s="1"/>
  <c r="R43" i="7"/>
  <c r="R43" i="3"/>
  <c r="C16" i="14"/>
  <c r="C17" i="14" s="1"/>
  <c r="AG16" i="14"/>
  <c r="AG17" i="14" s="1"/>
  <c r="Q16" i="14"/>
  <c r="Q17" i="14" s="1"/>
  <c r="I16" i="14"/>
  <c r="I17" i="14" s="1"/>
  <c r="F16" i="14"/>
  <c r="B4" i="15"/>
  <c r="B6" i="2"/>
  <c r="C16" i="16" l="1"/>
  <c r="F10" i="16"/>
  <c r="F11" i="16"/>
  <c r="H10" i="16"/>
  <c r="H11" i="16"/>
  <c r="I11" i="16"/>
  <c r="I10" i="16"/>
  <c r="I14" i="16"/>
  <c r="G15" i="16"/>
  <c r="F15" i="16"/>
  <c r="H15" i="16"/>
  <c r="D15" i="16"/>
  <c r="I15" i="16"/>
  <c r="E15" i="16"/>
  <c r="D10" i="16"/>
  <c r="D11" i="16"/>
  <c r="D13" i="16"/>
  <c r="I13" i="16"/>
  <c r="H13" i="16"/>
  <c r="E13" i="16"/>
  <c r="G13" i="16"/>
  <c r="F13" i="16"/>
  <c r="G11" i="16"/>
  <c r="G10" i="16"/>
  <c r="E11" i="16"/>
  <c r="E10" i="16"/>
  <c r="D12" i="16"/>
  <c r="F14" i="16"/>
  <c r="H14" i="16"/>
  <c r="I6" i="16"/>
  <c r="H6" i="16"/>
  <c r="G6" i="16"/>
  <c r="E6" i="16"/>
  <c r="D6" i="16"/>
  <c r="F6" i="16"/>
  <c r="C4" i="15"/>
  <c r="B7" i="2"/>
  <c r="E16" i="16" l="1"/>
  <c r="F16" i="16"/>
  <c r="G16" i="16"/>
  <c r="H16" i="16"/>
  <c r="D16" i="16"/>
  <c r="I16" i="16"/>
  <c r="D4" i="15"/>
  <c r="B8" i="2"/>
  <c r="E4" i="15" l="1"/>
  <c r="B9" i="2"/>
  <c r="F4" i="15" l="1"/>
  <c r="B10" i="2"/>
  <c r="G4" i="15" l="1"/>
  <c r="B11" i="2"/>
  <c r="A5" i="15" l="1"/>
  <c r="B12" i="2"/>
  <c r="B5" i="15" l="1"/>
  <c r="B13" i="2"/>
  <c r="C5" i="15" l="1"/>
  <c r="B14" i="2"/>
  <c r="D5" i="15" l="1"/>
  <c r="B15" i="2"/>
  <c r="E5" i="15" l="1"/>
  <c r="B16" i="2"/>
  <c r="F5" i="15" l="1"/>
  <c r="B17" i="2"/>
  <c r="G5" i="15" l="1"/>
  <c r="B18" i="2"/>
  <c r="A6" i="15" l="1"/>
  <c r="B19" i="2"/>
  <c r="B6" i="15" l="1"/>
  <c r="B20" i="2"/>
  <c r="C6" i="15" l="1"/>
  <c r="B21" i="2"/>
  <c r="D6" i="15" l="1"/>
  <c r="B22" i="2"/>
  <c r="E6" i="15" l="1"/>
  <c r="B23" i="2"/>
  <c r="F6" i="15" l="1"/>
  <c r="B24" i="2"/>
  <c r="G6" i="15" l="1"/>
  <c r="B25" i="2"/>
  <c r="A7" i="15" l="1"/>
  <c r="B26" i="2"/>
  <c r="B7" i="15" l="1"/>
  <c r="B27" i="2"/>
  <c r="C7" i="15" l="1"/>
  <c r="B28" i="2"/>
  <c r="D7" i="15" l="1"/>
  <c r="B29" i="2"/>
  <c r="E7" i="15" l="1"/>
  <c r="B30" i="2"/>
  <c r="F7" i="15" l="1"/>
  <c r="B31" i="2"/>
  <c r="G7" i="15" l="1"/>
  <c r="B32" i="2"/>
  <c r="A8" i="15" l="1"/>
  <c r="B33" i="2"/>
  <c r="B8" i="15" l="1"/>
  <c r="B34" i="2"/>
  <c r="C8" i="15" l="1"/>
  <c r="B35" i="2"/>
  <c r="D8" i="15" l="1"/>
  <c r="B36" i="2"/>
  <c r="E8" i="15" l="1"/>
  <c r="B37" i="2"/>
  <c r="F8" i="15" l="1"/>
  <c r="B38" i="2"/>
  <c r="G8" i="15" l="1"/>
  <c r="B39" i="2"/>
  <c r="B4" i="3"/>
  <c r="I4" i="15" s="1"/>
  <c r="A9" i="15" l="1"/>
  <c r="B40" i="2"/>
  <c r="B5" i="3"/>
  <c r="J4" i="15" s="1"/>
  <c r="B9" i="15" l="1"/>
  <c r="B6" i="3"/>
  <c r="K4" i="15" l="1"/>
  <c r="B7" i="3"/>
  <c r="L4" i="15" l="1"/>
  <c r="B8" i="3"/>
  <c r="M4" i="15" l="1"/>
  <c r="B9" i="3"/>
  <c r="N4" i="15" l="1"/>
  <c r="B10" i="3"/>
  <c r="O4" i="15" l="1"/>
  <c r="B11" i="3"/>
  <c r="I5" i="15" l="1"/>
  <c r="B12" i="3"/>
  <c r="J5" i="15" l="1"/>
  <c r="B13" i="3"/>
  <c r="K5" i="15" l="1"/>
  <c r="B14" i="3"/>
  <c r="L5" i="15" l="1"/>
  <c r="B15" i="3"/>
  <c r="M5" i="15" l="1"/>
  <c r="B16" i="3"/>
  <c r="N5" i="15" l="1"/>
  <c r="B17" i="3"/>
  <c r="O5" i="15" l="1"/>
  <c r="B18" i="3"/>
  <c r="I6" i="15" l="1"/>
  <c r="B19" i="3"/>
  <c r="J6" i="15" l="1"/>
  <c r="B20" i="3"/>
  <c r="K6" i="15" l="1"/>
  <c r="B21" i="3"/>
  <c r="L6" i="15" l="1"/>
  <c r="B22" i="3"/>
  <c r="M6" i="15" l="1"/>
  <c r="B23" i="3"/>
  <c r="N6" i="15" l="1"/>
  <c r="B24" i="3"/>
  <c r="O6" i="15" l="1"/>
  <c r="B25" i="3"/>
  <c r="I7" i="15" l="1"/>
  <c r="B26" i="3"/>
  <c r="J7" i="15" l="1"/>
  <c r="B27" i="3"/>
  <c r="K7" i="15" l="1"/>
  <c r="B28" i="3"/>
  <c r="L7" i="15" l="1"/>
  <c r="B29" i="3"/>
  <c r="M7" i="15" l="1"/>
  <c r="B30" i="3"/>
  <c r="N7" i="15" l="1"/>
  <c r="B31" i="3"/>
  <c r="O7" i="15" l="1"/>
  <c r="B32" i="3"/>
  <c r="I8" i="15" l="1"/>
  <c r="B33" i="3"/>
  <c r="B4" i="4"/>
  <c r="Q4" i="15" s="1"/>
  <c r="B5" i="4" l="1"/>
  <c r="R4" i="15" s="1"/>
  <c r="J8" i="15"/>
  <c r="B34" i="3"/>
  <c r="B6" i="4" s="1"/>
  <c r="S4" i="15" s="1"/>
  <c r="K8" i="15" l="1"/>
  <c r="B35" i="3"/>
  <c r="B7" i="4" s="1"/>
  <c r="T4" i="15" s="1"/>
  <c r="L8" i="15" l="1"/>
  <c r="B36" i="3"/>
  <c r="M8" i="15" l="1"/>
  <c r="B37" i="3"/>
  <c r="B8" i="4"/>
  <c r="U4" i="15" s="1"/>
  <c r="B9" i="4" l="1"/>
  <c r="V4" i="15" s="1"/>
  <c r="N8" i="15"/>
  <c r="B38" i="3"/>
  <c r="B10" i="4" s="1"/>
  <c r="W4" i="15" l="1"/>
  <c r="B11" i="4"/>
  <c r="O8" i="15"/>
  <c r="B39" i="3"/>
  <c r="I9" i="15" l="1"/>
  <c r="B40" i="3"/>
  <c r="J9" i="15" s="1"/>
  <c r="Q5" i="15"/>
  <c r="B12" i="4"/>
  <c r="R5" i="15" l="1"/>
  <c r="B13" i="4"/>
  <c r="S5" i="15" l="1"/>
  <c r="B14" i="4"/>
  <c r="T5" i="15" l="1"/>
  <c r="B15" i="4"/>
  <c r="U5" i="15" l="1"/>
  <c r="B16" i="4"/>
  <c r="V5" i="15" l="1"/>
  <c r="B17" i="4"/>
  <c r="W5" i="15" l="1"/>
  <c r="B18" i="4"/>
  <c r="Q6" i="15" l="1"/>
  <c r="B19" i="4"/>
  <c r="R6" i="15" l="1"/>
  <c r="B20" i="4"/>
  <c r="S6" i="15" l="1"/>
  <c r="B21" i="4"/>
  <c r="T6" i="15" l="1"/>
  <c r="B22" i="4"/>
  <c r="U6" i="15" l="1"/>
  <c r="B23" i="4"/>
  <c r="V6" i="15" l="1"/>
  <c r="B24" i="4"/>
  <c r="W6" i="15" l="1"/>
  <c r="B25" i="4"/>
  <c r="Q7" i="15" l="1"/>
  <c r="B26" i="4"/>
  <c r="R7" i="15" l="1"/>
  <c r="B27" i="4"/>
  <c r="S7" i="15" l="1"/>
  <c r="B28" i="4"/>
  <c r="T7" i="15" l="1"/>
  <c r="B29" i="4"/>
  <c r="U7" i="15" l="1"/>
  <c r="B30" i="4"/>
  <c r="V7" i="15" l="1"/>
  <c r="B31" i="4"/>
  <c r="W7" i="15" l="1"/>
  <c r="B32" i="4"/>
  <c r="Q8" i="15" l="1"/>
  <c r="B33" i="4"/>
  <c r="R8" i="15" l="1"/>
  <c r="B34" i="4"/>
  <c r="S8" i="15" l="1"/>
  <c r="B35" i="4"/>
  <c r="T8" i="15" l="1"/>
  <c r="B36" i="4"/>
  <c r="U8" i="15" l="1"/>
  <c r="B37" i="4"/>
  <c r="V8" i="15" l="1"/>
  <c r="B38" i="4"/>
  <c r="W8" i="15" l="1"/>
  <c r="B39" i="4"/>
  <c r="B4" i="5"/>
  <c r="A14" i="15" s="1"/>
  <c r="Q9" i="15" l="1"/>
  <c r="B40" i="4"/>
  <c r="B5" i="5"/>
  <c r="B14" i="15" s="1"/>
  <c r="R9" i="15" l="1"/>
  <c r="B6" i="5"/>
  <c r="C14" i="15" l="1"/>
  <c r="B7" i="5"/>
  <c r="D14" i="15" l="1"/>
  <c r="B8" i="5"/>
  <c r="E14" i="15" l="1"/>
  <c r="B9" i="5"/>
  <c r="F14" i="15" l="1"/>
  <c r="B10" i="5"/>
  <c r="G14" i="15" l="1"/>
  <c r="B11" i="5"/>
  <c r="B12" i="5" l="1"/>
  <c r="A15" i="15"/>
  <c r="B15" i="15" l="1"/>
  <c r="B13" i="5"/>
  <c r="C15" i="15" l="1"/>
  <c r="B14" i="5"/>
  <c r="D15" i="15" l="1"/>
  <c r="B15" i="5"/>
  <c r="E15" i="15" l="1"/>
  <c r="B16" i="5"/>
  <c r="F15" i="15" l="1"/>
  <c r="B17" i="5"/>
  <c r="B18" i="5" l="1"/>
  <c r="G15" i="15"/>
  <c r="B19" i="5" l="1"/>
  <c r="A16" i="15"/>
  <c r="B20" i="5" l="1"/>
  <c r="B16" i="15"/>
  <c r="B21" i="5" l="1"/>
  <c r="C16" i="15"/>
  <c r="D16" i="15" l="1"/>
  <c r="B22" i="5"/>
  <c r="E16" i="15" l="1"/>
  <c r="B23" i="5"/>
  <c r="B24" i="5" l="1"/>
  <c r="F16" i="15"/>
  <c r="G16" i="15" l="1"/>
  <c r="B25" i="5"/>
  <c r="A17" i="15" l="1"/>
  <c r="B26" i="5"/>
  <c r="B27" i="5" l="1"/>
  <c r="B17" i="15"/>
  <c r="C17" i="15" l="1"/>
  <c r="B28" i="5"/>
  <c r="D17" i="15" l="1"/>
  <c r="B29" i="5"/>
  <c r="E17" i="15" l="1"/>
  <c r="B30" i="5"/>
  <c r="F17" i="15" l="1"/>
  <c r="B31" i="5"/>
  <c r="G17" i="15" l="1"/>
  <c r="B32" i="5"/>
  <c r="A18" i="15" l="1"/>
  <c r="B33" i="5"/>
  <c r="B18" i="15" l="1"/>
  <c r="B34" i="5"/>
  <c r="B35" i="5" l="1"/>
  <c r="C18" i="15"/>
  <c r="D18" i="15" l="1"/>
  <c r="B36" i="5"/>
  <c r="E18" i="15" l="1"/>
  <c r="B37" i="5"/>
  <c r="F18" i="15" l="1"/>
  <c r="B38" i="5"/>
  <c r="B4" i="6" l="1"/>
  <c r="I14" i="15" s="1"/>
  <c r="G18" i="15"/>
  <c r="B39" i="5"/>
  <c r="B5" i="6" l="1"/>
  <c r="J14" i="15" s="1"/>
  <c r="A19" i="15"/>
  <c r="B40" i="5"/>
  <c r="B19" i="15" l="1"/>
  <c r="B6" i="6"/>
  <c r="K14" i="15" l="1"/>
  <c r="B7" i="6"/>
  <c r="B8" i="6" l="1"/>
  <c r="L14" i="15"/>
  <c r="B9" i="6" l="1"/>
  <c r="M14" i="15"/>
  <c r="N14" i="15" l="1"/>
  <c r="B10" i="6"/>
  <c r="B11" i="6" l="1"/>
  <c r="O14" i="15"/>
  <c r="B12" i="6" l="1"/>
  <c r="I15" i="15"/>
  <c r="J15" i="15" l="1"/>
  <c r="B13" i="6"/>
  <c r="B14" i="6" l="1"/>
  <c r="K15" i="15"/>
  <c r="L15" i="15" l="1"/>
  <c r="B15" i="6"/>
  <c r="M15" i="15" l="1"/>
  <c r="B16" i="6"/>
  <c r="N15" i="15" l="1"/>
  <c r="B17" i="6"/>
  <c r="O15" i="15" l="1"/>
  <c r="B18" i="6"/>
  <c r="I16" i="15" l="1"/>
  <c r="B19" i="6"/>
  <c r="J16" i="15" l="1"/>
  <c r="B20" i="6"/>
  <c r="K16" i="15" l="1"/>
  <c r="B21" i="6"/>
  <c r="L16" i="15" l="1"/>
  <c r="B22" i="6"/>
  <c r="M16" i="15" l="1"/>
  <c r="B23" i="6"/>
  <c r="N16" i="15" l="1"/>
  <c r="B24" i="6"/>
  <c r="B25" i="6" l="1"/>
  <c r="O16" i="15"/>
  <c r="I17" i="15" l="1"/>
  <c r="B26" i="6"/>
  <c r="J17" i="15" l="1"/>
  <c r="B27" i="6"/>
  <c r="K17" i="15" l="1"/>
  <c r="B28" i="6"/>
  <c r="L17" i="15" l="1"/>
  <c r="B29" i="6"/>
  <c r="M17" i="15" l="1"/>
  <c r="B30" i="6"/>
  <c r="N17" i="15" l="1"/>
  <c r="B31" i="6"/>
  <c r="O17" i="15" l="1"/>
  <c r="B32" i="6"/>
  <c r="I18" i="15" l="1"/>
  <c r="B33" i="6"/>
  <c r="J18" i="15" l="1"/>
  <c r="B34" i="6"/>
  <c r="K18" i="15" l="1"/>
  <c r="B35" i="6"/>
  <c r="B7" i="7"/>
  <c r="L18" i="15" l="1"/>
  <c r="B36" i="6"/>
  <c r="T14" i="15"/>
  <c r="B8" i="7"/>
  <c r="M18" i="15" l="1"/>
  <c r="B37" i="6"/>
  <c r="U14" i="15"/>
  <c r="B9" i="7"/>
  <c r="B38" i="6" l="1"/>
  <c r="N18" i="15"/>
  <c r="V14" i="15"/>
  <c r="B10" i="7"/>
  <c r="B4" i="7" l="1"/>
  <c r="Q14" i="15" s="1"/>
  <c r="B39" i="6"/>
  <c r="O18" i="15"/>
  <c r="W14" i="15"/>
  <c r="B11" i="7"/>
  <c r="B5" i="7" l="1"/>
  <c r="R14" i="15" s="1"/>
  <c r="I19" i="15"/>
  <c r="B40" i="6"/>
  <c r="B12" i="7"/>
  <c r="Q15" i="15"/>
  <c r="J19" i="15" l="1"/>
  <c r="B6" i="7"/>
  <c r="S14" i="15" s="1"/>
  <c r="B13" i="7"/>
  <c r="R15" i="15"/>
  <c r="B14" i="7" l="1"/>
  <c r="S15" i="15"/>
  <c r="T15" i="15" l="1"/>
  <c r="B15" i="7"/>
  <c r="B16" i="7" l="1"/>
  <c r="U15" i="15"/>
  <c r="V15" i="15" l="1"/>
  <c r="B17" i="7"/>
  <c r="B18" i="7" l="1"/>
  <c r="W15" i="15"/>
  <c r="Q16" i="15" l="1"/>
  <c r="B19" i="7"/>
  <c r="B20" i="7" l="1"/>
  <c r="R16" i="15"/>
  <c r="S16" i="15" l="1"/>
  <c r="B21" i="7"/>
  <c r="T16" i="15" l="1"/>
  <c r="B22" i="7"/>
  <c r="U16" i="15" l="1"/>
  <c r="B23" i="7"/>
  <c r="V16" i="15" l="1"/>
  <c r="B24" i="7"/>
  <c r="B25" i="7" l="1"/>
  <c r="W16" i="15"/>
  <c r="Q17" i="15" l="1"/>
  <c r="B26" i="7"/>
  <c r="B27" i="7" l="1"/>
  <c r="R17" i="15"/>
  <c r="S17" i="15" l="1"/>
  <c r="B28" i="7"/>
  <c r="T17" i="15" l="1"/>
  <c r="B29" i="7"/>
  <c r="U17" i="15" l="1"/>
  <c r="B30" i="7"/>
  <c r="B31" i="7" l="1"/>
  <c r="V17" i="15"/>
  <c r="B32" i="7" l="1"/>
  <c r="W17" i="15"/>
  <c r="Q18" i="15" l="1"/>
  <c r="B33" i="7"/>
  <c r="R18" i="15" l="1"/>
  <c r="B34" i="7"/>
  <c r="S18" i="15" l="1"/>
  <c r="B35" i="7"/>
  <c r="T18" i="15" l="1"/>
  <c r="B36" i="7"/>
  <c r="B37" i="7" l="1"/>
  <c r="U18" i="15"/>
  <c r="B9" i="8"/>
  <c r="F24" i="15" s="1"/>
  <c r="B38" i="7" l="1"/>
  <c r="B10" i="8"/>
  <c r="V18" i="15"/>
  <c r="G24" i="15" l="1"/>
  <c r="B11" i="8"/>
  <c r="B4" i="8"/>
  <c r="A24" i="15" s="1"/>
  <c r="B39" i="7"/>
  <c r="W18" i="15"/>
  <c r="A25" i="15" l="1"/>
  <c r="B12" i="8"/>
  <c r="B5" i="8"/>
  <c r="B24" i="15" s="1"/>
  <c r="B40" i="7"/>
  <c r="Q19" i="15"/>
  <c r="B6" i="8" l="1"/>
  <c r="R19" i="15"/>
  <c r="B25" i="15"/>
  <c r="B13" i="8"/>
  <c r="C24" i="15" l="1"/>
  <c r="B7" i="8"/>
  <c r="C25" i="15"/>
  <c r="B14" i="8"/>
  <c r="D24" i="15" l="1"/>
  <c r="B8" i="8"/>
  <c r="E24" i="15" s="1"/>
  <c r="D25" i="15"/>
  <c r="B15" i="8"/>
  <c r="B16" i="8" l="1"/>
  <c r="E25" i="15"/>
  <c r="B17" i="8" l="1"/>
  <c r="F25" i="15"/>
  <c r="G25" i="15" l="1"/>
  <c r="B18" i="8"/>
  <c r="A26" i="15" l="1"/>
  <c r="B19" i="8"/>
  <c r="B26" i="15" l="1"/>
  <c r="B20" i="8"/>
  <c r="C26" i="15" l="1"/>
  <c r="B21" i="8"/>
  <c r="D26" i="15" l="1"/>
  <c r="B22" i="8"/>
  <c r="E26" i="15" l="1"/>
  <c r="B23" i="8"/>
  <c r="F26" i="15" l="1"/>
  <c r="B24" i="8"/>
  <c r="G26" i="15" l="1"/>
  <c r="B25" i="8"/>
  <c r="A27" i="15" l="1"/>
  <c r="B26" i="8"/>
  <c r="B27" i="15" l="1"/>
  <c r="B27" i="8"/>
  <c r="C27" i="15" l="1"/>
  <c r="B28" i="8"/>
  <c r="D27" i="15" l="1"/>
  <c r="B29" i="8"/>
  <c r="E27" i="15" l="1"/>
  <c r="B30" i="8"/>
  <c r="F27" i="15" l="1"/>
  <c r="B31" i="8"/>
  <c r="B32" i="8" l="1"/>
  <c r="G27" i="15"/>
  <c r="B33" i="8" l="1"/>
  <c r="A28" i="15"/>
  <c r="B28" i="15" l="1"/>
  <c r="B34" i="8"/>
  <c r="C28" i="15" l="1"/>
  <c r="B35" i="8"/>
  <c r="B36" i="8" l="1"/>
  <c r="D28" i="15"/>
  <c r="E28" i="15" l="1"/>
  <c r="B37" i="8"/>
  <c r="F28" i="15" l="1"/>
  <c r="B38" i="8"/>
  <c r="B4" i="9" l="1"/>
  <c r="I24" i="15" s="1"/>
  <c r="B39" i="8"/>
  <c r="G28" i="15"/>
  <c r="B5" i="9" l="1"/>
  <c r="J24" i="15" s="1"/>
  <c r="A29" i="15"/>
  <c r="B40" i="8"/>
  <c r="B29" i="15" l="1"/>
  <c r="B6" i="9"/>
  <c r="K24" i="15" l="1"/>
  <c r="B7" i="9"/>
  <c r="L24" i="15" l="1"/>
  <c r="B8" i="9"/>
  <c r="M24" i="15" l="1"/>
  <c r="B9" i="9"/>
  <c r="N24" i="15" l="1"/>
  <c r="B10" i="9"/>
  <c r="B11" i="9" l="1"/>
  <c r="O24" i="15"/>
  <c r="B12" i="9" l="1"/>
  <c r="I25" i="15"/>
  <c r="B13" i="9" l="1"/>
  <c r="J25" i="15"/>
  <c r="K25" i="15" l="1"/>
  <c r="B14" i="9"/>
  <c r="B15" i="9" l="1"/>
  <c r="L25" i="15"/>
  <c r="M25" i="15" l="1"/>
  <c r="B16" i="9"/>
  <c r="N25" i="15" l="1"/>
  <c r="B17" i="9"/>
  <c r="O25" i="15" l="1"/>
  <c r="B18" i="9"/>
  <c r="B19" i="9" l="1"/>
  <c r="I26" i="15"/>
  <c r="J26" i="15" l="1"/>
  <c r="B20" i="9"/>
  <c r="B21" i="9" l="1"/>
  <c r="K26" i="15"/>
  <c r="L26" i="15" l="1"/>
  <c r="B22" i="9"/>
  <c r="M26" i="15" l="1"/>
  <c r="B23" i="9"/>
  <c r="N26" i="15" l="1"/>
  <c r="B24" i="9"/>
  <c r="O26" i="15" l="1"/>
  <c r="B25" i="9"/>
  <c r="B26" i="9" l="1"/>
  <c r="I27" i="15"/>
  <c r="J27" i="15" l="1"/>
  <c r="B27" i="9"/>
  <c r="K27" i="15" l="1"/>
  <c r="B28" i="9"/>
  <c r="B29" i="9" l="1"/>
  <c r="L27" i="15"/>
  <c r="M27" i="15" l="1"/>
  <c r="B30" i="9"/>
  <c r="N27" i="15" l="1"/>
  <c r="B31" i="9"/>
  <c r="O27" i="15" l="1"/>
  <c r="B32" i="9"/>
  <c r="B33" i="9" l="1"/>
  <c r="I28" i="15"/>
  <c r="J28" i="15" l="1"/>
  <c r="B34" i="9"/>
  <c r="K28" i="15" l="1"/>
  <c r="B35" i="9"/>
  <c r="B36" i="9" l="1"/>
  <c r="L28" i="15"/>
  <c r="B8" i="10"/>
  <c r="U24" i="15" s="1"/>
  <c r="B9" i="10" l="1"/>
  <c r="V24" i="15" s="1"/>
  <c r="M28" i="15"/>
  <c r="B37" i="9"/>
  <c r="B10" i="10" l="1"/>
  <c r="N28" i="15"/>
  <c r="B38" i="9"/>
  <c r="O28" i="15" l="1"/>
  <c r="B39" i="9"/>
  <c r="B4" i="10"/>
  <c r="Q24" i="15" s="1"/>
  <c r="W24" i="15"/>
  <c r="B11" i="10"/>
  <c r="B5" i="10" l="1"/>
  <c r="R24" i="15" s="1"/>
  <c r="I29" i="15"/>
  <c r="B40" i="9"/>
  <c r="Q25" i="15"/>
  <c r="B12" i="10"/>
  <c r="R25" i="15" l="1"/>
  <c r="B13" i="10"/>
  <c r="J29" i="15"/>
  <c r="B6" i="10"/>
  <c r="S24" i="15" l="1"/>
  <c r="B7" i="10"/>
  <c r="T24" i="15" s="1"/>
  <c r="B14" i="10"/>
  <c r="S25" i="15"/>
  <c r="B15" i="10" l="1"/>
  <c r="T25" i="15"/>
  <c r="B16" i="10" l="1"/>
  <c r="U25" i="15"/>
  <c r="B17" i="10" l="1"/>
  <c r="V25" i="15"/>
  <c r="W25" i="15" l="1"/>
  <c r="B18" i="10"/>
  <c r="B19" i="10" l="1"/>
  <c r="Q26" i="15"/>
  <c r="R26" i="15" l="1"/>
  <c r="B20" i="10"/>
  <c r="S26" i="15" l="1"/>
  <c r="B21" i="10"/>
  <c r="B22" i="10" l="1"/>
  <c r="T26" i="15"/>
  <c r="U26" i="15" l="1"/>
  <c r="B23" i="10"/>
  <c r="V26" i="15" l="1"/>
  <c r="B24" i="10"/>
  <c r="W26" i="15" l="1"/>
  <c r="B25" i="10"/>
  <c r="Q27" i="15" l="1"/>
  <c r="B26" i="10"/>
  <c r="B27" i="10" l="1"/>
  <c r="R27" i="15"/>
  <c r="S27" i="15" l="1"/>
  <c r="B28" i="10"/>
  <c r="T27" i="15" l="1"/>
  <c r="B29" i="10"/>
  <c r="B30" i="10" l="1"/>
  <c r="U27" i="15"/>
  <c r="V27" i="15" l="1"/>
  <c r="B31" i="10"/>
  <c r="W27" i="15" l="1"/>
  <c r="B32" i="10"/>
  <c r="B33" i="10" l="1"/>
  <c r="Q28" i="15"/>
  <c r="R28" i="15" l="1"/>
  <c r="B34" i="10"/>
  <c r="S28" i="15" l="1"/>
  <c r="B35" i="10"/>
  <c r="T28" i="15" l="1"/>
  <c r="B36" i="10"/>
  <c r="B37" i="10" l="1"/>
  <c r="U28" i="15"/>
  <c r="B38" i="10" l="1"/>
  <c r="V28" i="15"/>
  <c r="B10" i="11"/>
  <c r="G34" i="15" l="1"/>
  <c r="B11" i="11"/>
  <c r="B4" i="11"/>
  <c r="A34" i="15" s="1"/>
  <c r="B39" i="10"/>
  <c r="W28" i="15"/>
  <c r="B5" i="11" l="1"/>
  <c r="B34" i="15" s="1"/>
  <c r="Q29" i="15"/>
  <c r="B40" i="10"/>
  <c r="A35" i="15"/>
  <c r="B12" i="11"/>
  <c r="R29" i="15" l="1"/>
  <c r="B6" i="11"/>
  <c r="B13" i="11"/>
  <c r="B35" i="15"/>
  <c r="B14" i="11" l="1"/>
  <c r="C35" i="15"/>
  <c r="C34" i="15"/>
  <c r="B7" i="11"/>
  <c r="D34" i="15" l="1"/>
  <c r="B8" i="11"/>
  <c r="D35" i="15"/>
  <c r="B15" i="11"/>
  <c r="E34" i="15" l="1"/>
  <c r="B9" i="11"/>
  <c r="F34" i="15" s="1"/>
  <c r="E35" i="15"/>
  <c r="B16" i="11"/>
  <c r="B17" i="11" l="1"/>
  <c r="F35" i="15"/>
  <c r="G35" i="15" l="1"/>
  <c r="B18" i="11"/>
  <c r="A36" i="15" l="1"/>
  <c r="B19" i="11"/>
  <c r="B36" i="15" l="1"/>
  <c r="B20" i="11"/>
  <c r="C36" i="15" l="1"/>
  <c r="B21" i="11"/>
  <c r="D36" i="15" l="1"/>
  <c r="B22" i="11"/>
  <c r="B23" i="11" l="1"/>
  <c r="E36" i="15"/>
  <c r="B24" i="11" l="1"/>
  <c r="F36" i="15"/>
  <c r="B25" i="11" l="1"/>
  <c r="G36" i="15"/>
  <c r="B26" i="11" l="1"/>
  <c r="A37" i="15"/>
  <c r="B37" i="15" l="1"/>
  <c r="B27" i="11"/>
  <c r="C37" i="15" l="1"/>
  <c r="B28" i="11"/>
  <c r="D37" i="15" l="1"/>
  <c r="B29" i="11"/>
  <c r="E37" i="15" l="1"/>
  <c r="B30" i="11"/>
  <c r="F37" i="15" l="1"/>
  <c r="B31" i="11"/>
  <c r="G37" i="15" l="1"/>
  <c r="B32" i="11"/>
  <c r="A38" i="15" l="1"/>
  <c r="B33" i="11"/>
  <c r="B38" i="15" l="1"/>
  <c r="B34" i="11"/>
  <c r="C38" i="15" l="1"/>
  <c r="B35" i="11"/>
  <c r="D38" i="15" l="1"/>
  <c r="B36" i="11"/>
  <c r="B37" i="11" l="1"/>
  <c r="E38" i="15"/>
  <c r="F38" i="15" l="1"/>
  <c r="B38" i="11"/>
  <c r="G38" i="15" l="1"/>
  <c r="B39" i="11"/>
  <c r="B4" i="12"/>
  <c r="I34" i="15" s="1"/>
  <c r="A39" i="15" l="1"/>
  <c r="B5" i="12"/>
  <c r="J34" i="15" s="1"/>
  <c r="B40" i="11"/>
  <c r="B39" i="15" l="1"/>
  <c r="B6" i="12"/>
  <c r="K34" i="15" l="1"/>
  <c r="B7" i="12"/>
  <c r="L34" i="15" l="1"/>
  <c r="B8" i="12"/>
  <c r="M34" i="15" l="1"/>
  <c r="B9" i="12"/>
  <c r="N34" i="15" l="1"/>
  <c r="B10" i="12"/>
  <c r="B11" i="12" l="1"/>
  <c r="O34" i="15"/>
  <c r="B12" i="12" l="1"/>
  <c r="I35" i="15"/>
  <c r="J35" i="15" l="1"/>
  <c r="B13" i="12"/>
  <c r="K35" i="15" l="1"/>
  <c r="B14" i="12"/>
  <c r="L35" i="15" l="1"/>
  <c r="B15" i="12"/>
  <c r="M35" i="15" l="1"/>
  <c r="B16" i="12"/>
  <c r="N35" i="15" l="1"/>
  <c r="B17" i="12"/>
  <c r="O35" i="15" l="1"/>
  <c r="B18" i="12"/>
  <c r="I36" i="15" l="1"/>
  <c r="B19" i="12"/>
  <c r="B20" i="12" l="1"/>
  <c r="J36" i="15"/>
  <c r="K36" i="15" l="1"/>
  <c r="B21" i="12"/>
  <c r="L36" i="15" l="1"/>
  <c r="B22" i="12"/>
  <c r="M36" i="15" l="1"/>
  <c r="B23" i="12"/>
  <c r="N36" i="15" l="1"/>
  <c r="B24" i="12"/>
  <c r="O36" i="15" l="1"/>
  <c r="B25" i="12"/>
  <c r="I37" i="15" l="1"/>
  <c r="B26" i="12"/>
  <c r="J37" i="15" l="1"/>
  <c r="B27" i="12"/>
  <c r="K37" i="15" l="1"/>
  <c r="B28" i="12"/>
  <c r="L37" i="15" l="1"/>
  <c r="B29" i="12"/>
  <c r="M37" i="15" l="1"/>
  <c r="B30" i="12"/>
  <c r="N37" i="15" l="1"/>
  <c r="B31" i="12"/>
  <c r="O37" i="15" l="1"/>
  <c r="B32" i="12"/>
  <c r="I38" i="15" l="1"/>
  <c r="B33" i="12"/>
  <c r="J38" i="15" l="1"/>
  <c r="B34" i="12"/>
  <c r="K38" i="15" l="1"/>
  <c r="B35" i="12"/>
  <c r="B8" i="13" l="1"/>
  <c r="U34" i="15" s="1"/>
  <c r="B36" i="12"/>
  <c r="L38" i="15"/>
  <c r="B9" i="13" l="1"/>
  <c r="V34" i="15" s="1"/>
  <c r="M38" i="15"/>
  <c r="B37" i="12"/>
  <c r="B10" i="13" l="1"/>
  <c r="N38" i="15"/>
  <c r="B38" i="12"/>
  <c r="B4" i="13" l="1"/>
  <c r="Q34" i="15" s="1"/>
  <c r="O38" i="15"/>
  <c r="B39" i="12"/>
  <c r="W34" i="15"/>
  <c r="B11" i="13"/>
  <c r="Q35" i="15" l="1"/>
  <c r="B12" i="13"/>
  <c r="B5" i="13"/>
  <c r="R34" i="15" s="1"/>
  <c r="I39" i="15"/>
  <c r="B40" i="12"/>
  <c r="R35" i="15" l="1"/>
  <c r="B13" i="13"/>
  <c r="J39" i="15"/>
  <c r="B6" i="13"/>
  <c r="S34" i="15" l="1"/>
  <c r="B7" i="13"/>
  <c r="T34" i="15" s="1"/>
  <c r="S35" i="15"/>
  <c r="B14" i="13"/>
  <c r="B15" i="13" l="1"/>
  <c r="T35" i="15"/>
  <c r="U35" i="15" l="1"/>
  <c r="B16" i="13"/>
  <c r="B17" i="13" l="1"/>
  <c r="V35" i="15"/>
  <c r="W35" i="15" l="1"/>
  <c r="B18" i="13"/>
  <c r="Q36" i="15" l="1"/>
  <c r="B19" i="13"/>
  <c r="R36" i="15" l="1"/>
  <c r="B20" i="13"/>
  <c r="S36" i="15" l="1"/>
  <c r="B21" i="13"/>
  <c r="T36" i="15" l="1"/>
  <c r="B22" i="13"/>
  <c r="U36" i="15" l="1"/>
  <c r="B23" i="13"/>
  <c r="V36" i="15" l="1"/>
  <c r="B24" i="13"/>
  <c r="W36" i="15" l="1"/>
  <c r="B25" i="13"/>
  <c r="Q37" i="15" l="1"/>
  <c r="B26" i="13"/>
  <c r="R37" i="15" l="1"/>
  <c r="B27" i="13"/>
  <c r="S37" i="15" l="1"/>
  <c r="B28" i="13"/>
  <c r="T37" i="15" l="1"/>
  <c r="B29" i="13"/>
  <c r="U37" i="15" l="1"/>
  <c r="B30" i="13"/>
  <c r="V37" i="15" l="1"/>
  <c r="B31" i="13"/>
  <c r="W37" i="15" l="1"/>
  <c r="B32" i="13"/>
  <c r="Q38" i="15" l="1"/>
  <c r="B33" i="13"/>
  <c r="R38" i="15" l="1"/>
  <c r="B34" i="13"/>
  <c r="S38" i="15" l="1"/>
  <c r="B35" i="13"/>
  <c r="T38" i="15" l="1"/>
  <c r="B36" i="13"/>
  <c r="U38" i="15" l="1"/>
  <c r="B37" i="13"/>
  <c r="V38" i="15" l="1"/>
  <c r="B38" i="13"/>
  <c r="W38" i="15" l="1"/>
  <c r="B39" i="13"/>
  <c r="Q39" i="15" l="1"/>
  <c r="B40" i="13"/>
  <c r="R39" i="15" s="1"/>
</calcChain>
</file>

<file path=xl/sharedStrings.xml><?xml version="1.0" encoding="utf-8"?>
<sst xmlns="http://schemas.openxmlformats.org/spreadsheetml/2006/main" count="742" uniqueCount="60">
  <si>
    <t>ลงบัญชีประจำวัน</t>
  </si>
  <si>
    <t xml:space="preserve">กำหนดค่าเริ่มต้น พ.ศ. </t>
  </si>
  <si>
    <t xml:space="preserve">  วันที่ 1 มกราคมตรงกับวัน</t>
  </si>
  <si>
    <t>มกราคม</t>
  </si>
  <si>
    <t>กรกฎาคม</t>
  </si>
  <si>
    <t>กุมภาพันธ์</t>
  </si>
  <si>
    <t>สิงหาคม</t>
  </si>
  <si>
    <t>มีนาคม</t>
  </si>
  <si>
    <t>กันยายน</t>
  </si>
  <si>
    <t>เมษายน</t>
  </si>
  <si>
    <t>ตุลาคม</t>
  </si>
  <si>
    <t>พฤษภาคม</t>
  </si>
  <si>
    <t>พฤศจิกายน</t>
  </si>
  <si>
    <t>มิถุนายน</t>
  </si>
  <si>
    <t>ธันวาคม</t>
  </si>
  <si>
    <t>สรุปบัญชี</t>
  </si>
  <si>
    <t>ปฏิทิน</t>
  </si>
  <si>
    <t>บาท</t>
  </si>
  <si>
    <t>จำนวนใบ</t>
  </si>
  <si>
    <t>วันที่</t>
  </si>
  <si>
    <t>อา</t>
  </si>
  <si>
    <t>จ</t>
  </si>
  <si>
    <t>อัง</t>
  </si>
  <si>
    <t>พ</t>
  </si>
  <si>
    <t>พฤ</t>
  </si>
  <si>
    <t>ศ</t>
  </si>
  <si>
    <t>ส</t>
  </si>
  <si>
    <t>รวม</t>
  </si>
  <si>
    <t>หัก</t>
  </si>
  <si>
    <t>%</t>
  </si>
  <si>
    <t>รวมทังหมด</t>
  </si>
  <si>
    <t>เดือน</t>
  </si>
  <si>
    <t>สรุป</t>
  </si>
  <si>
    <t>1 ปีใหม่</t>
  </si>
  <si>
    <t>ปีชวด</t>
  </si>
  <si>
    <t>ปีฉลู</t>
  </si>
  <si>
    <t>ปีขาล</t>
  </si>
  <si>
    <t>ปีเถาะ</t>
  </si>
  <si>
    <t>ปีมะโรง</t>
  </si>
  <si>
    <t>ปีมะเส็ง</t>
  </si>
  <si>
    <t>ปีมะเมีย</t>
  </si>
  <si>
    <t>ปีมะแม</t>
  </si>
  <si>
    <t>ปีวอก</t>
  </si>
  <si>
    <t>ปีระกา</t>
  </si>
  <si>
    <t>ปีจอ</t>
  </si>
  <si>
    <t>ปีกุน</t>
  </si>
  <si>
    <t>ยอดรายเดือน</t>
  </si>
  <si>
    <t>ล/ด</t>
  </si>
  <si>
    <t>สรุปทังหมด</t>
  </si>
  <si>
    <t>สรุปเป็น %</t>
  </si>
  <si>
    <t>เสาร์</t>
  </si>
  <si>
    <t>เงินต่อยอด</t>
  </si>
  <si>
    <t>เงินต้น</t>
  </si>
  <si>
    <t>สังฃทาน</t>
  </si>
  <si>
    <t>อื่นๆ</t>
  </si>
  <si>
    <t>เงินรับบริจาก</t>
  </si>
  <si>
    <t>วันทำงาน</t>
  </si>
  <si>
    <t>o</t>
  </si>
  <si>
    <t>รวมวัน</t>
  </si>
  <si>
    <t>เงิน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</si>
</sst>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ว\ ดดด\ ปปปป"/>
    <numFmt numFmtId="165" formatCode="#,##0.00_ ;[Red]\-#,##0.00\ "/>
    <numFmt numFmtId="166" formatCode="_-* #,##0.00_-;\-* #,##0.00_-;_-* &quot;-&quot;??_-;_-@"/>
    <numFmt numFmtId="167" formatCode="#,##0.00_ ;\-#,##0.00\ "/>
  </numFmts>
  <fonts count="70">
    <font>
      <sz val="14"/>
      <color rgb="FF000000"/>
      <name val="Cordia New"/>
    </font>
    <font>
      <sz val="14"/>
      <name val="Cordia New"/>
      <family val="2"/>
    </font>
    <font>
      <sz val="14"/>
      <color rgb="FF0066CC"/>
      <name val="Cordia New"/>
      <family val="2"/>
    </font>
    <font>
      <b/>
      <u/>
      <sz val="18"/>
      <color rgb="FF0066CC"/>
      <name val="Browallia New"/>
      <family val="2"/>
    </font>
    <font>
      <b/>
      <u/>
      <sz val="18"/>
      <color rgb="FF0066CC"/>
      <name val="Browallia New"/>
      <family val="2"/>
    </font>
    <font>
      <b/>
      <u/>
      <sz val="18"/>
      <color rgb="FF0066CC"/>
      <name val="Browallia New"/>
      <family val="2"/>
    </font>
    <font>
      <sz val="16"/>
      <color rgb="FF205867"/>
      <name val="Browallia New"/>
      <family val="2"/>
    </font>
    <font>
      <b/>
      <sz val="16"/>
      <color rgb="FF003366"/>
      <name val="Browallia New"/>
      <family val="2"/>
    </font>
    <font>
      <b/>
      <sz val="18"/>
      <name val="Browallia New"/>
      <family val="2"/>
    </font>
    <font>
      <b/>
      <sz val="20"/>
      <color rgb="FF993300"/>
      <name val="Browallia New"/>
      <family val="2"/>
    </font>
    <font>
      <sz val="18"/>
      <color rgb="FF333333"/>
      <name val="Browallia New"/>
      <family val="2"/>
    </font>
    <font>
      <sz val="14"/>
      <color rgb="FF333333"/>
      <name val="Cordia New"/>
      <family val="2"/>
    </font>
    <font>
      <b/>
      <sz val="18"/>
      <color rgb="FF0066CC"/>
      <name val="Browallia New"/>
      <family val="2"/>
    </font>
    <font>
      <sz val="14"/>
      <color rgb="FF003366"/>
      <name val="Cordia New"/>
      <family val="2"/>
    </font>
    <font>
      <u/>
      <sz val="14"/>
      <color rgb="FF333333"/>
      <name val="Cordia New"/>
      <family val="2"/>
    </font>
    <font>
      <sz val="18"/>
      <color rgb="FF333333"/>
      <name val="Cordia New"/>
      <family val="2"/>
    </font>
    <font>
      <b/>
      <u/>
      <sz val="18"/>
      <color rgb="FF0066CC"/>
      <name val="Browallia New"/>
      <family val="2"/>
    </font>
    <font>
      <sz val="14"/>
      <name val="Cordia New"/>
      <family val="2"/>
    </font>
    <font>
      <u/>
      <sz val="14"/>
      <color rgb="FF0000FF"/>
      <name val="Browallia New"/>
      <family val="2"/>
    </font>
    <font>
      <b/>
      <u/>
      <sz val="20"/>
      <color rgb="FF494429"/>
      <name val="Browallia New"/>
      <family val="2"/>
    </font>
    <font>
      <u/>
      <sz val="16"/>
      <color rgb="FF0000FF"/>
      <name val="Cordia New"/>
      <family val="2"/>
    </font>
    <font>
      <sz val="14"/>
      <color rgb="FF808080"/>
      <name val="Browallia New"/>
      <family val="2"/>
    </font>
    <font>
      <sz val="10"/>
      <color rgb="FF808080"/>
      <name val="Tahoma"/>
      <family val="2"/>
    </font>
    <font>
      <b/>
      <sz val="16"/>
      <color rgb="FF000080"/>
      <name val="Browallia New"/>
      <family val="2"/>
    </font>
    <font>
      <sz val="14"/>
      <color rgb="FF000080"/>
      <name val="Browallia New"/>
      <family val="2"/>
    </font>
    <font>
      <b/>
      <sz val="14"/>
      <color rgb="FF000080"/>
      <name val="Browallia New"/>
      <family val="2"/>
    </font>
    <font>
      <sz val="14"/>
      <name val="Browallia New"/>
      <family val="2"/>
    </font>
    <font>
      <b/>
      <sz val="14"/>
      <name val="Browallia New"/>
      <family val="2"/>
    </font>
    <font>
      <b/>
      <sz val="14"/>
      <color rgb="FFFFFF99"/>
      <name val="Browallia New"/>
      <family val="2"/>
    </font>
    <font>
      <sz val="14"/>
      <color rgb="FF000000"/>
      <name val="Browallia New"/>
      <family val="2"/>
    </font>
    <font>
      <sz val="14"/>
      <color rgb="FFFFFF99"/>
      <name val="Browallia New"/>
      <family val="2"/>
    </font>
    <font>
      <b/>
      <sz val="14"/>
      <color rgb="FFFF6600"/>
      <name val="Browallia New"/>
      <family val="2"/>
    </font>
    <font>
      <sz val="14"/>
      <color rgb="FF333399"/>
      <name val="Browallia New"/>
      <family val="2"/>
    </font>
    <font>
      <sz val="14"/>
      <color rgb="FFFF6600"/>
      <name val="Browallia New"/>
      <family val="2"/>
    </font>
    <font>
      <sz val="10"/>
      <color rgb="FF000080"/>
      <name val="Browallia New"/>
      <family val="2"/>
    </font>
    <font>
      <sz val="14"/>
      <color rgb="FFFFFF99"/>
      <name val="Cordia New"/>
      <family val="2"/>
    </font>
    <font>
      <b/>
      <sz val="18"/>
      <color rgb="FFFFFF99"/>
      <name val="Browallia New"/>
      <family val="2"/>
    </font>
    <font>
      <sz val="10"/>
      <name val="Helvetica Neue"/>
    </font>
    <font>
      <b/>
      <sz val="18"/>
      <color rgb="FF003366"/>
      <name val="Browallia New"/>
      <family val="2"/>
    </font>
    <font>
      <sz val="16"/>
      <color rgb="FF000000"/>
      <name val="Browallia New"/>
      <family val="2"/>
    </font>
    <font>
      <sz val="16"/>
      <name val="Angsana New"/>
      <family val="1"/>
    </font>
    <font>
      <sz val="16"/>
      <name val="Browallia New"/>
      <family val="2"/>
    </font>
    <font>
      <sz val="16"/>
      <color rgb="FF333333"/>
      <name val="Browallia New"/>
      <family val="2"/>
    </font>
    <font>
      <b/>
      <sz val="16"/>
      <name val="Browallia New"/>
      <family val="2"/>
    </font>
    <font>
      <b/>
      <sz val="14"/>
      <color rgb="FF000080"/>
      <name val="Cordia New"/>
      <family val="2"/>
    </font>
    <font>
      <b/>
      <sz val="14"/>
      <color rgb="FF0000FF"/>
      <name val="Cordia New"/>
      <family val="2"/>
    </font>
    <font>
      <b/>
      <sz val="14"/>
      <color rgb="FF333333"/>
      <name val="Browallia New"/>
      <family val="2"/>
    </font>
    <font>
      <b/>
      <sz val="14"/>
      <color rgb="FFFFFF00"/>
      <name val="Cordia New"/>
      <family val="2"/>
    </font>
    <font>
      <sz val="12"/>
      <name val="Browallia New"/>
      <family val="2"/>
    </font>
    <font>
      <b/>
      <sz val="14"/>
      <color rgb="FFFFFF99"/>
      <name val="Cordia New"/>
      <family val="2"/>
    </font>
    <font>
      <b/>
      <sz val="12"/>
      <name val="Browallia New"/>
      <family val="2"/>
    </font>
    <font>
      <sz val="14"/>
      <color rgb="FF993300"/>
      <name val="Browallia New"/>
      <family val="2"/>
    </font>
    <font>
      <sz val="14"/>
      <color rgb="FF974806"/>
      <name val="Browallia New"/>
      <family val="2"/>
    </font>
    <font>
      <b/>
      <sz val="12"/>
      <color rgb="FF800000"/>
      <name val="Browallia New"/>
      <family val="2"/>
    </font>
    <font>
      <sz val="12"/>
      <color rgb="FF0000FF"/>
      <name val="Browallia New"/>
      <family val="2"/>
    </font>
    <font>
      <sz val="12"/>
      <color rgb="FF800000"/>
      <name val="Browallia New"/>
      <family val="2"/>
    </font>
    <font>
      <b/>
      <sz val="12"/>
      <color rgb="FF000080"/>
      <name val="Browallia New"/>
      <family val="2"/>
    </font>
    <font>
      <sz val="14"/>
      <color rgb="FF800000"/>
      <name val="Browallia New"/>
      <family val="2"/>
    </font>
    <font>
      <sz val="14"/>
      <color rgb="FF800000"/>
      <name val="JasmineUPC"/>
      <family val="1"/>
    </font>
    <font>
      <sz val="14"/>
      <name val="JasmineUPC"/>
      <family val="1"/>
    </font>
    <font>
      <sz val="14"/>
      <color rgb="FF0000FF"/>
      <name val="Browallia New"/>
      <family val="2"/>
    </font>
    <font>
      <sz val="12"/>
      <name val="JasmineUPC"/>
      <family val="1"/>
    </font>
    <font>
      <sz val="11"/>
      <color rgb="FF0000FF"/>
      <name val="JasmineUPC"/>
      <family val="1"/>
    </font>
    <font>
      <sz val="11"/>
      <name val="JasmineUPC"/>
      <family val="1"/>
    </font>
    <font>
      <i/>
      <sz val="10"/>
      <color rgb="FF808080"/>
      <name val="Browallia New"/>
      <family val="2"/>
    </font>
    <font>
      <u/>
      <sz val="14"/>
      <color theme="10"/>
      <name val="Cordia New"/>
      <family val="2"/>
    </font>
    <font>
      <sz val="14"/>
      <color rgb="FF000000"/>
      <name val="Cordia New"/>
      <family val="2"/>
    </font>
    <font>
      <b/>
      <sz val="16"/>
      <name val="Browallia New"/>
      <family val="2"/>
    </font>
    <font>
      <u/>
      <sz val="14"/>
      <color theme="10"/>
      <name val="Cordia New"/>
      <family val="2"/>
    </font>
    <font>
      <b/>
      <sz val="16"/>
      <color theme="0"/>
      <name val="Browallia New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DE9D9"/>
        <bgColor rgb="FFFDE9D9"/>
      </patternFill>
    </fill>
    <fill>
      <patternFill patternType="solid">
        <fgColor rgb="FF003366"/>
        <bgColor rgb="FF003366"/>
      </patternFill>
    </fill>
    <fill>
      <patternFill patternType="solid">
        <fgColor rgb="FFE36C09"/>
        <bgColor rgb="FFE36C09"/>
      </patternFill>
    </fill>
    <fill>
      <patternFill patternType="solid">
        <fgColor rgb="FFDBE5F1"/>
        <bgColor rgb="FFDBE5F1"/>
      </patternFill>
    </fill>
    <fill>
      <patternFill patternType="solid">
        <fgColor rgb="FFF2DBDB"/>
        <bgColor rgb="FFF2DBDB"/>
      </patternFill>
    </fill>
    <fill>
      <patternFill patternType="solid">
        <fgColor rgb="FFE5DFEC"/>
        <bgColor rgb="FFE5DFEC"/>
      </patternFill>
    </fill>
    <fill>
      <patternFill patternType="solid">
        <fgColor rgb="FFEAF1DD"/>
        <bgColor rgb="FFEAF1DD"/>
      </patternFill>
    </fill>
    <fill>
      <patternFill patternType="solid">
        <fgColor rgb="FF339966"/>
        <bgColor rgb="FF339966"/>
      </patternFill>
    </fill>
    <fill>
      <patternFill patternType="solid">
        <fgColor rgb="FFF2F2F2"/>
        <bgColor rgb="FFF2F2F2"/>
      </patternFill>
    </fill>
    <fill>
      <patternFill patternType="solid">
        <fgColor rgb="FF99CCFF"/>
        <bgColor rgb="FF99CCFF"/>
      </patternFill>
    </fill>
    <fill>
      <patternFill patternType="solid">
        <fgColor rgb="FF33CCCC"/>
        <bgColor rgb="FF33CCCC"/>
      </patternFill>
    </fill>
    <fill>
      <patternFill patternType="solid">
        <fgColor rgb="FF0070C0"/>
        <bgColor indexed="64"/>
      </patternFill>
    </fill>
  </fills>
  <borders count="8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FF"/>
      </bottom>
      <diagonal/>
    </border>
    <border>
      <left/>
      <right style="thin">
        <color rgb="FF000000"/>
      </right>
      <top/>
      <bottom style="thin">
        <color rgb="FF0000FF"/>
      </bottom>
      <diagonal/>
    </border>
    <border>
      <left style="thin">
        <color rgb="FF000000"/>
      </left>
      <right style="hair">
        <color rgb="FF808080"/>
      </right>
      <top/>
      <bottom style="hair">
        <color rgb="FF808080"/>
      </bottom>
      <diagonal/>
    </border>
    <border>
      <left/>
      <right/>
      <top/>
      <bottom style="hair">
        <color rgb="FF808080"/>
      </bottom>
      <diagonal/>
    </border>
    <border>
      <left style="hair">
        <color rgb="FF808080"/>
      </left>
      <right style="thin">
        <color rgb="FF808080"/>
      </right>
      <top/>
      <bottom style="hair">
        <color rgb="FF808080"/>
      </bottom>
      <diagonal/>
    </border>
    <border>
      <left style="thin">
        <color rgb="FF808080"/>
      </left>
      <right style="hair">
        <color rgb="FF808080"/>
      </right>
      <top/>
      <bottom style="hair">
        <color rgb="FF808080"/>
      </bottom>
      <diagonal/>
    </border>
    <border>
      <left style="thin">
        <color rgb="FF000000"/>
      </left>
      <right style="thin">
        <color rgb="FF99CCFF"/>
      </right>
      <top style="thin">
        <color rgb="FF0000FF"/>
      </top>
      <bottom style="hair">
        <color rgb="FF3366FF"/>
      </bottom>
      <diagonal/>
    </border>
    <border>
      <left style="thin">
        <color rgb="FF99CCFF"/>
      </left>
      <right style="thin">
        <color rgb="FF000000"/>
      </right>
      <top style="hair">
        <color rgb="FF3366FF"/>
      </top>
      <bottom style="hair">
        <color rgb="FF3366FF"/>
      </bottom>
      <diagonal/>
    </border>
    <border>
      <left style="thin">
        <color rgb="FF00000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/>
      <right/>
      <top style="hair">
        <color rgb="FF808080"/>
      </top>
      <bottom style="hair">
        <color rgb="FF808080"/>
      </bottom>
      <diagonal/>
    </border>
    <border>
      <left style="hair">
        <color rgb="FF808080"/>
      </left>
      <right style="thin">
        <color rgb="FF808080"/>
      </right>
      <top style="hair">
        <color rgb="FF808080"/>
      </top>
      <bottom style="hair">
        <color rgb="FF808080"/>
      </bottom>
      <diagonal/>
    </border>
    <border>
      <left style="thin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/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thin">
        <color rgb="FF000000"/>
      </left>
      <right style="thin">
        <color rgb="FF99CCFF"/>
      </right>
      <top style="hair">
        <color rgb="FF3366FF"/>
      </top>
      <bottom style="hair">
        <color rgb="FF3366FF"/>
      </bottom>
      <diagonal/>
    </border>
    <border>
      <left/>
      <right/>
      <top style="hair">
        <color rgb="FF808080"/>
      </top>
      <bottom style="hair">
        <color rgb="FF808080"/>
      </bottom>
      <diagonal/>
    </border>
    <border>
      <left/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thin">
        <color rgb="FF000000"/>
      </left>
      <right style="thin">
        <color rgb="FF99CCFF"/>
      </right>
      <top style="hair">
        <color rgb="FF3366FF"/>
      </top>
      <bottom style="thin">
        <color rgb="FF000000"/>
      </bottom>
      <diagonal/>
    </border>
    <border>
      <left style="thin">
        <color rgb="FF000000"/>
      </left>
      <right style="hair">
        <color rgb="FF808080"/>
      </right>
      <top style="hair">
        <color rgb="FF808080"/>
      </top>
      <bottom style="thin">
        <color rgb="FF000000"/>
      </bottom>
      <diagonal/>
    </border>
    <border>
      <left/>
      <right/>
      <top style="hair">
        <color rgb="FF808080"/>
      </top>
      <bottom style="thin">
        <color rgb="FF000000"/>
      </bottom>
      <diagonal/>
    </border>
    <border>
      <left style="hair">
        <color rgb="FF808080"/>
      </left>
      <right style="thin">
        <color rgb="FF808080"/>
      </right>
      <top style="hair">
        <color rgb="FF808080"/>
      </top>
      <bottom style="thin">
        <color rgb="FF000000"/>
      </bottom>
      <diagonal/>
    </border>
    <border>
      <left style="thin">
        <color rgb="FF808080"/>
      </left>
      <right style="hair">
        <color rgb="FF808080"/>
      </right>
      <top style="hair">
        <color rgb="FF808080"/>
      </top>
      <bottom style="thin">
        <color rgb="FF000000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thin">
        <color rgb="FF000000"/>
      </bottom>
      <diagonal/>
    </border>
    <border>
      <left/>
      <right style="hair">
        <color rgb="FF808080"/>
      </right>
      <top style="hair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808080"/>
      </right>
      <top style="thin">
        <color rgb="FF000000"/>
      </top>
      <bottom style="hair">
        <color rgb="FF000000"/>
      </bottom>
      <diagonal/>
    </border>
    <border>
      <left style="hair">
        <color rgb="FF808080"/>
      </left>
      <right style="thin">
        <color rgb="FF808080"/>
      </right>
      <top style="thin">
        <color rgb="FF000000"/>
      </top>
      <bottom style="hair">
        <color rgb="FF000000"/>
      </bottom>
      <diagonal/>
    </border>
    <border>
      <left style="thin">
        <color rgb="FF808080"/>
      </left>
      <right style="hair">
        <color rgb="FF808080"/>
      </right>
      <top style="thin">
        <color rgb="FF000000"/>
      </top>
      <bottom style="hair">
        <color rgb="FF000000"/>
      </bottom>
      <diagonal/>
    </border>
    <border>
      <left style="hair">
        <color rgb="FF808080"/>
      </left>
      <right style="hair">
        <color rgb="FF808080"/>
      </right>
      <top style="thin">
        <color rgb="FF000000"/>
      </top>
      <bottom style="hair">
        <color rgb="FF000000"/>
      </bottom>
      <diagonal/>
    </border>
    <border>
      <left/>
      <right style="hair">
        <color rgb="FF80808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99CCFF"/>
      </right>
      <top style="hair">
        <color rgb="FF000000"/>
      </top>
      <bottom style="thin">
        <color rgb="FF7F7F7F"/>
      </bottom>
      <diagonal/>
    </border>
    <border>
      <left style="thin">
        <color rgb="FF99CCFF"/>
      </left>
      <right style="thin">
        <color rgb="FF000000"/>
      </right>
      <top style="hair">
        <color rgb="FF000000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/>
      <right/>
      <top style="hair">
        <color rgb="FF000000"/>
      </top>
      <bottom style="thin">
        <color rgb="FF808080"/>
      </bottom>
      <diagonal/>
    </border>
    <border>
      <left/>
      <right/>
      <top style="hair">
        <color rgb="FF00000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969696"/>
      </right>
      <top style="thin">
        <color rgb="FF000000"/>
      </top>
      <bottom style="thin">
        <color rgb="FF000000"/>
      </bottom>
      <diagonal/>
    </border>
    <border>
      <left style="thin">
        <color rgb="FF969696"/>
      </left>
      <right style="thin">
        <color rgb="FF969696"/>
      </right>
      <top style="thin">
        <color rgb="FF000000"/>
      </top>
      <bottom style="thin">
        <color rgb="FF000000"/>
      </bottom>
      <diagonal/>
    </border>
    <border>
      <left style="thin">
        <color rgb="FF96969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thin">
        <color rgb="FF000000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thin">
        <color rgb="FF969696"/>
      </right>
      <top style="thin">
        <color rgb="FF000000"/>
      </top>
      <bottom style="thin">
        <color rgb="FF969696"/>
      </bottom>
      <diagonal/>
    </border>
    <border>
      <left style="thin">
        <color rgb="FF969696"/>
      </left>
      <right style="thin">
        <color rgb="FF000000"/>
      </right>
      <top style="thin">
        <color rgb="FF000000"/>
      </top>
      <bottom style="thin">
        <color rgb="FF969696"/>
      </bottom>
      <diagonal/>
    </border>
    <border>
      <left style="thin">
        <color rgb="FF000000"/>
      </left>
      <right style="thin">
        <color rgb="FF969696"/>
      </right>
      <top style="thin">
        <color rgb="FF969696"/>
      </top>
      <bottom style="thin">
        <color rgb="FF000000"/>
      </bottom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000000"/>
      </bottom>
      <diagonal/>
    </border>
    <border>
      <left style="thin">
        <color rgb="FF969696"/>
      </left>
      <right style="thin">
        <color rgb="FF000000"/>
      </right>
      <top style="thin">
        <color rgb="FF969696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204">
    <xf numFmtId="0" fontId="0" fillId="0" borderId="0" xfId="0" applyFont="1" applyAlignment="1"/>
    <xf numFmtId="0" fontId="1" fillId="2" borderId="1" xfId="0" applyFont="1" applyFill="1" applyBorder="1" applyAlignment="1"/>
    <xf numFmtId="0" fontId="1" fillId="0" borderId="0" xfId="0" applyFont="1" applyAlignment="1"/>
    <xf numFmtId="0" fontId="2" fillId="0" borderId="0" xfId="0" applyFont="1" applyAlignment="1"/>
    <xf numFmtId="0" fontId="1" fillId="0" borderId="2" xfId="0" applyFont="1" applyBorder="1" applyAlignment="1"/>
    <xf numFmtId="0" fontId="5" fillId="0" borderId="3" xfId="0" applyFont="1" applyBorder="1" applyAlignment="1">
      <alignment horizontal="center"/>
    </xf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6" fillId="0" borderId="0" xfId="0" applyFont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1" fillId="0" borderId="6" xfId="0" applyFont="1" applyBorder="1" applyAlignment="1"/>
    <xf numFmtId="1" fontId="10" fillId="0" borderId="5" xfId="0" applyNumberFormat="1" applyFont="1" applyBorder="1" applyAlignment="1">
      <alignment horizontal="right"/>
    </xf>
    <xf numFmtId="0" fontId="10" fillId="0" borderId="0" xfId="0" applyFont="1" applyAlignment="1">
      <alignment horizontal="left"/>
    </xf>
    <xf numFmtId="0" fontId="11" fillId="0" borderId="0" xfId="0" applyFont="1" applyAlignment="1"/>
    <xf numFmtId="1" fontId="10" fillId="0" borderId="0" xfId="0" applyNumberFormat="1" applyFont="1" applyAlignment="1">
      <alignment horizontal="right"/>
    </xf>
    <xf numFmtId="0" fontId="12" fillId="0" borderId="0" xfId="0" applyFont="1" applyAlignment="1">
      <alignment horizontal="left"/>
    </xf>
    <xf numFmtId="0" fontId="13" fillId="0" borderId="6" xfId="0" applyFont="1" applyBorder="1" applyAlignment="1"/>
    <xf numFmtId="0" fontId="14" fillId="0" borderId="0" xfId="0" applyFont="1" applyAlignment="1">
      <alignment horizontal="left"/>
    </xf>
    <xf numFmtId="1" fontId="15" fillId="0" borderId="5" xfId="0" applyNumberFormat="1" applyFont="1" applyBorder="1" applyAlignment="1">
      <alignment horizontal="right"/>
    </xf>
    <xf numFmtId="1" fontId="15" fillId="0" borderId="0" xfId="0" applyNumberFormat="1" applyFont="1" applyAlignment="1">
      <alignment horizontal="right"/>
    </xf>
    <xf numFmtId="0" fontId="13" fillId="0" borderId="5" xfId="0" applyFont="1" applyBorder="1" applyAlignment="1"/>
    <xf numFmtId="0" fontId="13" fillId="0" borderId="0" xfId="0" applyFont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8" fillId="0" borderId="0" xfId="0" applyFont="1" applyAlignment="1">
      <alignment horizontal="center"/>
    </xf>
    <xf numFmtId="0" fontId="19" fillId="0" borderId="0" xfId="0" applyFont="1" applyAlignment="1">
      <alignment vertical="top" wrapText="1"/>
    </xf>
    <xf numFmtId="0" fontId="20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22" fillId="0" borderId="0" xfId="0" applyFont="1" applyAlignment="1"/>
    <xf numFmtId="0" fontId="1" fillId="0" borderId="0" xfId="0" applyFont="1" applyAlignment="1">
      <alignment horizontal="center"/>
    </xf>
    <xf numFmtId="0" fontId="23" fillId="0" borderId="2" xfId="0" applyFont="1" applyBorder="1" applyAlignment="1">
      <alignment horizontal="left"/>
    </xf>
    <xf numFmtId="0" fontId="24" fillId="0" borderId="4" xfId="0" applyFont="1" applyBorder="1" applyAlignment="1"/>
    <xf numFmtId="0" fontId="25" fillId="0" borderId="0" xfId="0" applyFont="1" applyAlignment="1"/>
    <xf numFmtId="0" fontId="26" fillId="0" borderId="0" xfId="0" applyFont="1" applyAlignment="1"/>
    <xf numFmtId="0" fontId="24" fillId="0" borderId="0" xfId="0" applyFont="1" applyAlignment="1"/>
    <xf numFmtId="0" fontId="25" fillId="0" borderId="0" xfId="0" applyFont="1" applyAlignment="1">
      <alignment horizontal="right"/>
    </xf>
    <xf numFmtId="0" fontId="1" fillId="0" borderId="0" xfId="0" applyFont="1"/>
    <xf numFmtId="0" fontId="26" fillId="0" borderId="17" xfId="0" applyFont="1" applyBorder="1" applyAlignment="1">
      <alignment horizontal="center" vertical="center" wrapText="1"/>
    </xf>
    <xf numFmtId="0" fontId="26" fillId="0" borderId="18" xfId="0" applyFont="1" applyBorder="1" applyAlignment="1">
      <alignment horizontal="center" vertical="center" wrapText="1"/>
    </xf>
    <xf numFmtId="0" fontId="26" fillId="0" borderId="19" xfId="0" applyFont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center" wrapText="1"/>
    </xf>
    <xf numFmtId="37" fontId="30" fillId="5" borderId="21" xfId="0" applyNumberFormat="1" applyFont="1" applyFill="1" applyBorder="1" applyAlignment="1">
      <alignment horizontal="center"/>
    </xf>
    <xf numFmtId="37" fontId="30" fillId="5" borderId="22" xfId="0" applyNumberFormat="1" applyFont="1" applyFill="1" applyBorder="1" applyAlignment="1">
      <alignment horizontal="center"/>
    </xf>
    <xf numFmtId="4" fontId="24" fillId="0" borderId="23" xfId="0" applyNumberFormat="1" applyFont="1" applyBorder="1" applyAlignment="1"/>
    <xf numFmtId="4" fontId="24" fillId="0" borderId="24" xfId="0" applyNumberFormat="1" applyFont="1" applyBorder="1" applyAlignment="1"/>
    <xf numFmtId="4" fontId="24" fillId="0" borderId="25" xfId="0" applyNumberFormat="1" applyFont="1" applyBorder="1" applyAlignment="1"/>
    <xf numFmtId="4" fontId="24" fillId="0" borderId="26" xfId="0" applyNumberFormat="1" applyFont="1" applyBorder="1" applyAlignment="1"/>
    <xf numFmtId="4" fontId="26" fillId="0" borderId="27" xfId="0" applyNumberFormat="1" applyFont="1" applyBorder="1" applyAlignment="1"/>
    <xf numFmtId="4" fontId="26" fillId="0" borderId="25" xfId="0" applyNumberFormat="1" applyFont="1" applyBorder="1" applyAlignment="1"/>
    <xf numFmtId="4" fontId="31" fillId="0" borderId="26" xfId="0" applyNumberFormat="1" applyFont="1" applyBorder="1" applyAlignment="1"/>
    <xf numFmtId="4" fontId="31" fillId="0" borderId="27" xfId="0" applyNumberFormat="1" applyFont="1" applyBorder="1" applyAlignment="1"/>
    <xf numFmtId="4" fontId="26" fillId="0" borderId="28" xfId="0" applyNumberFormat="1" applyFont="1" applyBorder="1" applyAlignment="1"/>
    <xf numFmtId="37" fontId="24" fillId="0" borderId="29" xfId="0" applyNumberFormat="1" applyFont="1" applyBorder="1" applyAlignment="1">
      <alignment horizontal="center"/>
    </xf>
    <xf numFmtId="37" fontId="24" fillId="0" borderId="22" xfId="0" applyNumberFormat="1" applyFont="1" applyBorder="1" applyAlignment="1">
      <alignment horizontal="center"/>
    </xf>
    <xf numFmtId="4" fontId="24" fillId="2" borderId="23" xfId="0" applyNumberFormat="1" applyFont="1" applyFill="1" applyBorder="1" applyAlignment="1"/>
    <xf numFmtId="4" fontId="24" fillId="2" borderId="30" xfId="0" applyNumberFormat="1" applyFont="1" applyFill="1" applyBorder="1" applyAlignment="1"/>
    <xf numFmtId="4" fontId="24" fillId="2" borderId="25" xfId="0" applyNumberFormat="1" applyFont="1" applyFill="1" applyBorder="1" applyAlignment="1"/>
    <xf numFmtId="4" fontId="24" fillId="2" borderId="26" xfId="0" applyNumberFormat="1" applyFont="1" applyFill="1" applyBorder="1" applyAlignment="1"/>
    <xf numFmtId="4" fontId="26" fillId="2" borderId="27" xfId="0" applyNumberFormat="1" applyFont="1" applyFill="1" applyBorder="1" applyAlignment="1"/>
    <xf numFmtId="4" fontId="26" fillId="2" borderId="25" xfId="0" applyNumberFormat="1" applyFont="1" applyFill="1" applyBorder="1" applyAlignment="1"/>
    <xf numFmtId="4" fontId="31" fillId="2" borderId="26" xfId="0" applyNumberFormat="1" applyFont="1" applyFill="1" applyBorder="1" applyAlignment="1"/>
    <xf numFmtId="4" fontId="31" fillId="2" borderId="27" xfId="0" applyNumberFormat="1" applyFont="1" applyFill="1" applyBorder="1" applyAlignment="1"/>
    <xf numFmtId="4" fontId="26" fillId="2" borderId="31" xfId="0" applyNumberFormat="1" applyFont="1" applyFill="1" applyBorder="1" applyAlignment="1"/>
    <xf numFmtId="4" fontId="32" fillId="2" borderId="26" xfId="0" applyNumberFormat="1" applyFont="1" applyFill="1" applyBorder="1" applyAlignment="1"/>
    <xf numFmtId="37" fontId="30" fillId="5" borderId="29" xfId="0" applyNumberFormat="1" applyFont="1" applyFill="1" applyBorder="1" applyAlignment="1">
      <alignment horizontal="center"/>
    </xf>
    <xf numFmtId="4" fontId="33" fillId="2" borderId="26" xfId="0" applyNumberFormat="1" applyFont="1" applyFill="1" applyBorder="1" applyAlignment="1"/>
    <xf numFmtId="4" fontId="33" fillId="2" borderId="27" xfId="0" applyNumberFormat="1" applyFont="1" applyFill="1" applyBorder="1" applyAlignment="1"/>
    <xf numFmtId="4" fontId="33" fillId="0" borderId="26" xfId="0" applyNumberFormat="1" applyFont="1" applyBorder="1" applyAlignment="1"/>
    <xf numFmtId="4" fontId="33" fillId="0" borderId="27" xfId="0" applyNumberFormat="1" applyFont="1" applyBorder="1" applyAlignment="1"/>
    <xf numFmtId="37" fontId="24" fillId="0" borderId="32" xfId="0" applyNumberFormat="1" applyFont="1" applyBorder="1" applyAlignment="1">
      <alignment horizontal="center"/>
    </xf>
    <xf numFmtId="4" fontId="24" fillId="0" borderId="33" xfId="0" applyNumberFormat="1" applyFont="1" applyBorder="1" applyAlignment="1"/>
    <xf numFmtId="4" fontId="24" fillId="0" borderId="34" xfId="0" applyNumberFormat="1" applyFont="1" applyBorder="1" applyAlignment="1"/>
    <xf numFmtId="4" fontId="24" fillId="0" borderId="35" xfId="0" applyNumberFormat="1" applyFont="1" applyBorder="1" applyAlignment="1"/>
    <xf numFmtId="4" fontId="24" fillId="0" borderId="36" xfId="0" applyNumberFormat="1" applyFont="1" applyBorder="1" applyAlignment="1"/>
    <xf numFmtId="4" fontId="26" fillId="0" borderId="37" xfId="0" applyNumberFormat="1" applyFont="1" applyBorder="1" applyAlignment="1"/>
    <xf numFmtId="4" fontId="26" fillId="0" borderId="35" xfId="0" applyNumberFormat="1" applyFont="1" applyBorder="1" applyAlignment="1"/>
    <xf numFmtId="4" fontId="33" fillId="0" borderId="36" xfId="0" applyNumberFormat="1" applyFont="1" applyBorder="1" applyAlignment="1"/>
    <xf numFmtId="4" fontId="33" fillId="0" borderId="37" xfId="0" applyNumberFormat="1" applyFont="1" applyBorder="1" applyAlignment="1"/>
    <xf numFmtId="4" fontId="26" fillId="0" borderId="38" xfId="0" applyNumberFormat="1" applyFont="1" applyBorder="1" applyAlignment="1"/>
    <xf numFmtId="37" fontId="25" fillId="0" borderId="39" xfId="0" applyNumberFormat="1" applyFont="1" applyBorder="1" applyAlignment="1">
      <alignment horizontal="center"/>
    </xf>
    <xf numFmtId="37" fontId="25" fillId="0" borderId="40" xfId="0" applyNumberFormat="1" applyFont="1" applyBorder="1" applyAlignment="1">
      <alignment horizontal="center"/>
    </xf>
    <xf numFmtId="4" fontId="29" fillId="6" borderId="41" xfId="0" applyNumberFormat="1" applyFont="1" applyFill="1" applyBorder="1" applyAlignment="1"/>
    <xf numFmtId="4" fontId="29" fillId="6" borderId="42" xfId="0" applyNumberFormat="1" applyFont="1" applyFill="1" applyBorder="1" applyAlignment="1"/>
    <xf numFmtId="4" fontId="29" fillId="6" borderId="43" xfId="0" applyNumberFormat="1" applyFont="1" applyFill="1" applyBorder="1" applyAlignment="1"/>
    <xf numFmtId="4" fontId="29" fillId="7" borderId="44" xfId="0" applyNumberFormat="1" applyFont="1" applyFill="1" applyBorder="1" applyAlignment="1"/>
    <xf numFmtId="4" fontId="29" fillId="7" borderId="45" xfId="0" applyNumberFormat="1" applyFont="1" applyFill="1" applyBorder="1" applyAlignment="1"/>
    <xf numFmtId="4" fontId="29" fillId="7" borderId="43" xfId="0" applyNumberFormat="1" applyFont="1" applyFill="1" applyBorder="1" applyAlignment="1"/>
    <xf numFmtId="4" fontId="29" fillId="8" borderId="44" xfId="0" applyNumberFormat="1" applyFont="1" applyFill="1" applyBorder="1" applyAlignment="1"/>
    <xf numFmtId="4" fontId="29" fillId="8" borderId="43" xfId="0" applyNumberFormat="1" applyFont="1" applyFill="1" applyBorder="1" applyAlignment="1"/>
    <xf numFmtId="4" fontId="29" fillId="9" borderId="45" xfId="0" applyNumberFormat="1" applyFont="1" applyFill="1" applyBorder="1" applyAlignment="1"/>
    <xf numFmtId="4" fontId="29" fillId="9" borderId="46" xfId="0" applyNumberFormat="1" applyFont="1" applyFill="1" applyBorder="1" applyAlignment="1"/>
    <xf numFmtId="4" fontId="29" fillId="9" borderId="43" xfId="0" applyNumberFormat="1" applyFont="1" applyFill="1" applyBorder="1" applyAlignment="1"/>
    <xf numFmtId="37" fontId="25" fillId="0" borderId="47" xfId="0" applyNumberFormat="1" applyFont="1" applyBorder="1" applyAlignment="1"/>
    <xf numFmtId="0" fontId="25" fillId="0" borderId="48" xfId="0" applyFont="1" applyBorder="1" applyAlignment="1"/>
    <xf numFmtId="37" fontId="34" fillId="0" borderId="0" xfId="0" applyNumberFormat="1" applyFont="1" applyAlignment="1">
      <alignment horizontal="center"/>
    </xf>
    <xf numFmtId="0" fontId="35" fillId="10" borderId="49" xfId="0" applyFont="1" applyFill="1" applyBorder="1" applyAlignment="1"/>
    <xf numFmtId="0" fontId="28" fillId="10" borderId="50" xfId="0" applyFont="1" applyFill="1" applyBorder="1" applyAlignment="1">
      <alignment horizontal="right"/>
    </xf>
    <xf numFmtId="0" fontId="28" fillId="10" borderId="53" xfId="0" applyFont="1" applyFill="1" applyBorder="1" applyAlignment="1">
      <alignment horizontal="center"/>
    </xf>
    <xf numFmtId="37" fontId="37" fillId="0" borderId="0" xfId="0" applyNumberFormat="1" applyFont="1" applyAlignment="1">
      <alignment horizontal="center"/>
    </xf>
    <xf numFmtId="0" fontId="39" fillId="0" borderId="0" xfId="0" applyFont="1" applyAlignment="1"/>
    <xf numFmtId="0" fontId="40" fillId="0" borderId="0" xfId="0" applyFont="1"/>
    <xf numFmtId="0" fontId="41" fillId="0" borderId="0" xfId="0" applyFont="1" applyAlignment="1"/>
    <xf numFmtId="0" fontId="42" fillId="0" borderId="2" xfId="0" applyFont="1" applyBorder="1" applyAlignment="1">
      <alignment horizontal="center"/>
    </xf>
    <xf numFmtId="0" fontId="42" fillId="0" borderId="3" xfId="0" applyFont="1" applyBorder="1" applyAlignment="1"/>
    <xf numFmtId="166" fontId="43" fillId="0" borderId="54" xfId="0" applyNumberFormat="1" applyFont="1" applyBorder="1" applyAlignment="1"/>
    <xf numFmtId="0" fontId="42" fillId="11" borderId="55" xfId="0" applyFont="1" applyFill="1" applyBorder="1" applyAlignment="1">
      <alignment horizontal="center"/>
    </xf>
    <xf numFmtId="0" fontId="42" fillId="11" borderId="1" xfId="0" applyFont="1" applyFill="1" applyBorder="1" applyAlignment="1"/>
    <xf numFmtId="166" fontId="43" fillId="11" borderId="56" xfId="0" applyNumberFormat="1" applyFont="1" applyFill="1" applyBorder="1" applyAlignment="1"/>
    <xf numFmtId="0" fontId="42" fillId="0" borderId="5" xfId="0" applyFont="1" applyBorder="1" applyAlignment="1">
      <alignment horizontal="center"/>
    </xf>
    <xf numFmtId="0" fontId="42" fillId="0" borderId="0" xfId="0" applyFont="1" applyAlignment="1"/>
    <xf numFmtId="166" fontId="43" fillId="0" borderId="57" xfId="0" applyNumberFormat="1" applyFont="1" applyBorder="1" applyAlignment="1"/>
    <xf numFmtId="166" fontId="1" fillId="12" borderId="60" xfId="0" applyNumberFormat="1" applyFont="1" applyFill="1" applyBorder="1" applyAlignment="1"/>
    <xf numFmtId="166" fontId="1" fillId="12" borderId="61" xfId="0" applyNumberFormat="1" applyFont="1" applyFill="1" applyBorder="1" applyAlignment="1"/>
    <xf numFmtId="166" fontId="43" fillId="12" borderId="61" xfId="0" applyNumberFormat="1" applyFont="1" applyFill="1" applyBorder="1" applyAlignment="1"/>
    <xf numFmtId="166" fontId="43" fillId="12" borderId="62" xfId="0" applyNumberFormat="1" applyFont="1" applyFill="1" applyBorder="1" applyAlignment="1"/>
    <xf numFmtId="0" fontId="41" fillId="0" borderId="63" xfId="0" applyFont="1" applyBorder="1" applyAlignment="1"/>
    <xf numFmtId="0" fontId="41" fillId="0" borderId="64" xfId="0" applyFont="1" applyBorder="1" applyAlignment="1"/>
    <xf numFmtId="4" fontId="29" fillId="6" borderId="65" xfId="0" applyNumberFormat="1" applyFont="1" applyFill="1" applyBorder="1" applyAlignment="1"/>
    <xf numFmtId="0" fontId="44" fillId="0" borderId="8" xfId="0" applyFont="1" applyBorder="1" applyAlignment="1"/>
    <xf numFmtId="0" fontId="45" fillId="0" borderId="8" xfId="0" applyFont="1" applyBorder="1" applyAlignment="1">
      <alignment horizontal="center"/>
    </xf>
    <xf numFmtId="1" fontId="47" fillId="4" borderId="67" xfId="0" applyNumberFormat="1" applyFont="1" applyFill="1" applyBorder="1" applyAlignment="1">
      <alignment horizontal="center"/>
    </xf>
    <xf numFmtId="0" fontId="48" fillId="0" borderId="0" xfId="0" applyFont="1" applyAlignment="1"/>
    <xf numFmtId="1" fontId="49" fillId="4" borderId="67" xfId="0" applyNumberFormat="1" applyFont="1" applyFill="1" applyBorder="1" applyAlignment="1">
      <alignment horizontal="center"/>
    </xf>
    <xf numFmtId="0" fontId="25" fillId="0" borderId="68" xfId="0" applyFont="1" applyBorder="1" applyAlignment="1">
      <alignment horizontal="center"/>
    </xf>
    <xf numFmtId="0" fontId="25" fillId="0" borderId="69" xfId="0" applyFont="1" applyBorder="1" applyAlignment="1">
      <alignment horizontal="center"/>
    </xf>
    <xf numFmtId="0" fontId="25" fillId="0" borderId="70" xfId="0" applyFont="1" applyBorder="1" applyAlignment="1">
      <alignment horizontal="center"/>
    </xf>
    <xf numFmtId="0" fontId="50" fillId="0" borderId="0" xfId="0" applyFont="1" applyAlignment="1"/>
    <xf numFmtId="37" fontId="51" fillId="0" borderId="71" xfId="0" applyNumberFormat="1" applyFont="1" applyBorder="1" applyAlignment="1">
      <alignment horizontal="center"/>
    </xf>
    <xf numFmtId="37" fontId="21" fillId="0" borderId="72" xfId="0" applyNumberFormat="1" applyFont="1" applyBorder="1" applyAlignment="1">
      <alignment horizontal="center"/>
    </xf>
    <xf numFmtId="37" fontId="51" fillId="0" borderId="73" xfId="0" applyNumberFormat="1" applyFont="1" applyBorder="1" applyAlignment="1">
      <alignment horizontal="center"/>
    </xf>
    <xf numFmtId="0" fontId="27" fillId="0" borderId="0" xfId="0" applyFont="1" applyAlignment="1"/>
    <xf numFmtId="37" fontId="21" fillId="0" borderId="74" xfId="0" applyNumberFormat="1" applyFont="1" applyBorder="1" applyAlignment="1">
      <alignment horizontal="center"/>
    </xf>
    <xf numFmtId="37" fontId="51" fillId="0" borderId="75" xfId="0" applyNumberFormat="1" applyFont="1" applyBorder="1" applyAlignment="1">
      <alignment horizontal="center"/>
    </xf>
    <xf numFmtId="37" fontId="52" fillId="0" borderId="71" xfId="0" applyNumberFormat="1" applyFont="1" applyBorder="1" applyAlignment="1">
      <alignment horizontal="center"/>
    </xf>
    <xf numFmtId="37" fontId="51" fillId="0" borderId="76" xfId="0" applyNumberFormat="1" applyFont="1" applyBorder="1" applyAlignment="1">
      <alignment horizontal="center"/>
    </xf>
    <xf numFmtId="37" fontId="21" fillId="0" borderId="77" xfId="0" applyNumberFormat="1" applyFont="1" applyBorder="1" applyAlignment="1">
      <alignment horizontal="center"/>
    </xf>
    <xf numFmtId="0" fontId="21" fillId="0" borderId="77" xfId="0" applyFont="1" applyBorder="1" applyAlignment="1">
      <alignment horizontal="center"/>
    </xf>
    <xf numFmtId="0" fontId="51" fillId="0" borderId="78" xfId="0" applyFont="1" applyBorder="1" applyAlignment="1">
      <alignment horizontal="center"/>
    </xf>
    <xf numFmtId="0" fontId="53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0" fontId="57" fillId="0" borderId="0" xfId="0" applyFont="1" applyAlignment="1"/>
    <xf numFmtId="0" fontId="58" fillId="0" borderId="0" xfId="0" applyFont="1" applyAlignment="1"/>
    <xf numFmtId="0" fontId="59" fillId="0" borderId="0" xfId="0" applyFont="1" applyAlignment="1"/>
    <xf numFmtId="0" fontId="60" fillId="0" borderId="0" xfId="0" applyFont="1" applyAlignment="1"/>
    <xf numFmtId="0" fontId="61" fillId="0" borderId="0" xfId="0" applyFont="1" applyAlignment="1"/>
    <xf numFmtId="0" fontId="62" fillId="0" borderId="0" xfId="0" applyFont="1" applyAlignment="1"/>
    <xf numFmtId="0" fontId="63" fillId="0" borderId="0" xfId="0" applyFont="1" applyAlignment="1"/>
    <xf numFmtId="0" fontId="64" fillId="0" borderId="0" xfId="0" applyFont="1" applyAlignment="1">
      <alignment horizontal="left"/>
    </xf>
    <xf numFmtId="0" fontId="65" fillId="0" borderId="0" xfId="1" applyAlignment="1">
      <alignment horizontal="left"/>
    </xf>
    <xf numFmtId="39" fontId="0" fillId="0" borderId="0" xfId="0" applyNumberFormat="1" applyFont="1" applyAlignment="1"/>
    <xf numFmtId="0" fontId="42" fillId="11" borderId="79" xfId="0" applyFont="1" applyFill="1" applyBorder="1" applyAlignment="1">
      <alignment horizontal="center"/>
    </xf>
    <xf numFmtId="0" fontId="42" fillId="0" borderId="79" xfId="0" applyFont="1" applyBorder="1" applyAlignment="1">
      <alignment horizontal="center"/>
    </xf>
    <xf numFmtId="0" fontId="42" fillId="0" borderId="80" xfId="0" applyFont="1" applyBorder="1" applyAlignment="1"/>
    <xf numFmtId="0" fontId="42" fillId="11" borderId="80" xfId="0" applyFont="1" applyFill="1" applyBorder="1" applyAlignment="1"/>
    <xf numFmtId="0" fontId="42" fillId="0" borderId="81" xfId="0" applyFont="1" applyBorder="1" applyAlignment="1"/>
    <xf numFmtId="39" fontId="0" fillId="0" borderId="81" xfId="0" applyNumberFormat="1" applyFont="1" applyBorder="1" applyAlignment="1"/>
    <xf numFmtId="0" fontId="66" fillId="0" borderId="80" xfId="0" applyFont="1" applyBorder="1" applyAlignment="1">
      <alignment horizontal="center" vertical="center"/>
    </xf>
    <xf numFmtId="9" fontId="0" fillId="0" borderId="80" xfId="0" applyNumberFormat="1" applyFont="1" applyBorder="1" applyAlignment="1">
      <alignment horizontal="center" vertical="center"/>
    </xf>
    <xf numFmtId="0" fontId="42" fillId="11" borderId="82" xfId="0" applyFont="1" applyFill="1" applyBorder="1" applyAlignment="1"/>
    <xf numFmtId="39" fontId="0" fillId="0" borderId="85" xfId="0" applyNumberFormat="1" applyFont="1" applyBorder="1" applyAlignment="1"/>
    <xf numFmtId="39" fontId="0" fillId="0" borderId="86" xfId="0" applyNumberFormat="1" applyFont="1" applyBorder="1" applyAlignment="1"/>
    <xf numFmtId="37" fontId="0" fillId="0" borderId="81" xfId="0" applyNumberFormat="1" applyFont="1" applyBorder="1" applyAlignment="1"/>
    <xf numFmtId="0" fontId="69" fillId="14" borderId="0" xfId="0" applyFont="1" applyFill="1" applyAlignment="1">
      <alignment horizontal="center" vertical="center"/>
    </xf>
    <xf numFmtId="167" fontId="0" fillId="0" borderId="81" xfId="0" applyNumberFormat="1" applyFont="1" applyBorder="1" applyAlignment="1"/>
    <xf numFmtId="0" fontId="68" fillId="0" borderId="0" xfId="1" applyFont="1" applyAlignment="1">
      <alignment horizontal="center"/>
    </xf>
    <xf numFmtId="0" fontId="65" fillId="0" borderId="0" xfId="1" applyAlignment="1"/>
    <xf numFmtId="0" fontId="65" fillId="0" borderId="8" xfId="1" applyBorder="1" applyAlignment="1">
      <alignment horizontal="center"/>
    </xf>
    <xf numFmtId="0" fontId="65" fillId="0" borderId="8" xfId="1" applyBorder="1"/>
    <xf numFmtId="0" fontId="16" fillId="0" borderId="8" xfId="0" applyFont="1" applyBorder="1" applyAlignment="1">
      <alignment horizontal="center"/>
    </xf>
    <xf numFmtId="0" fontId="17" fillId="0" borderId="8" xfId="0" applyFont="1" applyBorder="1"/>
    <xf numFmtId="0" fontId="17" fillId="0" borderId="9" xfId="0" applyFont="1" applyBorder="1"/>
    <xf numFmtId="0" fontId="3" fillId="0" borderId="0" xfId="0" applyFont="1" applyAlignment="1">
      <alignment horizontal="center" wrapText="1"/>
    </xf>
    <xf numFmtId="0" fontId="0" fillId="0" borderId="0" xfId="0" applyFont="1" applyAlignment="1"/>
    <xf numFmtId="0" fontId="4" fillId="0" borderId="0" xfId="0" applyFont="1" applyAlignment="1">
      <alignment horizontal="center"/>
    </xf>
    <xf numFmtId="0" fontId="65" fillId="0" borderId="0" xfId="1" applyAlignment="1">
      <alignment horizontal="center"/>
    </xf>
    <xf numFmtId="0" fontId="9" fillId="0" borderId="5" xfId="0" applyFont="1" applyBorder="1" applyAlignment="1">
      <alignment horizontal="center"/>
    </xf>
    <xf numFmtId="4" fontId="36" fillId="10" borderId="51" xfId="0" applyNumberFormat="1" applyFont="1" applyFill="1" applyBorder="1" applyAlignment="1">
      <alignment horizontal="center"/>
    </xf>
    <xf numFmtId="0" fontId="17" fillId="0" borderId="52" xfId="0" applyFont="1" applyBorder="1"/>
    <xf numFmtId="165" fontId="27" fillId="0" borderId="0" xfId="0" applyNumberFormat="1" applyFont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17" fillId="0" borderId="11" xfId="0" applyFont="1" applyBorder="1"/>
    <xf numFmtId="0" fontId="28" fillId="4" borderId="80" xfId="0" applyFont="1" applyFill="1" applyBorder="1" applyAlignment="1">
      <alignment horizontal="center"/>
    </xf>
    <xf numFmtId="0" fontId="17" fillId="0" borderId="80" xfId="0" applyFont="1" applyBorder="1"/>
    <xf numFmtId="0" fontId="28" fillId="4" borderId="12" xfId="0" applyFont="1" applyFill="1" applyBorder="1" applyAlignment="1">
      <alignment horizontal="center"/>
    </xf>
    <xf numFmtId="0" fontId="17" fillId="0" borderId="13" xfId="0" applyFont="1" applyBorder="1"/>
    <xf numFmtId="0" fontId="28" fillId="4" borderId="10" xfId="0" applyFont="1" applyFill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17" fillId="0" borderId="6" xfId="0" applyFont="1" applyBorder="1"/>
    <xf numFmtId="37" fontId="29" fillId="0" borderId="15" xfId="0" applyNumberFormat="1" applyFont="1" applyBorder="1" applyAlignment="1">
      <alignment horizontal="center" vertical="center"/>
    </xf>
    <xf numFmtId="0" fontId="17" fillId="0" borderId="16" xfId="0" applyFont="1" applyBorder="1"/>
    <xf numFmtId="0" fontId="38" fillId="0" borderId="0" xfId="0" applyFont="1" applyAlignment="1">
      <alignment horizontal="center"/>
    </xf>
    <xf numFmtId="0" fontId="43" fillId="12" borderId="58" xfId="0" applyFont="1" applyFill="1" applyBorder="1" applyAlignment="1">
      <alignment horizontal="center"/>
    </xf>
    <xf numFmtId="0" fontId="17" fillId="0" borderId="59" xfId="0" applyFont="1" applyBorder="1"/>
    <xf numFmtId="0" fontId="67" fillId="12" borderId="83" xfId="0" applyFont="1" applyFill="1" applyBorder="1" applyAlignment="1">
      <alignment horizontal="center"/>
    </xf>
    <xf numFmtId="0" fontId="17" fillId="0" borderId="84" xfId="0" applyFont="1" applyBorder="1"/>
    <xf numFmtId="0" fontId="46" fillId="13" borderId="12" xfId="0" applyFont="1" applyFill="1" applyBorder="1" applyAlignment="1">
      <alignment horizontal="center"/>
    </xf>
    <xf numFmtId="0" fontId="17" fillId="0" borderId="66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Account.xlsx#&#3621;&#3591;&#3610;&#3633;&#3597;&#3594;&#3637;&#3611;&#3619;&#3632;&#3592;&#3635;&#3623;&#3633;&#3609;!A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647700</xdr:colOff>
      <xdr:row>5</xdr:row>
      <xdr:rowOff>152400</xdr:rowOff>
    </xdr:from>
    <xdr:ext cx="923925" cy="361950"/>
    <xdr:sp macro="" textlink="">
      <xdr:nvSpPr>
        <xdr:cNvPr id="3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4893563" y="3608550"/>
          <a:ext cx="904875" cy="342900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95373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828675</xdr:colOff>
      <xdr:row>6</xdr:row>
      <xdr:rowOff>0</xdr:rowOff>
    </xdr:from>
    <xdr:ext cx="933450" cy="352425"/>
    <xdr:sp macro="" textlink="">
      <xdr:nvSpPr>
        <xdr:cNvPr id="4" name="Shape 4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/>
      </xdr:nvSpPr>
      <xdr:spPr>
        <a:xfrm>
          <a:off x="4884038" y="3608550"/>
          <a:ext cx="923925" cy="342900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95373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180975</xdr:colOff>
      <xdr:row>0</xdr:row>
      <xdr:rowOff>28575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180975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171450</xdr:colOff>
      <xdr:row>0</xdr:row>
      <xdr:rowOff>28575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180975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85725</xdr:colOff>
      <xdr:row>0</xdr:row>
      <xdr:rowOff>19050</xdr:rowOff>
    </xdr:from>
    <xdr:ext cx="1381125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0</xdr:row>
      <xdr:rowOff>19050</xdr:rowOff>
    </xdr:from>
    <xdr:ext cx="1381125" cy="228600"/>
    <xdr:pic>
      <xdr:nvPicPr>
        <xdr:cNvPr id="3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171450</xdr:colOff>
      <xdr:row>0</xdr:row>
      <xdr:rowOff>19050</xdr:rowOff>
    </xdr:from>
    <xdr:ext cx="1352550" cy="228600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28576</xdr:rowOff>
    </xdr:from>
    <xdr:to>
      <xdr:col>8</xdr:col>
      <xdr:colOff>676275</xdr:colOff>
      <xdr:row>0</xdr:row>
      <xdr:rowOff>266700</xdr:rowOff>
    </xdr:to>
    <xdr:sp macro="" textlink="">
      <xdr:nvSpPr>
        <xdr:cNvPr id="2" name="สี่เหลี่ยมผืนผ้า: มุมมน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F51D691-2D4A-44F2-B55F-F2976248338B}"/>
            </a:ext>
          </a:extLst>
        </xdr:cNvPr>
        <xdr:cNvSpPr/>
      </xdr:nvSpPr>
      <xdr:spPr>
        <a:xfrm>
          <a:off x="4619625" y="28576"/>
          <a:ext cx="1200150" cy="23812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/>
            <a:t>กลับหน้าลงแรก</a:t>
          </a:r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19050</xdr:colOff>
      <xdr:row>0</xdr:row>
      <xdr:rowOff>9525</xdr:rowOff>
    </xdr:from>
    <xdr:ext cx="1381125" cy="238125"/>
    <xdr:pic>
      <xdr:nvPicPr>
        <xdr:cNvPr id="2" name="image1.png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Account.xlsx" TargetMode="External"/><Relationship Id="rId13" Type="http://schemas.openxmlformats.org/officeDocument/2006/relationships/hyperlink" Target="Account.xlsx" TargetMode="External"/><Relationship Id="rId3" Type="http://schemas.openxmlformats.org/officeDocument/2006/relationships/hyperlink" Target="Account.xlsx" TargetMode="External"/><Relationship Id="rId7" Type="http://schemas.openxmlformats.org/officeDocument/2006/relationships/hyperlink" Target="Account.xlsx" TargetMode="External"/><Relationship Id="rId12" Type="http://schemas.openxmlformats.org/officeDocument/2006/relationships/hyperlink" Target="Account.xlsx" TargetMode="External"/><Relationship Id="rId2" Type="http://schemas.openxmlformats.org/officeDocument/2006/relationships/hyperlink" Target="Account.xlsx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Account.xlsx" TargetMode="External"/><Relationship Id="rId6" Type="http://schemas.openxmlformats.org/officeDocument/2006/relationships/hyperlink" Target="Account.xlsx" TargetMode="External"/><Relationship Id="rId11" Type="http://schemas.openxmlformats.org/officeDocument/2006/relationships/hyperlink" Target="Account.xlsx" TargetMode="External"/><Relationship Id="rId5" Type="http://schemas.openxmlformats.org/officeDocument/2006/relationships/hyperlink" Target="Account.xlsx" TargetMode="External"/><Relationship Id="rId15" Type="http://schemas.openxmlformats.org/officeDocument/2006/relationships/hyperlink" Target="Account.xlsx" TargetMode="External"/><Relationship Id="rId10" Type="http://schemas.openxmlformats.org/officeDocument/2006/relationships/hyperlink" Target="Account.xlsx" TargetMode="External"/><Relationship Id="rId4" Type="http://schemas.openxmlformats.org/officeDocument/2006/relationships/hyperlink" Target="Account.xlsx" TargetMode="External"/><Relationship Id="rId9" Type="http://schemas.openxmlformats.org/officeDocument/2006/relationships/hyperlink" Target="Account.xlsx" TargetMode="External"/><Relationship Id="rId14" Type="http://schemas.openxmlformats.org/officeDocument/2006/relationships/hyperlink" Target="Account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000"/>
  <sheetViews>
    <sheetView showGridLines="0" workbookViewId="0">
      <selection activeCell="I7" sqref="I7"/>
    </sheetView>
  </sheetViews>
  <sheetFormatPr defaultColWidth="10.140625" defaultRowHeight="15" customHeight="1"/>
  <cols>
    <col min="1" max="1" width="10.5703125" customWidth="1"/>
    <col min="2" max="6" width="8" customWidth="1"/>
    <col min="7" max="7" width="10.140625" customWidth="1"/>
    <col min="8" max="26" width="8" customWidth="1"/>
  </cols>
  <sheetData>
    <row r="1" spans="2:13" ht="21.75" customHeight="1">
      <c r="B1" s="1"/>
      <c r="C1" s="1"/>
      <c r="D1" s="1"/>
      <c r="E1" s="1"/>
      <c r="F1" s="1"/>
      <c r="G1" s="1"/>
      <c r="H1" s="1"/>
    </row>
    <row r="2" spans="2:13" ht="21.75" customHeight="1">
      <c r="B2" s="1"/>
      <c r="C2" s="1"/>
      <c r="D2" s="1"/>
      <c r="E2" s="1"/>
      <c r="F2" s="1"/>
      <c r="G2" s="1"/>
      <c r="H2" s="1"/>
    </row>
    <row r="3" spans="2:13" ht="26.25" customHeight="1">
      <c r="B3" s="2"/>
      <c r="C3" s="3"/>
      <c r="D3" s="178"/>
      <c r="E3" s="179"/>
      <c r="F3" s="179"/>
      <c r="G3" s="3"/>
      <c r="H3" s="2"/>
    </row>
    <row r="4" spans="2:13" ht="26.25" customHeight="1">
      <c r="B4" s="2"/>
      <c r="C4" s="3"/>
      <c r="D4" s="178" t="s">
        <v>0</v>
      </c>
      <c r="E4" s="179"/>
      <c r="F4" s="179"/>
      <c r="G4" s="3"/>
      <c r="H4" s="2"/>
    </row>
    <row r="5" spans="2:13" ht="26.25" customHeight="1">
      <c r="B5" s="2"/>
      <c r="C5" s="180"/>
      <c r="D5" s="179"/>
      <c r="E5" s="179"/>
      <c r="F5" s="179"/>
      <c r="G5" s="179"/>
      <c r="H5" s="2"/>
    </row>
    <row r="6" spans="2:13" ht="13.5" customHeight="1">
      <c r="B6" s="4"/>
      <c r="C6" s="5"/>
      <c r="D6" s="5"/>
      <c r="E6" s="5"/>
      <c r="F6" s="5"/>
      <c r="G6" s="5"/>
      <c r="H6" s="6"/>
      <c r="I6" s="7"/>
    </row>
    <row r="7" spans="2:13" ht="26.25" customHeight="1">
      <c r="B7" s="8"/>
      <c r="C7" s="9" t="s">
        <v>1</v>
      </c>
      <c r="D7" s="10">
        <v>2565</v>
      </c>
      <c r="E7" s="11" t="s">
        <v>2</v>
      </c>
      <c r="F7" s="12"/>
      <c r="G7" s="2"/>
      <c r="H7" s="13" t="s">
        <v>50</v>
      </c>
      <c r="I7" s="14"/>
    </row>
    <row r="8" spans="2:13" ht="30" customHeight="1">
      <c r="B8" s="182" t="str">
        <f>"ลงบัญชีประจำเดือน ปี "&amp;D7</f>
        <v>ลงบัญชีประจำเดือน ปี 2565</v>
      </c>
      <c r="C8" s="179"/>
      <c r="D8" s="179"/>
      <c r="E8" s="179"/>
      <c r="F8" s="179"/>
      <c r="G8" s="179"/>
      <c r="H8" s="179"/>
      <c r="I8" s="14"/>
    </row>
    <row r="9" spans="2:13" ht="26.25" customHeight="1">
      <c r="B9" s="15">
        <v>1</v>
      </c>
      <c r="C9" s="155" t="s">
        <v>3</v>
      </c>
      <c r="D9" s="16"/>
      <c r="E9" s="17"/>
      <c r="F9" s="18">
        <v>7</v>
      </c>
      <c r="G9" s="155" t="s">
        <v>4</v>
      </c>
      <c r="H9" s="19"/>
      <c r="I9" s="20"/>
    </row>
    <row r="10" spans="2:13" ht="26.25" customHeight="1">
      <c r="B10" s="15">
        <v>2</v>
      </c>
      <c r="C10" s="155" t="s">
        <v>5</v>
      </c>
      <c r="D10" s="21"/>
      <c r="E10" s="17"/>
      <c r="F10" s="18">
        <v>8</v>
      </c>
      <c r="G10" s="155" t="s">
        <v>6</v>
      </c>
      <c r="H10" s="19"/>
      <c r="I10" s="20"/>
    </row>
    <row r="11" spans="2:13" ht="26.25" customHeight="1">
      <c r="B11" s="15">
        <v>3</v>
      </c>
      <c r="C11" s="155" t="s">
        <v>7</v>
      </c>
      <c r="D11" s="21"/>
      <c r="E11" s="17"/>
      <c r="F11" s="18">
        <v>9</v>
      </c>
      <c r="G11" s="155" t="s">
        <v>8</v>
      </c>
      <c r="H11" s="19"/>
      <c r="I11" s="20"/>
      <c r="J11" s="2"/>
      <c r="K11" s="2"/>
      <c r="L11" s="2"/>
      <c r="M11" s="2"/>
    </row>
    <row r="12" spans="2:13" ht="27.75" customHeight="1">
      <c r="B12" s="15">
        <v>4</v>
      </c>
      <c r="C12" s="155" t="s">
        <v>9</v>
      </c>
      <c r="D12" s="16"/>
      <c r="E12" s="17"/>
      <c r="F12" s="18">
        <v>10</v>
      </c>
      <c r="G12" s="155" t="s">
        <v>10</v>
      </c>
      <c r="H12" s="19"/>
      <c r="I12" s="20"/>
      <c r="J12" s="2"/>
      <c r="K12" s="2"/>
      <c r="L12" s="2"/>
      <c r="M12" s="2"/>
    </row>
    <row r="13" spans="2:13" ht="27.75" customHeight="1">
      <c r="B13" s="22">
        <v>5</v>
      </c>
      <c r="C13" s="155" t="s">
        <v>11</v>
      </c>
      <c r="D13" s="16"/>
      <c r="E13" s="17"/>
      <c r="F13" s="23">
        <v>11</v>
      </c>
      <c r="G13" s="155" t="s">
        <v>12</v>
      </c>
      <c r="H13" s="19"/>
      <c r="I13" s="20"/>
      <c r="J13" s="2"/>
      <c r="K13" s="2"/>
      <c r="L13" s="2"/>
      <c r="M13" s="2"/>
    </row>
    <row r="14" spans="2:13" ht="27.75" customHeight="1">
      <c r="B14" s="22">
        <v>6</v>
      </c>
      <c r="C14" s="155" t="s">
        <v>13</v>
      </c>
      <c r="D14" s="16"/>
      <c r="E14" s="17"/>
      <c r="F14" s="23">
        <v>12</v>
      </c>
      <c r="G14" s="155" t="s">
        <v>14</v>
      </c>
      <c r="H14" s="19"/>
      <c r="I14" s="20"/>
      <c r="J14" s="2"/>
      <c r="K14" s="2"/>
      <c r="L14" s="2"/>
      <c r="M14" s="2"/>
    </row>
    <row r="15" spans="2:13" ht="21.75" customHeight="1">
      <c r="B15" s="24"/>
      <c r="C15" s="181" t="s">
        <v>15</v>
      </c>
      <c r="D15" s="172"/>
      <c r="E15" s="172"/>
      <c r="F15" s="172"/>
      <c r="G15" s="172"/>
      <c r="H15" s="25"/>
      <c r="I15" s="20"/>
      <c r="J15" s="2"/>
      <c r="K15" s="2"/>
      <c r="L15" s="2"/>
      <c r="M15" s="2"/>
    </row>
    <row r="16" spans="2:13" ht="26.25" customHeight="1">
      <c r="B16" s="26"/>
      <c r="C16" s="27"/>
      <c r="D16" s="173" t="s">
        <v>16</v>
      </c>
      <c r="E16" s="174"/>
      <c r="F16" s="174"/>
      <c r="G16" s="175"/>
      <c r="H16" s="176"/>
      <c r="I16" s="177"/>
      <c r="J16" s="2"/>
      <c r="K16" s="2"/>
      <c r="L16" s="2"/>
      <c r="M16" s="2"/>
    </row>
    <row r="17" spans="2:14" ht="26.25" customHeight="1">
      <c r="B17" s="2"/>
      <c r="C17" s="171" t="s">
        <v>49</v>
      </c>
      <c r="D17" s="172"/>
      <c r="E17" s="172"/>
      <c r="F17" s="172"/>
      <c r="G17" s="172"/>
      <c r="H17" s="2"/>
      <c r="I17" s="2"/>
      <c r="J17" s="2"/>
      <c r="K17" s="2"/>
      <c r="L17" s="2"/>
      <c r="M17" s="2"/>
    </row>
    <row r="18" spans="2:14" ht="19.5" customHeight="1">
      <c r="B18" s="2"/>
      <c r="C18" s="28"/>
      <c r="D18" s="29"/>
      <c r="E18" s="29"/>
      <c r="F18" s="29"/>
      <c r="G18" s="28"/>
      <c r="H18" s="2"/>
      <c r="I18" s="2"/>
      <c r="J18" s="2"/>
      <c r="K18" s="2"/>
      <c r="L18" s="2"/>
      <c r="M18" s="2"/>
    </row>
    <row r="19" spans="2:14" ht="21.75" customHeight="1">
      <c r="B19" s="2"/>
      <c r="C19" s="2"/>
      <c r="D19" s="30"/>
      <c r="E19" s="30"/>
      <c r="F19" s="30"/>
      <c r="G19" s="31"/>
      <c r="H19" s="2"/>
      <c r="I19" s="2"/>
      <c r="J19" s="2"/>
      <c r="K19" s="2"/>
      <c r="L19" s="2"/>
      <c r="M19" s="2"/>
    </row>
    <row r="20" spans="2:14" ht="18" customHeight="1">
      <c r="B20" s="2"/>
      <c r="C20" s="2"/>
      <c r="D20" s="30"/>
      <c r="E20" s="30"/>
      <c r="F20" s="30"/>
      <c r="G20" s="32"/>
      <c r="H20" s="2"/>
      <c r="I20" s="2"/>
    </row>
    <row r="21" spans="2:14" ht="21.75" customHeight="1">
      <c r="B21" s="2"/>
      <c r="C21" s="2"/>
      <c r="D21" s="2"/>
      <c r="E21" s="2"/>
      <c r="F21" s="2"/>
      <c r="G21" s="2"/>
      <c r="H21" s="2"/>
      <c r="I21" s="2"/>
      <c r="K21" s="33"/>
    </row>
    <row r="22" spans="2:14" ht="21.75" customHeight="1">
      <c r="B22" s="1"/>
      <c r="C22" s="1"/>
      <c r="D22" s="1"/>
      <c r="E22" s="1"/>
      <c r="F22" s="1"/>
      <c r="G22" s="1"/>
      <c r="H22" s="1"/>
      <c r="N22" s="34"/>
    </row>
    <row r="23" spans="2:14" ht="21.75" customHeight="1"/>
    <row r="24" spans="2:14" ht="21.75" customHeight="1"/>
    <row r="25" spans="2:14" ht="21.75" customHeight="1"/>
    <row r="26" spans="2:14" ht="21.75" customHeight="1"/>
    <row r="27" spans="2:14" ht="21.75" customHeight="1"/>
    <row r="28" spans="2:14" ht="21.75" customHeight="1"/>
    <row r="29" spans="2:14" ht="21.75" customHeight="1"/>
    <row r="30" spans="2:14" ht="21.75" customHeight="1"/>
    <row r="31" spans="2:14" ht="21.75" customHeight="1"/>
    <row r="32" spans="2:14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</sheetData>
  <mergeCells count="8">
    <mergeCell ref="C17:G17"/>
    <mergeCell ref="D16:F16"/>
    <mergeCell ref="G16:I16"/>
    <mergeCell ref="D3:F3"/>
    <mergeCell ref="D4:F4"/>
    <mergeCell ref="C5:G5"/>
    <mergeCell ref="C15:G15"/>
    <mergeCell ref="B8:H8"/>
  </mergeCells>
  <dataValidations count="1">
    <dataValidation type="list" allowBlank="1" showInputMessage="1" showErrorMessage="1" prompt=" - " sqref="H7">
      <formula1>"อาทิตย์,จันทร์,อังคาร,พุธ,พฤหัสบดี,ศุกร์,เสาร์"</formula1>
    </dataValidation>
  </dataValidations>
  <hyperlinks>
    <hyperlink ref="C9" r:id="rId1" location="มกราคม!A1"/>
    <hyperlink ref="C10" r:id="rId2" location="กุมภาพันธ์!A1"/>
    <hyperlink ref="C11" r:id="rId3" location="มีนาคม!A1"/>
    <hyperlink ref="C15:G15" r:id="rId4" location="สรุปยอด!A1" display="สรุปบัญชี"/>
    <hyperlink ref="D16:F16" r:id="rId5" location="ปฏิทิน!A1" display="ปฏิทิน"/>
    <hyperlink ref="C12" r:id="rId6" location="เมษายน!A1"/>
    <hyperlink ref="C13" r:id="rId7" location="พฤษภาคม!A1"/>
    <hyperlink ref="C14" r:id="rId8" location="มิถุนายน!A1"/>
    <hyperlink ref="G14" r:id="rId9" location="ธันวาคม!A1"/>
    <hyperlink ref="G13" r:id="rId10" location="พฤศจิกายน!A1"/>
    <hyperlink ref="G12" r:id="rId11" location="ตุลาคม!A1"/>
    <hyperlink ref="G11" r:id="rId12" location="กันยายน!A1"/>
    <hyperlink ref="G10" r:id="rId13" location="สิงหาคม!A1"/>
    <hyperlink ref="G9" r:id="rId14" location="กรกฎาคม!A1"/>
    <hyperlink ref="C17:G17" r:id="rId15" location="'สรุปเป็น %'!A1" display="สรุป %"/>
  </hyperlinks>
  <pageMargins left="0.7" right="0.7" top="0.75" bottom="0.75" header="0" footer="0"/>
  <pageSetup orientation="landscape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" sqref="C1"/>
    </sheetView>
  </sheetViews>
  <sheetFormatPr defaultColWidth="10.140625" defaultRowHeight="15" customHeight="1"/>
  <cols>
    <col min="1" max="2" width="5.28515625" customWidth="1"/>
    <col min="3" max="6" width="9.7109375" customWidth="1"/>
    <col min="7" max="7" width="12.5703125" customWidth="1"/>
    <col min="8" max="10" width="9.7109375" customWidth="1"/>
    <col min="11" max="11" width="12" customWidth="1"/>
    <col min="12" max="20" width="9.7109375" customWidth="1"/>
    <col min="21" max="36" width="9.140625" customWidth="1"/>
  </cols>
  <sheetData>
    <row r="1" spans="1:36" ht="23.25" customHeight="1">
      <c r="A1" s="35" t="s">
        <v>3</v>
      </c>
      <c r="B1" s="36"/>
      <c r="C1" s="37">
        <f>COUNT(C4:C40)</f>
        <v>0</v>
      </c>
      <c r="D1" s="37"/>
      <c r="E1" s="38"/>
      <c r="F1" s="39"/>
      <c r="G1" s="40" t="str">
        <f>"สรุปยอดBSเดือน "&amp;A1</f>
        <v>สรุปยอดBSเดือน มกราคม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">
        <v>18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ลงบัญชีประจำวัน!D7</f>
        <v>2565</v>
      </c>
      <c r="B2" s="194"/>
      <c r="C2" s="192" t="s">
        <v>57</v>
      </c>
      <c r="D2" s="187"/>
      <c r="E2" s="188" t="s">
        <v>57</v>
      </c>
      <c r="F2" s="189"/>
      <c r="G2" s="186" t="s">
        <v>57</v>
      </c>
      <c r="H2" s="187"/>
      <c r="I2" s="190" t="s">
        <v>57</v>
      </c>
      <c r="J2" s="191"/>
      <c r="K2" s="186" t="s">
        <v>57</v>
      </c>
      <c r="L2" s="187"/>
      <c r="M2" s="190" t="s">
        <v>57</v>
      </c>
      <c r="N2" s="191"/>
      <c r="O2" s="186" t="s">
        <v>57</v>
      </c>
      <c r="P2" s="187"/>
      <c r="Q2" s="190" t="s">
        <v>57</v>
      </c>
      <c r="R2" s="191"/>
      <c r="S2" s="186" t="s">
        <v>57</v>
      </c>
      <c r="T2" s="187"/>
      <c r="U2" s="190" t="s">
        <v>57</v>
      </c>
      <c r="V2" s="191"/>
      <c r="W2" s="186" t="s">
        <v>57</v>
      </c>
      <c r="X2" s="187"/>
      <c r="Y2" s="190" t="s">
        <v>57</v>
      </c>
      <c r="Z2" s="191"/>
      <c r="AA2" s="186" t="s">
        <v>57</v>
      </c>
      <c r="AB2" s="187"/>
      <c r="AC2" s="190" t="s">
        <v>57</v>
      </c>
      <c r="AD2" s="191"/>
      <c r="AE2" s="186" t="s">
        <v>57</v>
      </c>
      <c r="AF2" s="187"/>
      <c r="AG2" s="190" t="s">
        <v>57</v>
      </c>
      <c r="AH2" s="191"/>
      <c r="AI2" s="190" t="s">
        <v>57</v>
      </c>
      <c r="AJ2" s="191"/>
    </row>
    <row r="3" spans="1:36" ht="37.5" customHeight="1">
      <c r="A3" s="195" t="s">
        <v>19</v>
      </c>
      <c r="B3" s="196"/>
      <c r="C3" s="42" t="s">
        <v>56</v>
      </c>
      <c r="D3" s="43"/>
      <c r="E3" s="44" t="s">
        <v>51</v>
      </c>
      <c r="F3" s="45"/>
      <c r="G3" s="42" t="s">
        <v>52</v>
      </c>
      <c r="H3" s="43"/>
      <c r="I3" s="42" t="s">
        <v>53</v>
      </c>
      <c r="J3" s="43"/>
      <c r="K3" s="42" t="s">
        <v>55</v>
      </c>
      <c r="L3" s="43"/>
      <c r="M3" s="42" t="s">
        <v>54</v>
      </c>
      <c r="N3" s="43"/>
      <c r="O3" s="42"/>
      <c r="P3" s="43"/>
      <c r="Q3" s="42"/>
      <c r="R3" s="43"/>
      <c r="S3" s="42"/>
      <c r="T3" s="43"/>
      <c r="U3" s="42"/>
      <c r="V3" s="43"/>
      <c r="W3" s="42"/>
      <c r="X3" s="43"/>
      <c r="Y3" s="42"/>
      <c r="Z3" s="43"/>
      <c r="AA3" s="42"/>
      <c r="AB3" s="43"/>
      <c r="AC3" s="42"/>
      <c r="AD3" s="43"/>
      <c r="AE3" s="42"/>
      <c r="AF3" s="43"/>
      <c r="AG3" s="42"/>
      <c r="AH3" s="43"/>
      <c r="AI3" s="42"/>
      <c r="AJ3" s="43"/>
    </row>
    <row r="4" spans="1:36" ht="21.75" customHeight="1">
      <c r="A4" s="46" t="s">
        <v>20</v>
      </c>
      <c r="B4" s="47" t="str">
        <f>IF(ลงบัญชีประจำวัน!$H$7="อาทิตย์",1,"")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52"/>
      <c r="AJ4" s="56"/>
    </row>
    <row r="5" spans="1:36" ht="21.75" customHeight="1">
      <c r="A5" s="57" t="s">
        <v>21</v>
      </c>
      <c r="B5" s="58" t="str">
        <f>IF(B4="",IF(ลงบัญชีประจำวัน!$H$7="จันทร์",1,""),B4+1)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63"/>
      <c r="AJ5" s="67"/>
    </row>
    <row r="6" spans="1:36" ht="21.75" customHeight="1">
      <c r="A6" s="57" t="s">
        <v>22</v>
      </c>
      <c r="B6" s="58" t="str">
        <f>IF(B5="",IF(ลงบัญชีประจำวัน!$H$7="อังคาร",1,""),B5+1)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52"/>
      <c r="AJ6" s="56"/>
    </row>
    <row r="7" spans="1:36" ht="21.75" customHeight="1">
      <c r="A7" s="57" t="s">
        <v>23</v>
      </c>
      <c r="B7" s="58" t="str">
        <f>IF(B6="",IF(ลงบัญชีประจำวัน!$H$7="พุธ",1,""),B6+1)</f>
        <v/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63"/>
      <c r="AJ7" s="67"/>
    </row>
    <row r="8" spans="1:36" ht="21.75" customHeight="1">
      <c r="A8" s="57" t="s">
        <v>24</v>
      </c>
      <c r="B8" s="58" t="str">
        <f>IF(B7="",IF(ลงบัญชีประจำวัน!$H$7="พฤหัสบดี",1,""),B7+1)</f>
        <v/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52"/>
      <c r="AJ8" s="56"/>
    </row>
    <row r="9" spans="1:36" ht="21.75" customHeight="1">
      <c r="A9" s="57" t="s">
        <v>25</v>
      </c>
      <c r="B9" s="58" t="str">
        <f>IF(B8="",IF(ลงบัญชีประจำวัน!$H$7="ศุกร์",1,""),B8+1)</f>
        <v/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63"/>
      <c r="AJ9" s="67"/>
    </row>
    <row r="10" spans="1:36" ht="21.75" customHeight="1">
      <c r="A10" s="69" t="s">
        <v>26</v>
      </c>
      <c r="B10" s="47">
        <f>IF(B9="",IF(ลงบัญชีประจำวัน!$H$7="เสาร์",1,""),B9+1)</f>
        <v>1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52"/>
      <c r="AJ10" s="56"/>
    </row>
    <row r="11" spans="1:36" ht="21.75" customHeight="1">
      <c r="A11" s="69" t="s">
        <v>20</v>
      </c>
      <c r="B11" s="47">
        <f t="shared" ref="B11:B29" si="0">B10+1</f>
        <v>2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63"/>
      <c r="AJ11" s="67"/>
    </row>
    <row r="12" spans="1:36" ht="21.75" customHeight="1">
      <c r="A12" s="57" t="s">
        <v>21</v>
      </c>
      <c r="B12" s="58">
        <f t="shared" si="0"/>
        <v>3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52"/>
      <c r="AJ12" s="56"/>
    </row>
    <row r="13" spans="1:36" ht="21.75" customHeight="1">
      <c r="A13" s="57" t="s">
        <v>22</v>
      </c>
      <c r="B13" s="58">
        <f t="shared" si="0"/>
        <v>4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63"/>
      <c r="AJ13" s="67"/>
    </row>
    <row r="14" spans="1:36" ht="21.75" customHeight="1">
      <c r="A14" s="57" t="s">
        <v>23</v>
      </c>
      <c r="B14" s="58">
        <f t="shared" si="0"/>
        <v>5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52"/>
      <c r="AJ14" s="56"/>
    </row>
    <row r="15" spans="1:36" ht="21.75" customHeight="1">
      <c r="A15" s="57" t="s">
        <v>24</v>
      </c>
      <c r="B15" s="58">
        <f t="shared" si="0"/>
        <v>6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63"/>
      <c r="AJ15" s="67"/>
    </row>
    <row r="16" spans="1:36" ht="21.75" customHeight="1">
      <c r="A16" s="57" t="s">
        <v>25</v>
      </c>
      <c r="B16" s="58">
        <f t="shared" si="0"/>
        <v>7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52"/>
      <c r="AJ16" s="56"/>
    </row>
    <row r="17" spans="1:36" ht="21.75" customHeight="1">
      <c r="A17" s="69" t="s">
        <v>26</v>
      </c>
      <c r="B17" s="47">
        <f t="shared" si="0"/>
        <v>8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63"/>
      <c r="AJ17" s="67"/>
    </row>
    <row r="18" spans="1:36" ht="21.75" customHeight="1">
      <c r="A18" s="69" t="s">
        <v>20</v>
      </c>
      <c r="B18" s="47">
        <f t="shared" si="0"/>
        <v>9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52"/>
      <c r="AJ18" s="56"/>
    </row>
    <row r="19" spans="1:36" ht="21.75" customHeight="1">
      <c r="A19" s="57" t="s">
        <v>21</v>
      </c>
      <c r="B19" s="58">
        <f t="shared" si="0"/>
        <v>10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63"/>
      <c r="AJ19" s="67"/>
    </row>
    <row r="20" spans="1:36" ht="21.75" customHeight="1">
      <c r="A20" s="57" t="s">
        <v>22</v>
      </c>
      <c r="B20" s="58">
        <f t="shared" si="0"/>
        <v>11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52"/>
      <c r="AJ20" s="56"/>
    </row>
    <row r="21" spans="1:36" ht="21.75" customHeight="1">
      <c r="A21" s="57" t="s">
        <v>23</v>
      </c>
      <c r="B21" s="58">
        <f t="shared" si="0"/>
        <v>12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63"/>
      <c r="AJ21" s="67"/>
    </row>
    <row r="22" spans="1:36" ht="21.75" customHeight="1">
      <c r="A22" s="57" t="s">
        <v>24</v>
      </c>
      <c r="B22" s="58">
        <f t="shared" si="0"/>
        <v>13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52"/>
      <c r="AJ22" s="56"/>
    </row>
    <row r="23" spans="1:36" ht="21.75" customHeight="1">
      <c r="A23" s="57" t="s">
        <v>25</v>
      </c>
      <c r="B23" s="58">
        <f t="shared" si="0"/>
        <v>14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63"/>
      <c r="AJ23" s="67"/>
    </row>
    <row r="24" spans="1:36" ht="21.75" customHeight="1">
      <c r="A24" s="69" t="s">
        <v>26</v>
      </c>
      <c r="B24" s="47">
        <f t="shared" si="0"/>
        <v>15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52"/>
      <c r="AJ24" s="56"/>
    </row>
    <row r="25" spans="1:36" ht="21.75" customHeight="1">
      <c r="A25" s="69" t="s">
        <v>20</v>
      </c>
      <c r="B25" s="47">
        <f t="shared" si="0"/>
        <v>16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63"/>
      <c r="AJ25" s="67"/>
    </row>
    <row r="26" spans="1:36" ht="21.75" customHeight="1">
      <c r="A26" s="57" t="s">
        <v>21</v>
      </c>
      <c r="B26" s="58">
        <f t="shared" si="0"/>
        <v>17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52"/>
      <c r="AJ26" s="56"/>
    </row>
    <row r="27" spans="1:36" ht="21.75" customHeight="1">
      <c r="A27" s="57" t="s">
        <v>22</v>
      </c>
      <c r="B27" s="58">
        <f t="shared" si="0"/>
        <v>18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63"/>
      <c r="AJ27" s="67"/>
    </row>
    <row r="28" spans="1:36" ht="21.75" customHeight="1">
      <c r="A28" s="57" t="s">
        <v>23</v>
      </c>
      <c r="B28" s="58">
        <f t="shared" si="0"/>
        <v>19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52"/>
      <c r="AJ28" s="56"/>
    </row>
    <row r="29" spans="1:36" ht="21.75" customHeight="1">
      <c r="A29" s="57" t="s">
        <v>24</v>
      </c>
      <c r="B29" s="58">
        <f t="shared" si="0"/>
        <v>20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63"/>
      <c r="AJ29" s="67"/>
    </row>
    <row r="30" spans="1:36" ht="21.75" customHeight="1">
      <c r="A30" s="57" t="s">
        <v>25</v>
      </c>
      <c r="B30" s="58">
        <f t="shared" ref="B30:B40" si="1">IF(OR(B29=31,B29=""),"",B29+1)</f>
        <v>21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52"/>
      <c r="AJ30" s="56"/>
    </row>
    <row r="31" spans="1:36" ht="21.75" customHeight="1">
      <c r="A31" s="69" t="s">
        <v>26</v>
      </c>
      <c r="B31" s="47">
        <f t="shared" si="1"/>
        <v>22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63"/>
      <c r="AJ31" s="67"/>
    </row>
    <row r="32" spans="1:36" ht="21.75" customHeight="1">
      <c r="A32" s="69" t="s">
        <v>20</v>
      </c>
      <c r="B32" s="47">
        <f t="shared" si="1"/>
        <v>23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52"/>
      <c r="AJ32" s="56"/>
    </row>
    <row r="33" spans="1:36" ht="21.75" customHeight="1">
      <c r="A33" s="57" t="s">
        <v>21</v>
      </c>
      <c r="B33" s="58">
        <f t="shared" si="1"/>
        <v>24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63"/>
      <c r="AJ33" s="67"/>
    </row>
    <row r="34" spans="1:36" ht="21.75" customHeight="1">
      <c r="A34" s="57" t="s">
        <v>22</v>
      </c>
      <c r="B34" s="58">
        <f t="shared" si="1"/>
        <v>25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52"/>
      <c r="AJ34" s="56"/>
    </row>
    <row r="35" spans="1:36" ht="21.75" customHeight="1">
      <c r="A35" s="57" t="s">
        <v>23</v>
      </c>
      <c r="B35" s="58">
        <f t="shared" si="1"/>
        <v>26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63"/>
      <c r="AJ35" s="67"/>
    </row>
    <row r="36" spans="1:36" ht="21.75" customHeight="1">
      <c r="A36" s="57" t="s">
        <v>24</v>
      </c>
      <c r="B36" s="58">
        <f t="shared" si="1"/>
        <v>27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52"/>
      <c r="AJ36" s="56"/>
    </row>
    <row r="37" spans="1:36" ht="21.75" customHeight="1">
      <c r="A37" s="57" t="s">
        <v>25</v>
      </c>
      <c r="B37" s="58">
        <f t="shared" si="1"/>
        <v>28</v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63"/>
      <c r="AJ37" s="67"/>
    </row>
    <row r="38" spans="1:36" ht="21.75" customHeight="1">
      <c r="A38" s="69" t="s">
        <v>26</v>
      </c>
      <c r="B38" s="47">
        <f t="shared" si="1"/>
        <v>29</v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52"/>
      <c r="AJ38" s="56"/>
    </row>
    <row r="39" spans="1:36" ht="21.75" customHeight="1">
      <c r="A39" s="69" t="s">
        <v>20</v>
      </c>
      <c r="B39" s="47">
        <f t="shared" si="1"/>
        <v>30</v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63"/>
      <c r="AJ39" s="67"/>
    </row>
    <row r="40" spans="1:36" ht="21.75" customHeight="1">
      <c r="A40" s="74" t="s">
        <v>21</v>
      </c>
      <c r="B40" s="58">
        <f t="shared" si="1"/>
        <v>31</v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79"/>
      <c r="AJ40" s="83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SUM(C41+E41+G41+I41+K41+M41+O41+Q41+S41+U41+W41+Y41+AA41+AC41+AE41+AG41+AI41)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99"/>
      <c r="B44" s="39"/>
      <c r="C44" s="39"/>
      <c r="D44" s="39"/>
      <c r="E44" s="39"/>
      <c r="F44" s="39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99"/>
      <c r="B45" s="39"/>
      <c r="C45" s="39"/>
      <c r="D45" s="39"/>
      <c r="E45" s="39"/>
      <c r="F45" s="39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2">
    <mergeCell ref="AI2:AJ2"/>
    <mergeCell ref="C2:D2"/>
    <mergeCell ref="A2:B2"/>
    <mergeCell ref="A3:B3"/>
    <mergeCell ref="AG2:AH2"/>
    <mergeCell ref="AE2:AF2"/>
    <mergeCell ref="AC2:AD2"/>
    <mergeCell ref="AA2:AB2"/>
    <mergeCell ref="O2:P2"/>
    <mergeCell ref="M2:N2"/>
    <mergeCell ref="W2:X2"/>
    <mergeCell ref="Y2:Z2"/>
    <mergeCell ref="G2:H2"/>
    <mergeCell ref="U2:V2"/>
    <mergeCell ref="Q2:R2"/>
    <mergeCell ref="S2:T2"/>
    <mergeCell ref="R43:S43"/>
    <mergeCell ref="H1:I1"/>
    <mergeCell ref="K2:L2"/>
    <mergeCell ref="E2:F2"/>
    <mergeCell ref="I2:J2"/>
    <mergeCell ref="O1:P1"/>
  </mergeCells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2" sqref="C2:D2"/>
    </sheetView>
  </sheetViews>
  <sheetFormatPr defaultColWidth="10.140625" defaultRowHeight="15" customHeight="1"/>
  <cols>
    <col min="1" max="1" width="5.28515625" customWidth="1"/>
    <col min="2" max="2" width="5.42578125" customWidth="1"/>
    <col min="3" max="6" width="9.7109375" customWidth="1"/>
    <col min="7" max="7" width="13" customWidth="1"/>
    <col min="8" max="10" width="9.7109375" customWidth="1"/>
    <col min="11" max="11" width="12" customWidth="1"/>
    <col min="12" max="20" width="9.7109375" customWidth="1"/>
    <col min="21" max="36" width="9.140625" customWidth="1"/>
  </cols>
  <sheetData>
    <row r="1" spans="1:36" ht="23.25" customHeight="1">
      <c r="A1" s="35" t="s">
        <v>5</v>
      </c>
      <c r="B1" s="36"/>
      <c r="C1" s="37">
        <f>มกราคม!C1</f>
        <v>0</v>
      </c>
      <c r="D1" s="37"/>
      <c r="E1" s="38"/>
      <c r="F1" s="39"/>
      <c r="G1" s="40" t="str">
        <f>"สรุปยอดBSเดือน "&amp;A1</f>
        <v>สรุปยอดBSเดือน กุมภาพันธ์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IF(มกราคม!B31=31,1,IF(มกราคม!B38=31,1,""))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IF(มกราคม!B32=31,1,IF(มกราคม!B39=31,1,IF(B4="","",B4+1)))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>
        <f>IF(มกราคม!B33=31,1,IF(มกราคม!B40=31,1,IF(B5="","",B5+1)))</f>
        <v>1</v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>
        <f>IF(มกราคม!B34=31,1,IF(มกราคม!B41=31,1,IF(B6="","",B6+1)))</f>
        <v>2</v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IF(มกราคม!B35=31,1,IF(มกราคม!B42=31,1,IF(B7="","",B7+1)))</f>
        <v>3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IF(มกราคม!B36=31,1,IF(มกราคม!B43=31,1,IF(B8="","",B8+1)))</f>
        <v>4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IF(มกราคม!B37=31,1,IF(มกราคม!B44=31,1,IF(B9="","",B9+1)))</f>
        <v>5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6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7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8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9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10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11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12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13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14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15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16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17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18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19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20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21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22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23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24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IF(AND(B29=28,MOD($A$2-543,4)=0),29,IF(OR(B29=28,B29=29,B29=""),"",B29+1))</f>
        <v>25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26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27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28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 t="str">
        <f t="shared" si="1"/>
        <v/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 t="str">
        <f t="shared" si="1"/>
        <v/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 t="str">
        <f t="shared" si="1"/>
        <v/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 t="str">
        <f t="shared" si="1"/>
        <v/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R43:S43"/>
    <mergeCell ref="A2:B2"/>
    <mergeCell ref="G2:H2"/>
    <mergeCell ref="I2:J2"/>
    <mergeCell ref="H1:I1"/>
    <mergeCell ref="E2:F2"/>
    <mergeCell ref="A3:B3"/>
    <mergeCell ref="C2:D2"/>
    <mergeCell ref="AG2:AH2"/>
    <mergeCell ref="O2:P2"/>
    <mergeCell ref="Q2:R2"/>
    <mergeCell ref="O1:P1"/>
    <mergeCell ref="K2:L2"/>
    <mergeCell ref="M2:N2"/>
    <mergeCell ref="AE2:AF2"/>
    <mergeCell ref="AC2:AD2"/>
    <mergeCell ref="AA2:AB2"/>
    <mergeCell ref="S2:T2"/>
    <mergeCell ref="U2:V2"/>
    <mergeCell ref="W2:X2"/>
    <mergeCell ref="Y2:Z2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0.140625" defaultRowHeight="15" customHeight="1"/>
  <cols>
    <col min="1" max="2" width="5.28515625" customWidth="1"/>
    <col min="3" max="3" width="11" customWidth="1"/>
    <col min="4" max="6" width="9.7109375" customWidth="1"/>
    <col min="7" max="7" width="12.7109375" customWidth="1"/>
    <col min="8" max="20" width="9.7109375" customWidth="1"/>
    <col min="21" max="36" width="9.140625" customWidth="1"/>
  </cols>
  <sheetData>
    <row r="1" spans="1:36" ht="23.25" customHeight="1">
      <c r="A1" s="35" t="s">
        <v>7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มีนาคม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IF(AND(กุมภาพันธ์!B31=28,กุมภาพันธ์!B32=29),"",IF(กุมภาพันธ์!B31=28,1,IF(กุมภาพันธ์!B31=29,1,IF(B3="","",B3+1))))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IF(AND(กุมภาพันธ์!B32=28,กุมภาพันธ์!B33=29),"",IF(กุมภาพันธ์!B32=28,1,IF(กุมภาพันธ์!B32=29,1,IF(B4="","",B4+1))))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>
        <f>IF(AND(กุมภาพันธ์!B33=28,กุมภาพันธ์!B34=29),"",IF(กุมภาพันธ์!B33=28,1,IF(กุมภาพันธ์!B33=29,1,IF(B5="","",B5+1))))</f>
        <v>1</v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>
        <f>IF(AND(กุมภาพันธ์!B34=28,กุมภาพันธ์!B35=29),"",IF(กุมภาพันธ์!B34=28,1,IF(กุมภาพันธ์!B34=29,1,IF(B6="","",B6+1))))</f>
        <v>2</v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IF(AND(กุมภาพันธ์!B35=28,กุมภาพันธ์!B36=29),"",IF(กุมภาพันธ์!B35=28,1,IF(กุมภาพันธ์!B35=29,1,IF(B7="","",B7+1))))</f>
        <v>3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IF(AND(กุมภาพันธ์!B36=28,กุมภาพันธ์!B37=29),"",IF(กุมภาพันธ์!B36=28,1,IF(กุมภาพันธ์!B36=29,1,IF(B8="","",B8+1))))</f>
        <v>4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IF(AND(กุมภาพันธ์!B37=28,กุมภาพันธ์!B38=29),"",IF(กุมภาพันธ์!B37=28,1,IF(กุมภาพันธ์!B37=29,1,IF(B9="","",B9+1))))</f>
        <v>5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6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7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8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9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10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11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12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13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14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15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16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17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18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19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20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21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22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23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24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IF(OR(B29=31,B29=""),"",B29+1)</f>
        <v>25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26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27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28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29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30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31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 t="str">
        <f t="shared" si="1"/>
        <v/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K2:L2"/>
    <mergeCell ref="M2:N2"/>
    <mergeCell ref="O2:P2"/>
    <mergeCell ref="Q2:R2"/>
    <mergeCell ref="H1:I1"/>
    <mergeCell ref="O1:P1"/>
    <mergeCell ref="G2:H2"/>
    <mergeCell ref="A2:B2"/>
    <mergeCell ref="A3:B3"/>
    <mergeCell ref="C2:D2"/>
    <mergeCell ref="E2:F2"/>
    <mergeCell ref="I2:J2"/>
    <mergeCell ref="S2:T2"/>
    <mergeCell ref="R43:S43"/>
    <mergeCell ref="U2:V2"/>
    <mergeCell ref="AG2:AH2"/>
    <mergeCell ref="W2:X2"/>
    <mergeCell ref="Y2:Z2"/>
    <mergeCell ref="AA2:AB2"/>
    <mergeCell ref="AC2:AD2"/>
    <mergeCell ref="AE2:AF2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0.140625" defaultRowHeight="15" customHeight="1"/>
  <cols>
    <col min="1" max="2" width="5.28515625" customWidth="1"/>
    <col min="3" max="6" width="9.7109375" customWidth="1"/>
    <col min="7" max="7" width="12.28515625" customWidth="1"/>
    <col min="8" max="20" width="9.7109375" customWidth="1"/>
    <col min="21" max="36" width="9.140625" customWidth="1"/>
  </cols>
  <sheetData>
    <row r="1" spans="1:36" ht="23.25" customHeight="1">
      <c r="A1" s="35" t="s">
        <v>9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เมษายน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IF(มีนาคม!B31=31,1,IF(มีนาคม!B38=31,1,""))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IF(มีนาคม!B32=31,1,IF(มีนาคม!B39=31,1,IF(B4="","",B4+1)))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 t="str">
        <f>IF(มีนาคม!B33=31,1,IF(มีนาคม!B40=31,1,IF(B5="","",B5+1)))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 t="str">
        <f>IF(มีนาคม!B34=31,1,IF(มีนาคม!B41=31,1,IF(B6="","",B6+1)))</f>
        <v/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 t="str">
        <f>IF(มีนาคม!B35=31,1,IF(มีนาคม!B42=31,1,IF(B7="","",B7+1)))</f>
        <v/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IF(มีนาคม!B36=31,1,IF(มีนาคม!B43=31,1,IF(B8="","",B8+1)))</f>
        <v>1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IF(มีนาคม!B37=31,1,IF(มีนาคม!B44=31,1,IF(B9="","",B9+1)))</f>
        <v>2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3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4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5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6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7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8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9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10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11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12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13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14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15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16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17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18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19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20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21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IF(OR(B29=30,B29=""),"",B29+1)</f>
        <v>22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23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24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25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26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27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28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>
        <f t="shared" si="1"/>
        <v>29</v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>
        <f t="shared" si="1"/>
        <v>30</v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R43:S43"/>
    <mergeCell ref="AG2:AH2"/>
    <mergeCell ref="Q2:R2"/>
    <mergeCell ref="S2:T2"/>
    <mergeCell ref="G2:H2"/>
    <mergeCell ref="AE2:AF2"/>
    <mergeCell ref="AC2:AD2"/>
    <mergeCell ref="U2:V2"/>
    <mergeCell ref="W2:X2"/>
    <mergeCell ref="AA2:AB2"/>
    <mergeCell ref="Y2:Z2"/>
    <mergeCell ref="H1:I1"/>
    <mergeCell ref="O1:P1"/>
    <mergeCell ref="I2:J2"/>
    <mergeCell ref="A3:B3"/>
    <mergeCell ref="K2:L2"/>
    <mergeCell ref="E2:F2"/>
    <mergeCell ref="A2:B2"/>
    <mergeCell ref="C2:D2"/>
    <mergeCell ref="O2:P2"/>
    <mergeCell ref="M2:N2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10" sqref="D10"/>
    </sheetView>
  </sheetViews>
  <sheetFormatPr defaultColWidth="10.140625" defaultRowHeight="15" customHeight="1"/>
  <cols>
    <col min="1" max="2" width="5.28515625" customWidth="1"/>
    <col min="3" max="6" width="9.7109375" customWidth="1"/>
    <col min="7" max="7" width="11" customWidth="1"/>
    <col min="8" max="20" width="9.7109375" customWidth="1"/>
    <col min="21" max="36" width="9.140625" customWidth="1"/>
  </cols>
  <sheetData>
    <row r="1" spans="1:36" ht="23.25" customHeight="1">
      <c r="A1" s="35" t="s">
        <v>11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พฤษภาคม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>
        <f>IF(เมษายน!B30=30,1,IF(เมษายน!B38=30,1,""))</f>
        <v>1</v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>
        <f>IF(เมษายน!B32=30,1,IF(เมษายน!B39=30,1,IF(B4="","",B4+1)))</f>
        <v>2</v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>
        <f>IF(เมษายน!B33=30,1,IF(เมษายน!B40=30,1,IF(B5="","",B5+1)))</f>
        <v>3</v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>
        <f>IF(เมษายน!B34=30,1,IF(เมษายน!B41=30,1,IF(B6="","",B6+1)))</f>
        <v>4</v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IF(เมษายน!B35=30,1,IF(เมษายน!B42=30,1,IF(B7="","",B7+1)))</f>
        <v>5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IF(เมษายน!B36=30,1,IF(เมษายน!B43=30,1,IF(B8="","",B8+1)))</f>
        <v>6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IF(เมษายน!B37=30,1,IF(เมษายน!B44=30,1,IF(B9="","",B9+1)))</f>
        <v>7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8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9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10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11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12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13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14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15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16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17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18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19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20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21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22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23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24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25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26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IF(OR(B29=31,B29=""),"",B29+1)</f>
        <v>27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28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29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30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31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 t="str">
        <f t="shared" si="1"/>
        <v/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 t="str">
        <f t="shared" si="1"/>
        <v/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 t="str">
        <f t="shared" si="1"/>
        <v/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K2:L2"/>
    <mergeCell ref="M2:N2"/>
    <mergeCell ref="O2:P2"/>
    <mergeCell ref="Q2:R2"/>
    <mergeCell ref="H1:I1"/>
    <mergeCell ref="O1:P1"/>
    <mergeCell ref="G2:H2"/>
    <mergeCell ref="A2:B2"/>
    <mergeCell ref="A3:B3"/>
    <mergeCell ref="C2:D2"/>
    <mergeCell ref="E2:F2"/>
    <mergeCell ref="I2:J2"/>
    <mergeCell ref="S2:T2"/>
    <mergeCell ref="R43:S43"/>
    <mergeCell ref="U2:V2"/>
    <mergeCell ref="AG2:AH2"/>
    <mergeCell ref="W2:X2"/>
    <mergeCell ref="Y2:Z2"/>
    <mergeCell ref="AA2:AB2"/>
    <mergeCell ref="AC2:AD2"/>
    <mergeCell ref="AE2:AF2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0.140625" defaultRowHeight="15" customHeight="1"/>
  <cols>
    <col min="1" max="2" width="5.28515625" customWidth="1"/>
    <col min="3" max="20" width="9.7109375" customWidth="1"/>
    <col min="21" max="36" width="9.140625" customWidth="1"/>
  </cols>
  <sheetData>
    <row r="1" spans="1:36" ht="23.25" customHeight="1">
      <c r="A1" s="35" t="s">
        <v>13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มิถุนายน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IF(พฤษภาคม!B31=31,1,IF(พฤษภาคม!B38=31,1,""))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IF(พฤษภาคม!B32=31,1,IF(พฤษภาคม!B39=31,1,IF(B4="","",B4+1)))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 t="str">
        <f>IF(พฤษภาคม!B33=31,1,IF(พฤษภาคม!B40=31,1,IF(B5="","",B5+1)))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>
        <f>IF(พฤษภาคม!B34=31,1,IF(พฤษภาคม!B41=31,1,IF(B6="","",B6+1)))</f>
        <v>1</v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IF(พฤษภาคม!B35=31,1,IF(พฤษภาคม!B42=31,1,IF(B7="","",B7+1)))</f>
        <v>2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IF(พฤษภาคม!B36=31,1,IF(พฤษภาคม!B43=31,1,IF(B8="","",B8+1)))</f>
        <v>3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IF(พฤษภาคม!B37=31,1,IF(พฤษภาคม!B44=31,1,IF(B9="","",B9+1)))</f>
        <v>4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5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6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7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8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9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10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11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12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13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14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15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16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17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18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19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20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21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22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23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IF(OR(B29=30,B29=""),"",B29+1)</f>
        <v>24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25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26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27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28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29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30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 t="str">
        <f t="shared" si="1"/>
        <v/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R43:S43"/>
    <mergeCell ref="AG2:AH2"/>
    <mergeCell ref="Q2:R2"/>
    <mergeCell ref="S2:T2"/>
    <mergeCell ref="G2:H2"/>
    <mergeCell ref="AE2:AF2"/>
    <mergeCell ref="AC2:AD2"/>
    <mergeCell ref="U2:V2"/>
    <mergeCell ref="W2:X2"/>
    <mergeCell ref="AA2:AB2"/>
    <mergeCell ref="Y2:Z2"/>
    <mergeCell ref="H1:I1"/>
    <mergeCell ref="O1:P1"/>
    <mergeCell ref="I2:J2"/>
    <mergeCell ref="A3:B3"/>
    <mergeCell ref="K2:L2"/>
    <mergeCell ref="E2:F2"/>
    <mergeCell ref="A2:B2"/>
    <mergeCell ref="C2:D2"/>
    <mergeCell ref="O2:P2"/>
    <mergeCell ref="M2:N2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" sqref="C1"/>
    </sheetView>
  </sheetViews>
  <sheetFormatPr defaultColWidth="10.140625" defaultRowHeight="15" customHeight="1"/>
  <cols>
    <col min="1" max="2" width="5.28515625" customWidth="1"/>
    <col min="3" max="20" width="9.7109375" customWidth="1"/>
    <col min="21" max="21" width="9.85546875" customWidth="1"/>
    <col min="22" max="36" width="9.140625" customWidth="1"/>
  </cols>
  <sheetData>
    <row r="1" spans="1:36" ht="23.25" customHeight="1">
      <c r="A1" s="35" t="s">
        <v>4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กรกฎาคม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IF(มิถุนายน!B30=30,1,IF(มิถุนายน!B38=30,1,""))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IF(มิถุนายน!B32=30,1,IF(มิถุนายน!B39=30,1,IF(B4="","",B4+1)))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 t="str">
        <f>IF(มิถุนายน!B33=30,1,IF(มิถุนายน!B40=30,1,IF(B5="","",B5+1)))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 t="str">
        <f>IF(มิถุนายน!B34=30,1,IF(มิถุนายน!B41=30,1,IF(B6="","",B6+1)))</f>
        <v/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 t="str">
        <f>IF(มิถุนายน!B35=30,1,IF(มิถุนายน!B42=30,1,IF(B7="","",B7+1)))</f>
        <v/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IF(มิถุนายน!B36=30,1,IF(มิถุนายน!B43=30,1,IF(B8="","",B8+1)))</f>
        <v>1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IF(มิถุนายน!B37=30,1,IF(มิถุนายน!B44=30,1,IF(B9="","",B9+1)))</f>
        <v>2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3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4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5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6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7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8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9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10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11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12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13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14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15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16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17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18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19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20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21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IF(OR(B29=31,B29=""),"",B29+1)</f>
        <v>22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23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24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25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26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27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28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>
        <f t="shared" si="1"/>
        <v>29</v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>
        <f t="shared" si="1"/>
        <v>30</v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>
        <f t="shared" si="1"/>
        <v>31</v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O1:P1"/>
    <mergeCell ref="O2:P2"/>
    <mergeCell ref="A2:B2"/>
    <mergeCell ref="A3:B3"/>
    <mergeCell ref="C2:D2"/>
    <mergeCell ref="E2:F2"/>
    <mergeCell ref="H1:I1"/>
    <mergeCell ref="G2:H2"/>
    <mergeCell ref="I2:J2"/>
    <mergeCell ref="K2:L2"/>
    <mergeCell ref="M2:N2"/>
    <mergeCell ref="Q2:R2"/>
    <mergeCell ref="R43:S43"/>
    <mergeCell ref="AE2:AF2"/>
    <mergeCell ref="AG2:AH2"/>
    <mergeCell ref="S2:T2"/>
    <mergeCell ref="Y2:Z2"/>
    <mergeCell ref="U2:V2"/>
    <mergeCell ref="W2:X2"/>
    <mergeCell ref="AA2:AB2"/>
    <mergeCell ref="AC2:AD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X13" sqref="X13"/>
    </sheetView>
  </sheetViews>
  <sheetFormatPr defaultColWidth="10.140625" defaultRowHeight="15" customHeight="1"/>
  <cols>
    <col min="1" max="2" width="5.28515625" customWidth="1"/>
    <col min="3" max="20" width="9.7109375" customWidth="1"/>
    <col min="21" max="21" width="9.85546875" customWidth="1"/>
    <col min="22" max="24" width="9.140625" customWidth="1"/>
    <col min="25" max="25" width="9.85546875" customWidth="1"/>
    <col min="26" max="30" width="9.140625" customWidth="1"/>
    <col min="31" max="31" width="9.85546875" customWidth="1"/>
    <col min="32" max="36" width="9.140625" customWidth="1"/>
  </cols>
  <sheetData>
    <row r="1" spans="1:36" ht="23.25" customHeight="1">
      <c r="A1" s="35" t="s">
        <v>6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สิงหาคม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IF(กรกฎาคม!B31=31,1,IF(กรกฎาคม!B38=31,1,""))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>
        <f>IF(กรกฎาคม!B32=31,1,IF(กรกฎาคม!B39=31,1,IF(B4="","",B4+1)))</f>
        <v>1</v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>
        <f>IF(กรกฎาคม!B33=31,1,IF(กรกฎาคม!B40=31,1,IF(B5="","",B5+1)))</f>
        <v>2</v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>
        <f>IF(กรกฎาคม!B34=31,1,IF(กรกฎาคม!B41=31,1,IF(B6="","",B6+1)))</f>
        <v>3</v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IF(กรกฎาคม!B35=31,1,IF(กรกฎาคม!B42=31,1,IF(B7="","",B7+1)))</f>
        <v>4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IF(กรกฎาคม!B36=31,1,IF(กรกฎาคม!B43=31,1,IF(B8="","",B8+1)))</f>
        <v>5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IF(กรกฎาคม!B37=31,1,IF(กรกฎาคม!B44=31,1,IF(B9="","",B9+1)))</f>
        <v>6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7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8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9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10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11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12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13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14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15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16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17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18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19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20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21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22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23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24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25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IF(OR(B29=31,B29=""),"",B29+1)</f>
        <v>26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27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28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29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30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31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 t="str">
        <f t="shared" si="1"/>
        <v/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 t="str">
        <f t="shared" si="1"/>
        <v/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R43:S43"/>
    <mergeCell ref="AG2:AH2"/>
    <mergeCell ref="Q2:R2"/>
    <mergeCell ref="S2:T2"/>
    <mergeCell ref="G2:H2"/>
    <mergeCell ref="AE2:AF2"/>
    <mergeCell ref="AC2:AD2"/>
    <mergeCell ref="U2:V2"/>
    <mergeCell ref="W2:X2"/>
    <mergeCell ref="AA2:AB2"/>
    <mergeCell ref="Y2:Z2"/>
    <mergeCell ref="H1:I1"/>
    <mergeCell ref="O1:P1"/>
    <mergeCell ref="I2:J2"/>
    <mergeCell ref="A3:B3"/>
    <mergeCell ref="K2:L2"/>
    <mergeCell ref="E2:F2"/>
    <mergeCell ref="A2:B2"/>
    <mergeCell ref="C2:D2"/>
    <mergeCell ref="O2:P2"/>
    <mergeCell ref="M2:N2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8" sqref="C8"/>
    </sheetView>
  </sheetViews>
  <sheetFormatPr defaultColWidth="10.140625" defaultRowHeight="15" customHeight="1"/>
  <cols>
    <col min="1" max="2" width="5.28515625" customWidth="1"/>
    <col min="3" max="10" width="9.7109375" customWidth="1"/>
    <col min="11" max="11" width="14.140625" customWidth="1"/>
    <col min="12" max="20" width="9.7109375" customWidth="1"/>
    <col min="21" max="21" width="9.85546875" customWidth="1"/>
    <col min="22" max="24" width="9.140625" customWidth="1"/>
    <col min="25" max="25" width="9.85546875" customWidth="1"/>
    <col min="26" max="30" width="9.140625" customWidth="1"/>
    <col min="31" max="31" width="9.85546875" customWidth="1"/>
    <col min="32" max="36" width="9.140625" customWidth="1"/>
  </cols>
  <sheetData>
    <row r="1" spans="1:36" ht="23.25" customHeight="1">
      <c r="A1" s="35" t="s">
        <v>8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กันยายน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2">
        <f>มกราคม!F3</f>
        <v>0</v>
      </c>
      <c r="G3" s="42" t="str">
        <f>มกราคม!G3</f>
        <v>เงินต้น</v>
      </c>
      <c r="H3" s="42">
        <f>มกราคม!H3</f>
        <v>0</v>
      </c>
      <c r="I3" s="42" t="str">
        <f>มกราคม!I3</f>
        <v>สังฃทาน</v>
      </c>
      <c r="J3" s="42">
        <f>มกราคม!J3</f>
        <v>0</v>
      </c>
      <c r="K3" s="42" t="str">
        <f>มกราคม!K3</f>
        <v>เงินรับบริจาก</v>
      </c>
      <c r="L3" s="42">
        <f>มกราคม!L3</f>
        <v>0</v>
      </c>
      <c r="M3" s="42" t="str">
        <f>มกราคม!M3</f>
        <v>อื่นๆ</v>
      </c>
      <c r="N3" s="42">
        <f>มกราคม!N3</f>
        <v>0</v>
      </c>
      <c r="O3" s="42">
        <f>มกราคม!O3</f>
        <v>0</v>
      </c>
      <c r="P3" s="42">
        <f>มกราคม!P3</f>
        <v>0</v>
      </c>
      <c r="Q3" s="42">
        <f>มกราคม!Q3</f>
        <v>0</v>
      </c>
      <c r="R3" s="42">
        <f>มกราคม!R3</f>
        <v>0</v>
      </c>
      <c r="S3" s="42">
        <f>มกราคม!S3</f>
        <v>0</v>
      </c>
      <c r="T3" s="42">
        <f>มกราคม!T3</f>
        <v>0</v>
      </c>
      <c r="U3" s="42">
        <f>มกราคม!U3</f>
        <v>0</v>
      </c>
      <c r="V3" s="42">
        <f>มกราคม!V3</f>
        <v>0</v>
      </c>
      <c r="W3" s="42">
        <f>มกราคม!W3</f>
        <v>0</v>
      </c>
      <c r="X3" s="42">
        <f>มกราคม!X3</f>
        <v>0</v>
      </c>
      <c r="Y3" s="42">
        <f>มกราคม!Y3</f>
        <v>0</v>
      </c>
      <c r="Z3" s="42">
        <f>มกราคม!Z3</f>
        <v>0</v>
      </c>
      <c r="AA3" s="42">
        <f>มกราคม!AA3</f>
        <v>0</v>
      </c>
      <c r="AB3" s="42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IF(สิงหาคม!B31=31,1,IF(สิงหาคม!B38=31,1,""))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IF(สิงหาคม!B32=31,1,IF(สิงหาคม!B39=31,1,IF(B4="","",B4+1)))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 t="str">
        <f>IF(สิงหาคม!B33=31,1,IF(สิงหาคม!B40=31,1,IF(B5="","",B5+1)))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 t="str">
        <f>IF(สิงหาคม!B34=31,1,IF(สิงหาคม!B41=31,1,IF(B6="","",B6+1)))</f>
        <v/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IF(สิงหาคม!B35=31,1,IF(สิงหาคม!B42=31,1,IF(B7="","",B7+1)))</f>
        <v>1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IF(สิงหาคม!B36=31,1,IF(สิงหาคม!B43=31,1,IF(B8="","",B8+1)))</f>
        <v>2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IF(สิงหาคม!B37=31,1,IF(สิงหาคม!B44=31,1,IF(B9="","",B9+1)))</f>
        <v>3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4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5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6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7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8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9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10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11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12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13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14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15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16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17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18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19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20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21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22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IF(OR(B29=30,B29=""),"",B29+1)</f>
        <v>23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24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25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26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27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28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29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>
        <f t="shared" si="1"/>
        <v>30</v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O1:P1"/>
    <mergeCell ref="O2:P2"/>
    <mergeCell ref="A2:B2"/>
    <mergeCell ref="A3:B3"/>
    <mergeCell ref="C2:D2"/>
    <mergeCell ref="E2:F2"/>
    <mergeCell ref="H1:I1"/>
    <mergeCell ref="G2:H2"/>
    <mergeCell ref="I2:J2"/>
    <mergeCell ref="K2:L2"/>
    <mergeCell ref="M2:N2"/>
    <mergeCell ref="Q2:R2"/>
    <mergeCell ref="R43:S43"/>
    <mergeCell ref="AE2:AF2"/>
    <mergeCell ref="AG2:AH2"/>
    <mergeCell ref="S2:T2"/>
    <mergeCell ref="Y2:Z2"/>
    <mergeCell ref="U2:V2"/>
    <mergeCell ref="W2:X2"/>
    <mergeCell ref="AA2:AB2"/>
    <mergeCell ref="AC2:AD2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W13" sqref="W13"/>
    </sheetView>
  </sheetViews>
  <sheetFormatPr defaultColWidth="10.140625" defaultRowHeight="15" customHeight="1"/>
  <cols>
    <col min="1" max="2" width="5.28515625" customWidth="1"/>
    <col min="3" max="20" width="9.7109375" customWidth="1"/>
    <col min="21" max="36" width="9.140625" customWidth="1"/>
  </cols>
  <sheetData>
    <row r="1" spans="1:36" ht="23.25" customHeight="1">
      <c r="A1" s="35" t="s">
        <v>10</v>
      </c>
      <c r="B1" s="36"/>
      <c r="C1" s="37"/>
      <c r="D1" s="37"/>
      <c r="E1" s="38"/>
      <c r="F1" s="39"/>
      <c r="G1" s="40" t="str">
        <f>"สรุปยอดBSเดือน "&amp;A1</f>
        <v>สรุปยอดBSเดือน ตุลาคม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IF(กันยายน!B30=30,1,IF(กันยายน!B38=30,1,""))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IF(กันยายน!B32=30,1,IF(กันยายน!B39=30,1,IF(B4="","",B4+1)))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 t="str">
        <f>IF(กันยายน!B33=30,1,IF(กันยายน!B40=30,1,IF(B5="","",B5+1)))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 t="str">
        <f>IF(กันยายน!B34=30,1,IF(กันยายน!B41=30,1,IF(B6="","",B6+1)))</f>
        <v/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 t="str">
        <f>IF(กันยายน!B35=30,1,IF(กันยายน!B42=30,1,IF(B7="","",B7+1)))</f>
        <v/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 t="str">
        <f>IF(กันยายน!B36=30,1,IF(กันยายน!B43=30,1,IF(B8="","",B8+1)))</f>
        <v/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IF(กันยายน!B37=30,1,IF(กันยายน!B44=30,1,IF(B9="","",B9+1)))</f>
        <v>1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2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3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4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5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6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7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8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9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10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11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12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13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14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15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16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17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18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19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20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IF(OR(B29=31,B29=""),"",B29+1)</f>
        <v>21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22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23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24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25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26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27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>
        <f t="shared" si="1"/>
        <v>28</v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>
        <f t="shared" si="1"/>
        <v>29</v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>
        <f t="shared" si="1"/>
        <v>30</v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>
        <f t="shared" si="1"/>
        <v>31</v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R43:S43"/>
    <mergeCell ref="AG2:AH2"/>
    <mergeCell ref="Q2:R2"/>
    <mergeCell ref="S2:T2"/>
    <mergeCell ref="G2:H2"/>
    <mergeCell ref="AE2:AF2"/>
    <mergeCell ref="AC2:AD2"/>
    <mergeCell ref="U2:V2"/>
    <mergeCell ref="W2:X2"/>
    <mergeCell ref="AA2:AB2"/>
    <mergeCell ref="Y2:Z2"/>
    <mergeCell ref="H1:I1"/>
    <mergeCell ref="O1:P1"/>
    <mergeCell ref="I2:J2"/>
    <mergeCell ref="A3:B3"/>
    <mergeCell ref="K2:L2"/>
    <mergeCell ref="E2:F2"/>
    <mergeCell ref="A2:B2"/>
    <mergeCell ref="C2:D2"/>
    <mergeCell ref="O2:P2"/>
    <mergeCell ref="M2:N2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6" sqref="C6"/>
    </sheetView>
  </sheetViews>
  <sheetFormatPr defaultColWidth="10.140625" defaultRowHeight="15" customHeight="1"/>
  <cols>
    <col min="1" max="1" width="5.28515625" customWidth="1"/>
    <col min="2" max="2" width="6.28515625" customWidth="1"/>
    <col min="3" max="3" width="11.28515625" bestFit="1" customWidth="1"/>
    <col min="4" max="20" width="9.7109375" customWidth="1"/>
    <col min="21" max="36" width="9.140625" customWidth="1"/>
  </cols>
  <sheetData>
    <row r="1" spans="1:36" ht="23.25" customHeight="1">
      <c r="A1" s="35" t="s">
        <v>12</v>
      </c>
      <c r="B1" s="36"/>
      <c r="C1" s="37">
        <f>COUNT(C4:C40)</f>
        <v>0</v>
      </c>
      <c r="D1" s="37"/>
      <c r="E1" s="38"/>
      <c r="F1" s="39"/>
      <c r="G1" s="40" t="str">
        <f>"สรุปยอดBSเดือน "&amp;A1</f>
        <v>สรุปยอดBSเดือน พฤศจิกายน</v>
      </c>
      <c r="H1" s="185">
        <f>C41+E41+G41+I41+K41+M41+O41+Q41+S41+U41+W41+Y41+AA41+AC41+AE41+AG41</f>
        <v>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IF(ตุลาคม!B31=31,1,IF(ตุลาคม!B38=31,1,""))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IF(ตุลาคม!B32=31,1,IF(ตุลาคม!B39=31,1,IF(B4="","",B4+1)))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>
        <f>IF(ตุลาคม!B33=31,1,IF(ตุลาคม!B40=31,1,IF(B5="","",B5+1)))</f>
        <v>1</v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>
        <f>IF(ตุลาคม!B34=31,1,IF(ตุลาคม!B41=31,1,IF(B6="","",B6+1)))</f>
        <v>2</v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IF(ตุลาคม!B35=31,1,IF(ตุลาคม!B42=31,1,IF(B7="","",B7+1)))</f>
        <v>3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IF(ตุลาคม!B36=31,1,IF(ตุลาคม!B43=31,1,IF(B8="","",B8+1)))</f>
        <v>4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IF(ตุลาคม!B37=31,1,IF(ตุลาคม!B44=31,1,IF(B9="","",B9+1)))</f>
        <v>5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6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7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8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9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10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11</v>
      </c>
      <c r="C16" s="48"/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12</v>
      </c>
      <c r="C17" s="59"/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13</v>
      </c>
      <c r="C18" s="48"/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14</v>
      </c>
      <c r="C19" s="59"/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15</v>
      </c>
      <c r="C20" s="48"/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16</v>
      </c>
      <c r="C21" s="59"/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17</v>
      </c>
      <c r="C22" s="48"/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18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19</v>
      </c>
      <c r="C24" s="48"/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20</v>
      </c>
      <c r="C25" s="59"/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21</v>
      </c>
      <c r="C26" s="48"/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22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23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24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IF(OR(B29=30,B29=""),"",B29+1)</f>
        <v>25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26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27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28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29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30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 t="str">
        <f t="shared" si="1"/>
        <v/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 t="str">
        <f t="shared" si="1"/>
        <v/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 t="str">
        <f t="shared" si="1"/>
        <v/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O1:P1"/>
    <mergeCell ref="O2:P2"/>
    <mergeCell ref="A2:B2"/>
    <mergeCell ref="A3:B3"/>
    <mergeCell ref="C2:D2"/>
    <mergeCell ref="E2:F2"/>
    <mergeCell ref="H1:I1"/>
    <mergeCell ref="G2:H2"/>
    <mergeCell ref="I2:J2"/>
    <mergeCell ref="K2:L2"/>
    <mergeCell ref="M2:N2"/>
    <mergeCell ref="Q2:R2"/>
    <mergeCell ref="R43:S43"/>
    <mergeCell ref="AE2:AF2"/>
    <mergeCell ref="AG2:AH2"/>
    <mergeCell ref="S2:T2"/>
    <mergeCell ref="Y2:Z2"/>
    <mergeCell ref="U2:V2"/>
    <mergeCell ref="W2:X2"/>
    <mergeCell ref="AA2:AB2"/>
    <mergeCell ref="AC2:AD2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showGridLines="0" tabSelected="1" workbookViewId="0">
      <pane xSplit="2" ySplit="3" topLeftCell="C13" activePane="bottomRight" state="frozen"/>
      <selection pane="topRight" activeCell="C1" sqref="C1"/>
      <selection pane="bottomLeft" activeCell="A4" sqref="A4"/>
      <selection pane="bottomRight" activeCell="C27" sqref="C27"/>
    </sheetView>
  </sheetViews>
  <sheetFormatPr defaultColWidth="10.140625" defaultRowHeight="15" customHeight="1"/>
  <cols>
    <col min="1" max="2" width="5.28515625" customWidth="1"/>
    <col min="3" max="3" width="11.140625" customWidth="1"/>
    <col min="4" max="20" width="9.7109375" customWidth="1"/>
    <col min="21" max="36" width="9.140625" customWidth="1"/>
  </cols>
  <sheetData>
    <row r="1" spans="1:36" ht="23.25" customHeight="1">
      <c r="A1" s="35" t="s">
        <v>14</v>
      </c>
      <c r="B1" s="36"/>
      <c r="C1" s="37">
        <f>COUNT(C4:C40)</f>
        <v>10</v>
      </c>
      <c r="D1" s="37"/>
      <c r="E1" s="38"/>
      <c r="F1" s="39"/>
      <c r="G1" s="40" t="str">
        <f>"สรุปยอดBSเดือน "&amp;A1</f>
        <v>สรุปยอดBSเดือน ธันวาคม</v>
      </c>
      <c r="H1" s="185">
        <f>C41+E41+G41+I41+K41+M41+O41+Q41+S41+U41+W41+Y41+AA41+AC41+AE41+AG41</f>
        <v>1140000</v>
      </c>
      <c r="I1" s="179"/>
      <c r="J1" s="37" t="s">
        <v>17</v>
      </c>
      <c r="K1" s="38"/>
      <c r="L1" s="38"/>
      <c r="M1" s="38"/>
      <c r="N1" s="40" t="str">
        <f>มกราคม!N1</f>
        <v>จำนวนใบ</v>
      </c>
      <c r="O1" s="185">
        <f>D41+F41+H41+J41+L41+N41+P41+R41+T41+V41+X41+Z41+AB41+AD41+AF41+AH41</f>
        <v>0</v>
      </c>
      <c r="P1" s="179"/>
      <c r="Q1" s="37" t="s">
        <v>17</v>
      </c>
      <c r="R1" s="38"/>
      <c r="S1" s="38"/>
      <c r="T1" s="38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</row>
    <row r="2" spans="1:36" ht="21.75" customHeight="1">
      <c r="A2" s="193">
        <f>มกราคม!A2</f>
        <v>2565</v>
      </c>
      <c r="B2" s="194"/>
      <c r="C2" s="192" t="str">
        <f>มกราคม!C2</f>
        <v>o</v>
      </c>
      <c r="D2" s="187"/>
      <c r="E2" s="192" t="str">
        <f>มกราคม!E2</f>
        <v>o</v>
      </c>
      <c r="F2" s="187"/>
      <c r="G2" s="192" t="str">
        <f>มกราคม!G2</f>
        <v>o</v>
      </c>
      <c r="H2" s="187"/>
      <c r="I2" s="192" t="str">
        <f>มกราคม!I2</f>
        <v>o</v>
      </c>
      <c r="J2" s="187"/>
      <c r="K2" s="192" t="str">
        <f>มกราคม!K2</f>
        <v>o</v>
      </c>
      <c r="L2" s="187"/>
      <c r="M2" s="192" t="str">
        <f>มกราคม!M2</f>
        <v>o</v>
      </c>
      <c r="N2" s="187"/>
      <c r="O2" s="192" t="str">
        <f>มกราคม!O2</f>
        <v>o</v>
      </c>
      <c r="P2" s="187"/>
      <c r="Q2" s="192" t="str">
        <f>มกราคม!Q2</f>
        <v>o</v>
      </c>
      <c r="R2" s="187"/>
      <c r="S2" s="192" t="str">
        <f>มกราคม!S2</f>
        <v>o</v>
      </c>
      <c r="T2" s="187"/>
      <c r="U2" s="192" t="str">
        <f>มกราคม!U2</f>
        <v>o</v>
      </c>
      <c r="V2" s="187"/>
      <c r="W2" s="192" t="str">
        <f>มกราคม!W2</f>
        <v>o</v>
      </c>
      <c r="X2" s="187"/>
      <c r="Y2" s="192" t="str">
        <f>มกราคม!Y2</f>
        <v>o</v>
      </c>
      <c r="Z2" s="187"/>
      <c r="AA2" s="192" t="str">
        <f>มกราคม!AA2</f>
        <v>o</v>
      </c>
      <c r="AB2" s="187"/>
      <c r="AC2" s="192" t="str">
        <f>มกราคม!AC2</f>
        <v>o</v>
      </c>
      <c r="AD2" s="187"/>
      <c r="AE2" s="192" t="str">
        <f>มกราคม!AE2</f>
        <v>o</v>
      </c>
      <c r="AF2" s="187"/>
      <c r="AG2" s="192" t="str">
        <f>มกราคม!AG2</f>
        <v>o</v>
      </c>
      <c r="AH2" s="187"/>
      <c r="AI2" s="41"/>
      <c r="AJ2" s="41"/>
    </row>
    <row r="3" spans="1:36" ht="37.5" customHeight="1">
      <c r="A3" s="195" t="s">
        <v>19</v>
      </c>
      <c r="B3" s="196"/>
      <c r="C3" s="42" t="str">
        <f>มกราคม!C3</f>
        <v>วันทำงาน</v>
      </c>
      <c r="D3" s="43">
        <f>มกราคม!D3</f>
        <v>0</v>
      </c>
      <c r="E3" s="42" t="str">
        <f>มกราคม!E3</f>
        <v>เงินต่อยอด</v>
      </c>
      <c r="F3" s="43">
        <f>มกราคม!F3</f>
        <v>0</v>
      </c>
      <c r="G3" s="42" t="str">
        <f>มกราคม!G3</f>
        <v>เงินต้น</v>
      </c>
      <c r="H3" s="43">
        <f>มกราคม!H3</f>
        <v>0</v>
      </c>
      <c r="I3" s="42" t="str">
        <f>มกราคม!I3</f>
        <v>สังฃทาน</v>
      </c>
      <c r="J3" s="43">
        <f>มกราคม!J3</f>
        <v>0</v>
      </c>
      <c r="K3" s="42" t="str">
        <f>มกราคม!K3</f>
        <v>เงินรับบริจาก</v>
      </c>
      <c r="L3" s="43">
        <f>มกราคม!L3</f>
        <v>0</v>
      </c>
      <c r="M3" s="42" t="str">
        <f>มกราคม!M3</f>
        <v>อื่นๆ</v>
      </c>
      <c r="N3" s="43">
        <f>มกราคม!N3</f>
        <v>0</v>
      </c>
      <c r="O3" s="42">
        <f>มกราคม!O3</f>
        <v>0</v>
      </c>
      <c r="P3" s="43">
        <f>มกราคม!P3</f>
        <v>0</v>
      </c>
      <c r="Q3" s="42">
        <f>มกราคม!Q3</f>
        <v>0</v>
      </c>
      <c r="R3" s="43">
        <f>มกราคม!R3</f>
        <v>0</v>
      </c>
      <c r="S3" s="42">
        <f>มกราคม!S3</f>
        <v>0</v>
      </c>
      <c r="T3" s="43">
        <f>มกราคม!T3</f>
        <v>0</v>
      </c>
      <c r="U3" s="42">
        <f>มกราคม!U3</f>
        <v>0</v>
      </c>
      <c r="V3" s="43">
        <f>มกราคม!V3</f>
        <v>0</v>
      </c>
      <c r="W3" s="42">
        <f>มกราคม!W3</f>
        <v>0</v>
      </c>
      <c r="X3" s="43">
        <f>มกราคม!X3</f>
        <v>0</v>
      </c>
      <c r="Y3" s="42">
        <f>มกราคม!Y3</f>
        <v>0</v>
      </c>
      <c r="Z3" s="43">
        <f>มกราคม!Z3</f>
        <v>0</v>
      </c>
      <c r="AA3" s="42">
        <f>มกราคม!AA3</f>
        <v>0</v>
      </c>
      <c r="AB3" s="43">
        <f>มกราคม!AB3</f>
        <v>0</v>
      </c>
      <c r="AC3" s="42">
        <f>มกราคม!AC3</f>
        <v>0</v>
      </c>
      <c r="AD3" s="43">
        <f>มกราคม!AD3</f>
        <v>0</v>
      </c>
      <c r="AE3" s="42">
        <f>มกราคม!AE3</f>
        <v>0</v>
      </c>
      <c r="AF3" s="43">
        <f>มกราคม!AF3</f>
        <v>0</v>
      </c>
      <c r="AG3" s="42">
        <f>มกราคม!AG3</f>
        <v>0</v>
      </c>
      <c r="AH3" s="43">
        <f>มกราคม!AH3</f>
        <v>0</v>
      </c>
      <c r="AI3" s="41"/>
      <c r="AJ3" s="41"/>
    </row>
    <row r="4" spans="1:36" ht="21.75" customHeight="1">
      <c r="A4" s="46" t="s">
        <v>20</v>
      </c>
      <c r="B4" s="47" t="str">
        <f>IF(พฤศจิกายน!B30=30,1,IF(พฤศจิกายน!B38=30,1,""))</f>
        <v/>
      </c>
      <c r="C4" s="48"/>
      <c r="D4" s="49"/>
      <c r="E4" s="50"/>
      <c r="F4" s="51"/>
      <c r="G4" s="52"/>
      <c r="H4" s="52"/>
      <c r="I4" s="52"/>
      <c r="J4" s="52"/>
      <c r="K4" s="53"/>
      <c r="L4" s="54"/>
      <c r="M4" s="53"/>
      <c r="N4" s="55"/>
      <c r="O4" s="52"/>
      <c r="P4" s="56"/>
      <c r="Q4" s="52"/>
      <c r="R4" s="52"/>
      <c r="S4" s="52"/>
      <c r="T4" s="53"/>
      <c r="U4" s="48"/>
      <c r="V4" s="49"/>
      <c r="W4" s="50"/>
      <c r="X4" s="51"/>
      <c r="Y4" s="52"/>
      <c r="Z4" s="52"/>
      <c r="AA4" s="52"/>
      <c r="AB4" s="52"/>
      <c r="AC4" s="53"/>
      <c r="AD4" s="54"/>
      <c r="AE4" s="53"/>
      <c r="AF4" s="55"/>
      <c r="AG4" s="52"/>
      <c r="AH4" s="56"/>
      <c r="AI4" s="41"/>
      <c r="AJ4" s="41"/>
    </row>
    <row r="5" spans="1:36" ht="21.75" customHeight="1">
      <c r="A5" s="57" t="s">
        <v>21</v>
      </c>
      <c r="B5" s="58" t="str">
        <f>IF(พฤศจิกายน!B32=30,1,IF(พฤศจิกายน!B39=30,1,IF(B4="","",B4+1)))</f>
        <v/>
      </c>
      <c r="C5" s="59"/>
      <c r="D5" s="60"/>
      <c r="E5" s="61"/>
      <c r="F5" s="62"/>
      <c r="G5" s="63"/>
      <c r="H5" s="63"/>
      <c r="I5" s="63"/>
      <c r="J5" s="63"/>
      <c r="K5" s="64"/>
      <c r="L5" s="65"/>
      <c r="M5" s="64"/>
      <c r="N5" s="66"/>
      <c r="O5" s="63"/>
      <c r="P5" s="67"/>
      <c r="Q5" s="63"/>
      <c r="R5" s="63"/>
      <c r="S5" s="63"/>
      <c r="T5" s="64"/>
      <c r="U5" s="59"/>
      <c r="V5" s="60"/>
      <c r="W5" s="61"/>
      <c r="X5" s="62"/>
      <c r="Y5" s="63"/>
      <c r="Z5" s="63"/>
      <c r="AA5" s="63"/>
      <c r="AB5" s="63"/>
      <c r="AC5" s="64"/>
      <c r="AD5" s="65"/>
      <c r="AE5" s="64"/>
      <c r="AF5" s="66"/>
      <c r="AG5" s="63"/>
      <c r="AH5" s="67"/>
      <c r="AI5" s="41"/>
      <c r="AJ5" s="41"/>
    </row>
    <row r="6" spans="1:36" ht="21.75" customHeight="1">
      <c r="A6" s="57" t="s">
        <v>22</v>
      </c>
      <c r="B6" s="58" t="str">
        <f>IF(พฤศจิกายน!B33=30,1,IF(พฤศจิกายน!B40=30,1,IF(B5="","",B5+1)))</f>
        <v/>
      </c>
      <c r="C6" s="48"/>
      <c r="D6" s="49"/>
      <c r="E6" s="50"/>
      <c r="F6" s="51"/>
      <c r="G6" s="52"/>
      <c r="H6" s="52"/>
      <c r="I6" s="52"/>
      <c r="J6" s="52"/>
      <c r="K6" s="53"/>
      <c r="L6" s="54"/>
      <c r="M6" s="53"/>
      <c r="N6" s="55"/>
      <c r="O6" s="52"/>
      <c r="P6" s="56"/>
      <c r="Q6" s="52"/>
      <c r="R6" s="52"/>
      <c r="S6" s="52"/>
      <c r="T6" s="53"/>
      <c r="U6" s="48"/>
      <c r="V6" s="49"/>
      <c r="W6" s="50"/>
      <c r="X6" s="51"/>
      <c r="Y6" s="52"/>
      <c r="Z6" s="52"/>
      <c r="AA6" s="52"/>
      <c r="AB6" s="52"/>
      <c r="AC6" s="53"/>
      <c r="AD6" s="54"/>
      <c r="AE6" s="53"/>
      <c r="AF6" s="55"/>
      <c r="AG6" s="52"/>
      <c r="AH6" s="56"/>
      <c r="AI6" s="41"/>
      <c r="AJ6" s="41"/>
    </row>
    <row r="7" spans="1:36" ht="21.75" customHeight="1">
      <c r="A7" s="57" t="s">
        <v>23</v>
      </c>
      <c r="B7" s="58" t="str">
        <f>IF(พฤศจิกายน!B34=30,1,IF(พฤศจิกายน!B41=30,1,IF(B6="","",B6+1)))</f>
        <v/>
      </c>
      <c r="C7" s="59"/>
      <c r="D7" s="60"/>
      <c r="E7" s="61"/>
      <c r="F7" s="68"/>
      <c r="G7" s="63"/>
      <c r="H7" s="63"/>
      <c r="I7" s="63"/>
      <c r="J7" s="63"/>
      <c r="K7" s="64"/>
      <c r="L7" s="65"/>
      <c r="M7" s="64"/>
      <c r="N7" s="66"/>
      <c r="O7" s="63"/>
      <c r="P7" s="67"/>
      <c r="Q7" s="63"/>
      <c r="R7" s="63"/>
      <c r="S7" s="63"/>
      <c r="T7" s="64"/>
      <c r="U7" s="59"/>
      <c r="V7" s="60"/>
      <c r="W7" s="61"/>
      <c r="X7" s="68"/>
      <c r="Y7" s="63"/>
      <c r="Z7" s="63"/>
      <c r="AA7" s="63"/>
      <c r="AB7" s="63"/>
      <c r="AC7" s="64"/>
      <c r="AD7" s="65"/>
      <c r="AE7" s="64"/>
      <c r="AF7" s="66"/>
      <c r="AG7" s="63"/>
      <c r="AH7" s="67"/>
      <c r="AI7" s="41"/>
      <c r="AJ7" s="41"/>
    </row>
    <row r="8" spans="1:36" ht="21.75" customHeight="1">
      <c r="A8" s="57" t="s">
        <v>24</v>
      </c>
      <c r="B8" s="58">
        <f>IF(พฤศจิกายน!B35=30,1,IF(พฤศจิกายน!B42=30,1,IF(B7="","",B7+1)))</f>
        <v>1</v>
      </c>
      <c r="C8" s="48"/>
      <c r="D8" s="49"/>
      <c r="E8" s="50"/>
      <c r="F8" s="51"/>
      <c r="G8" s="52"/>
      <c r="H8" s="52"/>
      <c r="I8" s="52"/>
      <c r="J8" s="52"/>
      <c r="K8" s="53"/>
      <c r="L8" s="54"/>
      <c r="M8" s="53"/>
      <c r="N8" s="55"/>
      <c r="O8" s="52"/>
      <c r="P8" s="56"/>
      <c r="Q8" s="52"/>
      <c r="R8" s="52"/>
      <c r="S8" s="52"/>
      <c r="T8" s="53"/>
      <c r="U8" s="48"/>
      <c r="V8" s="49"/>
      <c r="W8" s="50"/>
      <c r="X8" s="51"/>
      <c r="Y8" s="52"/>
      <c r="Z8" s="52"/>
      <c r="AA8" s="52"/>
      <c r="AB8" s="52"/>
      <c r="AC8" s="53"/>
      <c r="AD8" s="54"/>
      <c r="AE8" s="53"/>
      <c r="AF8" s="55"/>
      <c r="AG8" s="52"/>
      <c r="AH8" s="56"/>
      <c r="AI8" s="41"/>
      <c r="AJ8" s="41"/>
    </row>
    <row r="9" spans="1:36" ht="21.75" customHeight="1">
      <c r="A9" s="57" t="s">
        <v>25</v>
      </c>
      <c r="B9" s="58">
        <f>IF(พฤศจิกายน!B36=30,1,IF(พฤศจิกายน!B43=30,1,IF(B8="","",B8+1)))</f>
        <v>2</v>
      </c>
      <c r="C9" s="59"/>
      <c r="D9" s="60"/>
      <c r="E9" s="61"/>
      <c r="F9" s="62"/>
      <c r="G9" s="63"/>
      <c r="H9" s="63"/>
      <c r="I9" s="63"/>
      <c r="J9" s="63"/>
      <c r="K9" s="64"/>
      <c r="L9" s="65"/>
      <c r="M9" s="64"/>
      <c r="N9" s="66"/>
      <c r="O9" s="63"/>
      <c r="P9" s="67"/>
      <c r="Q9" s="63"/>
      <c r="R9" s="63"/>
      <c r="S9" s="63"/>
      <c r="T9" s="64"/>
      <c r="U9" s="59"/>
      <c r="V9" s="60"/>
      <c r="W9" s="61"/>
      <c r="X9" s="62"/>
      <c r="Y9" s="63"/>
      <c r="Z9" s="63"/>
      <c r="AA9" s="63"/>
      <c r="AB9" s="63"/>
      <c r="AC9" s="64"/>
      <c r="AD9" s="65"/>
      <c r="AE9" s="64"/>
      <c r="AF9" s="66"/>
      <c r="AG9" s="63"/>
      <c r="AH9" s="67"/>
      <c r="AI9" s="41"/>
      <c r="AJ9" s="41"/>
    </row>
    <row r="10" spans="1:36" ht="21.75" customHeight="1">
      <c r="A10" s="69" t="s">
        <v>26</v>
      </c>
      <c r="B10" s="47">
        <f>IF(พฤศจิกายน!B37=30,1,IF(พฤศจิกายน!B44=30,1,IF(B9="","",B9+1)))</f>
        <v>3</v>
      </c>
      <c r="C10" s="48"/>
      <c r="D10" s="49"/>
      <c r="E10" s="50"/>
      <c r="F10" s="51"/>
      <c r="G10" s="52"/>
      <c r="H10" s="52"/>
      <c r="I10" s="52"/>
      <c r="J10" s="52"/>
      <c r="K10" s="53"/>
      <c r="L10" s="54"/>
      <c r="M10" s="53"/>
      <c r="N10" s="55"/>
      <c r="O10" s="52"/>
      <c r="P10" s="56"/>
      <c r="Q10" s="52"/>
      <c r="R10" s="52"/>
      <c r="S10" s="52"/>
      <c r="T10" s="53"/>
      <c r="U10" s="48"/>
      <c r="V10" s="49"/>
      <c r="W10" s="50"/>
      <c r="X10" s="51"/>
      <c r="Y10" s="52"/>
      <c r="Z10" s="52"/>
      <c r="AA10" s="52"/>
      <c r="AB10" s="52"/>
      <c r="AC10" s="53"/>
      <c r="AD10" s="54"/>
      <c r="AE10" s="53"/>
      <c r="AF10" s="55"/>
      <c r="AG10" s="52"/>
      <c r="AH10" s="56"/>
      <c r="AI10" s="41"/>
      <c r="AJ10" s="41"/>
    </row>
    <row r="11" spans="1:36" ht="21.75" customHeight="1">
      <c r="A11" s="69" t="s">
        <v>20</v>
      </c>
      <c r="B11" s="47">
        <f t="shared" ref="B11:B29" si="0">B10+1</f>
        <v>4</v>
      </c>
      <c r="C11" s="59"/>
      <c r="D11" s="60"/>
      <c r="E11" s="61"/>
      <c r="F11" s="62"/>
      <c r="G11" s="63"/>
      <c r="H11" s="63"/>
      <c r="I11" s="63"/>
      <c r="J11" s="63"/>
      <c r="K11" s="64"/>
      <c r="L11" s="65"/>
      <c r="M11" s="64"/>
      <c r="N11" s="66"/>
      <c r="O11" s="63"/>
      <c r="P11" s="67"/>
      <c r="Q11" s="63"/>
      <c r="R11" s="63"/>
      <c r="S11" s="63"/>
      <c r="T11" s="64"/>
      <c r="U11" s="59"/>
      <c r="V11" s="60"/>
      <c r="W11" s="61"/>
      <c r="X11" s="62"/>
      <c r="Y11" s="63"/>
      <c r="Z11" s="63"/>
      <c r="AA11" s="63"/>
      <c r="AB11" s="63"/>
      <c r="AC11" s="64"/>
      <c r="AD11" s="65"/>
      <c r="AE11" s="64"/>
      <c r="AF11" s="66"/>
      <c r="AG11" s="63"/>
      <c r="AH11" s="67"/>
      <c r="AI11" s="41"/>
      <c r="AJ11" s="41"/>
    </row>
    <row r="12" spans="1:36" ht="21.75" customHeight="1">
      <c r="A12" s="57" t="s">
        <v>21</v>
      </c>
      <c r="B12" s="58">
        <f t="shared" si="0"/>
        <v>5</v>
      </c>
      <c r="C12" s="48"/>
      <c r="D12" s="49"/>
      <c r="E12" s="50"/>
      <c r="F12" s="51"/>
      <c r="G12" s="52"/>
      <c r="H12" s="52"/>
      <c r="I12" s="52"/>
      <c r="J12" s="52"/>
      <c r="K12" s="53"/>
      <c r="L12" s="54"/>
      <c r="M12" s="53"/>
      <c r="N12" s="55"/>
      <c r="O12" s="52"/>
      <c r="P12" s="56"/>
      <c r="Q12" s="52"/>
      <c r="R12" s="52"/>
      <c r="S12" s="52"/>
      <c r="T12" s="53"/>
      <c r="U12" s="48"/>
      <c r="V12" s="49"/>
      <c r="W12" s="50"/>
      <c r="X12" s="51"/>
      <c r="Y12" s="52"/>
      <c r="Z12" s="52"/>
      <c r="AA12" s="52"/>
      <c r="AB12" s="52"/>
      <c r="AC12" s="53"/>
      <c r="AD12" s="54"/>
      <c r="AE12" s="53"/>
      <c r="AF12" s="55"/>
      <c r="AG12" s="52"/>
      <c r="AH12" s="56"/>
      <c r="AI12" s="41"/>
      <c r="AJ12" s="41"/>
    </row>
    <row r="13" spans="1:36" ht="21.75" customHeight="1">
      <c r="A13" s="57" t="s">
        <v>22</v>
      </c>
      <c r="B13" s="58">
        <f t="shared" si="0"/>
        <v>6</v>
      </c>
      <c r="C13" s="59"/>
      <c r="D13" s="60"/>
      <c r="E13" s="61"/>
      <c r="F13" s="62"/>
      <c r="G13" s="63"/>
      <c r="H13" s="63"/>
      <c r="I13" s="63"/>
      <c r="J13" s="63"/>
      <c r="K13" s="64"/>
      <c r="L13" s="65"/>
      <c r="M13" s="64"/>
      <c r="N13" s="66"/>
      <c r="O13" s="63"/>
      <c r="P13" s="67"/>
      <c r="Q13" s="63"/>
      <c r="R13" s="63"/>
      <c r="S13" s="63"/>
      <c r="T13" s="64"/>
      <c r="U13" s="59"/>
      <c r="V13" s="60"/>
      <c r="W13" s="61"/>
      <c r="X13" s="62"/>
      <c r="Y13" s="63"/>
      <c r="Z13" s="63"/>
      <c r="AA13" s="63"/>
      <c r="AB13" s="63"/>
      <c r="AC13" s="64"/>
      <c r="AD13" s="65"/>
      <c r="AE13" s="64"/>
      <c r="AF13" s="66"/>
      <c r="AG13" s="63"/>
      <c r="AH13" s="67"/>
      <c r="AI13" s="41"/>
      <c r="AJ13" s="41"/>
    </row>
    <row r="14" spans="1:36" ht="21.75" customHeight="1">
      <c r="A14" s="57" t="s">
        <v>23</v>
      </c>
      <c r="B14" s="58">
        <f t="shared" si="0"/>
        <v>7</v>
      </c>
      <c r="C14" s="48"/>
      <c r="D14" s="49"/>
      <c r="E14" s="50"/>
      <c r="F14" s="51"/>
      <c r="G14" s="52"/>
      <c r="H14" s="52"/>
      <c r="I14" s="52"/>
      <c r="J14" s="52"/>
      <c r="K14" s="53"/>
      <c r="L14" s="54"/>
      <c r="M14" s="53"/>
      <c r="N14" s="55"/>
      <c r="O14" s="52"/>
      <c r="P14" s="56"/>
      <c r="Q14" s="52"/>
      <c r="R14" s="52"/>
      <c r="S14" s="52"/>
      <c r="T14" s="53"/>
      <c r="U14" s="48"/>
      <c r="V14" s="49"/>
      <c r="W14" s="50"/>
      <c r="X14" s="51"/>
      <c r="Y14" s="52"/>
      <c r="Z14" s="52"/>
      <c r="AA14" s="52"/>
      <c r="AB14" s="52"/>
      <c r="AC14" s="53"/>
      <c r="AD14" s="54"/>
      <c r="AE14" s="53"/>
      <c r="AF14" s="55"/>
      <c r="AG14" s="52"/>
      <c r="AH14" s="56"/>
      <c r="AI14" s="41"/>
      <c r="AJ14" s="41"/>
    </row>
    <row r="15" spans="1:36" ht="21.75" customHeight="1">
      <c r="A15" s="57" t="s">
        <v>24</v>
      </c>
      <c r="B15" s="58">
        <f t="shared" si="0"/>
        <v>8</v>
      </c>
      <c r="C15" s="59"/>
      <c r="D15" s="60"/>
      <c r="E15" s="61"/>
      <c r="F15" s="62"/>
      <c r="G15" s="63"/>
      <c r="H15" s="63"/>
      <c r="I15" s="63"/>
      <c r="J15" s="63"/>
      <c r="K15" s="64"/>
      <c r="L15" s="65"/>
      <c r="M15" s="64"/>
      <c r="N15" s="66"/>
      <c r="O15" s="63"/>
      <c r="P15" s="67"/>
      <c r="Q15" s="63"/>
      <c r="R15" s="63"/>
      <c r="S15" s="63"/>
      <c r="T15" s="64"/>
      <c r="U15" s="59"/>
      <c r="V15" s="60"/>
      <c r="W15" s="61"/>
      <c r="X15" s="62"/>
      <c r="Y15" s="63"/>
      <c r="Z15" s="63"/>
      <c r="AA15" s="63"/>
      <c r="AB15" s="63"/>
      <c r="AC15" s="64"/>
      <c r="AD15" s="65"/>
      <c r="AE15" s="64"/>
      <c r="AF15" s="66"/>
      <c r="AG15" s="63"/>
      <c r="AH15" s="67"/>
      <c r="AI15" s="41"/>
      <c r="AJ15" s="41"/>
    </row>
    <row r="16" spans="1:36" ht="21.75" customHeight="1">
      <c r="A16" s="57" t="s">
        <v>25</v>
      </c>
      <c r="B16" s="58">
        <f t="shared" si="0"/>
        <v>9</v>
      </c>
      <c r="C16" s="48">
        <v>120000</v>
      </c>
      <c r="D16" s="49"/>
      <c r="E16" s="50"/>
      <c r="F16" s="51"/>
      <c r="G16" s="52"/>
      <c r="H16" s="52"/>
      <c r="I16" s="52"/>
      <c r="J16" s="52"/>
      <c r="K16" s="53"/>
      <c r="L16" s="54"/>
      <c r="M16" s="53"/>
      <c r="N16" s="55"/>
      <c r="O16" s="52"/>
      <c r="P16" s="56"/>
      <c r="Q16" s="52"/>
      <c r="R16" s="52"/>
      <c r="S16" s="52"/>
      <c r="T16" s="53"/>
      <c r="U16" s="48"/>
      <c r="V16" s="49"/>
      <c r="W16" s="50"/>
      <c r="X16" s="51"/>
      <c r="Y16" s="52"/>
      <c r="Z16" s="52"/>
      <c r="AA16" s="52"/>
      <c r="AB16" s="52"/>
      <c r="AC16" s="53"/>
      <c r="AD16" s="54"/>
      <c r="AE16" s="53"/>
      <c r="AF16" s="55"/>
      <c r="AG16" s="52"/>
      <c r="AH16" s="56"/>
      <c r="AI16" s="41"/>
      <c r="AJ16" s="41"/>
    </row>
    <row r="17" spans="1:36" ht="21.75" customHeight="1">
      <c r="A17" s="69" t="s">
        <v>26</v>
      </c>
      <c r="B17" s="47">
        <f t="shared" si="0"/>
        <v>10</v>
      </c>
      <c r="C17" s="59">
        <v>120000</v>
      </c>
      <c r="D17" s="60"/>
      <c r="E17" s="61"/>
      <c r="F17" s="62"/>
      <c r="G17" s="63"/>
      <c r="H17" s="63"/>
      <c r="I17" s="63"/>
      <c r="J17" s="63"/>
      <c r="K17" s="64"/>
      <c r="L17" s="70"/>
      <c r="M17" s="64"/>
      <c r="N17" s="71"/>
      <c r="O17" s="63"/>
      <c r="P17" s="67"/>
      <c r="Q17" s="63"/>
      <c r="R17" s="63"/>
      <c r="S17" s="63"/>
      <c r="T17" s="64"/>
      <c r="U17" s="59"/>
      <c r="V17" s="60"/>
      <c r="W17" s="61"/>
      <c r="X17" s="62"/>
      <c r="Y17" s="63"/>
      <c r="Z17" s="63"/>
      <c r="AA17" s="63"/>
      <c r="AB17" s="63"/>
      <c r="AC17" s="64"/>
      <c r="AD17" s="70"/>
      <c r="AE17" s="64"/>
      <c r="AF17" s="71"/>
      <c r="AG17" s="63"/>
      <c r="AH17" s="67"/>
      <c r="AI17" s="41"/>
      <c r="AJ17" s="41"/>
    </row>
    <row r="18" spans="1:36" ht="21.75" customHeight="1">
      <c r="A18" s="69" t="s">
        <v>20</v>
      </c>
      <c r="B18" s="47">
        <f t="shared" si="0"/>
        <v>11</v>
      </c>
      <c r="C18" s="48">
        <v>120000</v>
      </c>
      <c r="D18" s="49"/>
      <c r="E18" s="50"/>
      <c r="F18" s="51"/>
      <c r="G18" s="52"/>
      <c r="H18" s="52"/>
      <c r="I18" s="52"/>
      <c r="J18" s="52"/>
      <c r="K18" s="53"/>
      <c r="L18" s="72"/>
      <c r="M18" s="53"/>
      <c r="N18" s="73"/>
      <c r="O18" s="52"/>
      <c r="P18" s="56"/>
      <c r="Q18" s="52"/>
      <c r="R18" s="52"/>
      <c r="S18" s="52"/>
      <c r="T18" s="53"/>
      <c r="U18" s="48"/>
      <c r="V18" s="49"/>
      <c r="W18" s="50"/>
      <c r="X18" s="51"/>
      <c r="Y18" s="52"/>
      <c r="Z18" s="52"/>
      <c r="AA18" s="52"/>
      <c r="AB18" s="52"/>
      <c r="AC18" s="53"/>
      <c r="AD18" s="72"/>
      <c r="AE18" s="53"/>
      <c r="AF18" s="73"/>
      <c r="AG18" s="52"/>
      <c r="AH18" s="56"/>
      <c r="AI18" s="41"/>
      <c r="AJ18" s="41"/>
    </row>
    <row r="19" spans="1:36" ht="21.75" customHeight="1">
      <c r="A19" s="57" t="s">
        <v>21</v>
      </c>
      <c r="B19" s="58">
        <f t="shared" si="0"/>
        <v>12</v>
      </c>
      <c r="C19" s="59">
        <v>120000</v>
      </c>
      <c r="D19" s="60"/>
      <c r="E19" s="61"/>
      <c r="F19" s="62"/>
      <c r="G19" s="63"/>
      <c r="H19" s="63"/>
      <c r="I19" s="63"/>
      <c r="J19" s="63"/>
      <c r="K19" s="64"/>
      <c r="L19" s="70"/>
      <c r="M19" s="64"/>
      <c r="N19" s="71"/>
      <c r="O19" s="63"/>
      <c r="P19" s="67"/>
      <c r="Q19" s="63"/>
      <c r="R19" s="63"/>
      <c r="S19" s="63"/>
      <c r="T19" s="64"/>
      <c r="U19" s="59"/>
      <c r="V19" s="60"/>
      <c r="W19" s="61"/>
      <c r="X19" s="62"/>
      <c r="Y19" s="63"/>
      <c r="Z19" s="63"/>
      <c r="AA19" s="63"/>
      <c r="AB19" s="63"/>
      <c r="AC19" s="64"/>
      <c r="AD19" s="70"/>
      <c r="AE19" s="64"/>
      <c r="AF19" s="71"/>
      <c r="AG19" s="63"/>
      <c r="AH19" s="67"/>
      <c r="AI19" s="41"/>
      <c r="AJ19" s="41"/>
    </row>
    <row r="20" spans="1:36" ht="21.75" customHeight="1">
      <c r="A20" s="57" t="s">
        <v>22</v>
      </c>
      <c r="B20" s="58">
        <f t="shared" si="0"/>
        <v>13</v>
      </c>
      <c r="C20" s="48">
        <v>120000</v>
      </c>
      <c r="D20" s="49"/>
      <c r="E20" s="50"/>
      <c r="F20" s="51"/>
      <c r="G20" s="52"/>
      <c r="H20" s="52"/>
      <c r="I20" s="52"/>
      <c r="J20" s="52"/>
      <c r="K20" s="53"/>
      <c r="L20" s="72"/>
      <c r="M20" s="53"/>
      <c r="N20" s="73"/>
      <c r="O20" s="52"/>
      <c r="P20" s="56"/>
      <c r="Q20" s="52"/>
      <c r="R20" s="52"/>
      <c r="S20" s="52"/>
      <c r="T20" s="53"/>
      <c r="U20" s="48"/>
      <c r="V20" s="49"/>
      <c r="W20" s="50"/>
      <c r="X20" s="51"/>
      <c r="Y20" s="52"/>
      <c r="Z20" s="52"/>
      <c r="AA20" s="52"/>
      <c r="AB20" s="52"/>
      <c r="AC20" s="53"/>
      <c r="AD20" s="72"/>
      <c r="AE20" s="53"/>
      <c r="AF20" s="73"/>
      <c r="AG20" s="52"/>
      <c r="AH20" s="56"/>
      <c r="AI20" s="41"/>
      <c r="AJ20" s="41"/>
    </row>
    <row r="21" spans="1:36" ht="21.75" customHeight="1">
      <c r="A21" s="57" t="s">
        <v>23</v>
      </c>
      <c r="B21" s="58">
        <f t="shared" si="0"/>
        <v>14</v>
      </c>
      <c r="C21" s="59">
        <v>120000</v>
      </c>
      <c r="D21" s="60"/>
      <c r="E21" s="61"/>
      <c r="F21" s="62"/>
      <c r="G21" s="63"/>
      <c r="H21" s="63"/>
      <c r="I21" s="63"/>
      <c r="J21" s="63"/>
      <c r="K21" s="64"/>
      <c r="L21" s="70"/>
      <c r="M21" s="64"/>
      <c r="N21" s="71"/>
      <c r="O21" s="63"/>
      <c r="P21" s="67"/>
      <c r="Q21" s="63"/>
      <c r="R21" s="63"/>
      <c r="S21" s="63"/>
      <c r="T21" s="64"/>
      <c r="U21" s="59"/>
      <c r="V21" s="60"/>
      <c r="W21" s="61"/>
      <c r="X21" s="62"/>
      <c r="Y21" s="63"/>
      <c r="Z21" s="63"/>
      <c r="AA21" s="63"/>
      <c r="AB21" s="63"/>
      <c r="AC21" s="64"/>
      <c r="AD21" s="70"/>
      <c r="AE21" s="64"/>
      <c r="AF21" s="71"/>
      <c r="AG21" s="63"/>
      <c r="AH21" s="67"/>
      <c r="AI21" s="41"/>
      <c r="AJ21" s="41"/>
    </row>
    <row r="22" spans="1:36" ht="21.75" customHeight="1">
      <c r="A22" s="57" t="s">
        <v>24</v>
      </c>
      <c r="B22" s="58">
        <f t="shared" si="0"/>
        <v>15</v>
      </c>
      <c r="C22" s="48">
        <v>120000</v>
      </c>
      <c r="D22" s="49"/>
      <c r="E22" s="50"/>
      <c r="F22" s="51"/>
      <c r="G22" s="52"/>
      <c r="H22" s="52"/>
      <c r="I22" s="52"/>
      <c r="J22" s="52"/>
      <c r="K22" s="53"/>
      <c r="L22" s="72"/>
      <c r="M22" s="53"/>
      <c r="N22" s="73"/>
      <c r="O22" s="52"/>
      <c r="P22" s="56"/>
      <c r="Q22" s="52"/>
      <c r="R22" s="52"/>
      <c r="S22" s="52"/>
      <c r="T22" s="53"/>
      <c r="U22" s="48"/>
      <c r="V22" s="49"/>
      <c r="W22" s="50"/>
      <c r="X22" s="51"/>
      <c r="Y22" s="52"/>
      <c r="Z22" s="52"/>
      <c r="AA22" s="52"/>
      <c r="AB22" s="52"/>
      <c r="AC22" s="53"/>
      <c r="AD22" s="72"/>
      <c r="AE22" s="53"/>
      <c r="AF22" s="73"/>
      <c r="AG22" s="52"/>
      <c r="AH22" s="56"/>
      <c r="AI22" s="41"/>
      <c r="AJ22" s="41"/>
    </row>
    <row r="23" spans="1:36" ht="21.75" customHeight="1">
      <c r="A23" s="57" t="s">
        <v>25</v>
      </c>
      <c r="B23" s="58">
        <f t="shared" si="0"/>
        <v>16</v>
      </c>
      <c r="C23" s="59"/>
      <c r="D23" s="60"/>
      <c r="E23" s="61"/>
      <c r="F23" s="62"/>
      <c r="G23" s="63"/>
      <c r="H23" s="63"/>
      <c r="I23" s="63"/>
      <c r="J23" s="63"/>
      <c r="K23" s="64"/>
      <c r="L23" s="70"/>
      <c r="M23" s="64"/>
      <c r="N23" s="71"/>
      <c r="O23" s="63"/>
      <c r="P23" s="67"/>
      <c r="Q23" s="63"/>
      <c r="R23" s="63"/>
      <c r="S23" s="63"/>
      <c r="T23" s="64"/>
      <c r="U23" s="59"/>
      <c r="V23" s="60"/>
      <c r="W23" s="61"/>
      <c r="X23" s="62"/>
      <c r="Y23" s="63"/>
      <c r="Z23" s="63"/>
      <c r="AA23" s="63"/>
      <c r="AB23" s="63"/>
      <c r="AC23" s="64"/>
      <c r="AD23" s="70"/>
      <c r="AE23" s="64"/>
      <c r="AF23" s="71"/>
      <c r="AG23" s="63"/>
      <c r="AH23" s="67"/>
      <c r="AI23" s="41"/>
      <c r="AJ23" s="41"/>
    </row>
    <row r="24" spans="1:36" ht="21.75" customHeight="1">
      <c r="A24" s="69" t="s">
        <v>26</v>
      </c>
      <c r="B24" s="47">
        <f t="shared" si="0"/>
        <v>17</v>
      </c>
      <c r="C24" s="48">
        <v>60000</v>
      </c>
      <c r="D24" s="49"/>
      <c r="E24" s="50"/>
      <c r="F24" s="51"/>
      <c r="G24" s="52"/>
      <c r="H24" s="52"/>
      <c r="I24" s="52"/>
      <c r="J24" s="52"/>
      <c r="K24" s="53"/>
      <c r="L24" s="72"/>
      <c r="M24" s="53"/>
      <c r="N24" s="73"/>
      <c r="O24" s="52"/>
      <c r="P24" s="56"/>
      <c r="Q24" s="52"/>
      <c r="R24" s="52"/>
      <c r="S24" s="52"/>
      <c r="T24" s="53"/>
      <c r="U24" s="48"/>
      <c r="V24" s="49"/>
      <c r="W24" s="50"/>
      <c r="X24" s="51"/>
      <c r="Y24" s="52"/>
      <c r="Z24" s="52"/>
      <c r="AA24" s="52"/>
      <c r="AB24" s="52"/>
      <c r="AC24" s="53"/>
      <c r="AD24" s="72"/>
      <c r="AE24" s="53"/>
      <c r="AF24" s="73"/>
      <c r="AG24" s="52"/>
      <c r="AH24" s="56"/>
      <c r="AI24" s="41"/>
      <c r="AJ24" s="41"/>
    </row>
    <row r="25" spans="1:36" ht="21.75" customHeight="1">
      <c r="A25" s="69" t="s">
        <v>20</v>
      </c>
      <c r="B25" s="47">
        <f t="shared" si="0"/>
        <v>18</v>
      </c>
      <c r="C25" s="59">
        <v>120000</v>
      </c>
      <c r="D25" s="60"/>
      <c r="E25" s="61"/>
      <c r="F25" s="62"/>
      <c r="G25" s="63"/>
      <c r="H25" s="63"/>
      <c r="I25" s="63"/>
      <c r="J25" s="63"/>
      <c r="K25" s="64"/>
      <c r="L25" s="70"/>
      <c r="M25" s="64"/>
      <c r="N25" s="71"/>
      <c r="O25" s="63"/>
      <c r="P25" s="67"/>
      <c r="Q25" s="63"/>
      <c r="R25" s="63"/>
      <c r="S25" s="63"/>
      <c r="T25" s="64"/>
      <c r="U25" s="59"/>
      <c r="V25" s="60"/>
      <c r="W25" s="61"/>
      <c r="X25" s="62"/>
      <c r="Y25" s="63"/>
      <c r="Z25" s="63"/>
      <c r="AA25" s="63"/>
      <c r="AB25" s="63"/>
      <c r="AC25" s="64"/>
      <c r="AD25" s="70"/>
      <c r="AE25" s="64"/>
      <c r="AF25" s="71"/>
      <c r="AG25" s="63"/>
      <c r="AH25" s="67"/>
      <c r="AI25" s="41"/>
      <c r="AJ25" s="41"/>
    </row>
    <row r="26" spans="1:36" ht="21.75" customHeight="1">
      <c r="A26" s="57" t="s">
        <v>21</v>
      </c>
      <c r="B26" s="58">
        <f t="shared" si="0"/>
        <v>19</v>
      </c>
      <c r="C26" s="48">
        <v>120000</v>
      </c>
      <c r="D26" s="49"/>
      <c r="E26" s="50"/>
      <c r="F26" s="51"/>
      <c r="G26" s="52"/>
      <c r="H26" s="52"/>
      <c r="I26" s="52"/>
      <c r="J26" s="52"/>
      <c r="K26" s="53"/>
      <c r="L26" s="72"/>
      <c r="M26" s="53"/>
      <c r="N26" s="73"/>
      <c r="O26" s="52"/>
      <c r="P26" s="56"/>
      <c r="Q26" s="52"/>
      <c r="R26" s="52"/>
      <c r="S26" s="52"/>
      <c r="T26" s="53"/>
      <c r="U26" s="48"/>
      <c r="V26" s="49"/>
      <c r="W26" s="50"/>
      <c r="X26" s="51"/>
      <c r="Y26" s="52"/>
      <c r="Z26" s="52"/>
      <c r="AA26" s="52"/>
      <c r="AB26" s="52"/>
      <c r="AC26" s="53"/>
      <c r="AD26" s="72"/>
      <c r="AE26" s="53"/>
      <c r="AF26" s="73"/>
      <c r="AG26" s="52"/>
      <c r="AH26" s="56"/>
      <c r="AI26" s="41"/>
      <c r="AJ26" s="41"/>
    </row>
    <row r="27" spans="1:36" ht="21.75" customHeight="1">
      <c r="A27" s="57" t="s">
        <v>22</v>
      </c>
      <c r="B27" s="58">
        <f t="shared" si="0"/>
        <v>20</v>
      </c>
      <c r="C27" s="59"/>
      <c r="D27" s="60"/>
      <c r="E27" s="61"/>
      <c r="F27" s="62"/>
      <c r="G27" s="63"/>
      <c r="H27" s="63"/>
      <c r="I27" s="63"/>
      <c r="J27" s="63"/>
      <c r="K27" s="64"/>
      <c r="L27" s="70"/>
      <c r="M27" s="64"/>
      <c r="N27" s="71"/>
      <c r="O27" s="63"/>
      <c r="P27" s="67"/>
      <c r="Q27" s="63"/>
      <c r="R27" s="63"/>
      <c r="S27" s="63"/>
      <c r="T27" s="64"/>
      <c r="U27" s="59"/>
      <c r="V27" s="60"/>
      <c r="W27" s="61"/>
      <c r="X27" s="62"/>
      <c r="Y27" s="63"/>
      <c r="Z27" s="63"/>
      <c r="AA27" s="63"/>
      <c r="AB27" s="63"/>
      <c r="AC27" s="64"/>
      <c r="AD27" s="70"/>
      <c r="AE27" s="64"/>
      <c r="AF27" s="71"/>
      <c r="AG27" s="63"/>
      <c r="AH27" s="67"/>
      <c r="AI27" s="41"/>
      <c r="AJ27" s="41"/>
    </row>
    <row r="28" spans="1:36" ht="21.75" customHeight="1">
      <c r="A28" s="57" t="s">
        <v>23</v>
      </c>
      <c r="B28" s="58">
        <f t="shared" si="0"/>
        <v>21</v>
      </c>
      <c r="C28" s="48"/>
      <c r="D28" s="49"/>
      <c r="E28" s="50"/>
      <c r="F28" s="51"/>
      <c r="G28" s="52"/>
      <c r="H28" s="52"/>
      <c r="I28" s="52"/>
      <c r="J28" s="52"/>
      <c r="K28" s="53"/>
      <c r="L28" s="72"/>
      <c r="M28" s="53"/>
      <c r="N28" s="73"/>
      <c r="O28" s="52"/>
      <c r="P28" s="56"/>
      <c r="Q28" s="52"/>
      <c r="R28" s="52"/>
      <c r="S28" s="52"/>
      <c r="T28" s="53"/>
      <c r="U28" s="48"/>
      <c r="V28" s="49"/>
      <c r="W28" s="50"/>
      <c r="X28" s="51"/>
      <c r="Y28" s="52"/>
      <c r="Z28" s="52"/>
      <c r="AA28" s="52"/>
      <c r="AB28" s="52"/>
      <c r="AC28" s="53"/>
      <c r="AD28" s="72"/>
      <c r="AE28" s="53"/>
      <c r="AF28" s="73"/>
      <c r="AG28" s="52"/>
      <c r="AH28" s="56"/>
      <c r="AI28" s="41"/>
      <c r="AJ28" s="41"/>
    </row>
    <row r="29" spans="1:36" ht="21.75" customHeight="1">
      <c r="A29" s="57" t="s">
        <v>24</v>
      </c>
      <c r="B29" s="58">
        <f t="shared" si="0"/>
        <v>22</v>
      </c>
      <c r="C29" s="59"/>
      <c r="D29" s="60"/>
      <c r="E29" s="61"/>
      <c r="F29" s="62"/>
      <c r="G29" s="63"/>
      <c r="H29" s="63"/>
      <c r="I29" s="63"/>
      <c r="J29" s="63"/>
      <c r="K29" s="64"/>
      <c r="L29" s="70"/>
      <c r="M29" s="64"/>
      <c r="N29" s="71"/>
      <c r="O29" s="63"/>
      <c r="P29" s="67"/>
      <c r="Q29" s="63"/>
      <c r="R29" s="63"/>
      <c r="S29" s="63"/>
      <c r="T29" s="64"/>
      <c r="U29" s="59"/>
      <c r="V29" s="60"/>
      <c r="W29" s="61"/>
      <c r="X29" s="62"/>
      <c r="Y29" s="63"/>
      <c r="Z29" s="63"/>
      <c r="AA29" s="63"/>
      <c r="AB29" s="63"/>
      <c r="AC29" s="64"/>
      <c r="AD29" s="70"/>
      <c r="AE29" s="64"/>
      <c r="AF29" s="71"/>
      <c r="AG29" s="63"/>
      <c r="AH29" s="67"/>
      <c r="AI29" s="41"/>
      <c r="AJ29" s="41"/>
    </row>
    <row r="30" spans="1:36" ht="21.75" customHeight="1">
      <c r="A30" s="57" t="s">
        <v>25</v>
      </c>
      <c r="B30" s="58">
        <f t="shared" ref="B30:B40" si="1">IF(OR(B29=31,B29=""),"",B29+1)</f>
        <v>23</v>
      </c>
      <c r="C30" s="48"/>
      <c r="D30" s="49"/>
      <c r="E30" s="50"/>
      <c r="F30" s="51"/>
      <c r="G30" s="52"/>
      <c r="H30" s="52"/>
      <c r="I30" s="52"/>
      <c r="J30" s="52"/>
      <c r="K30" s="53"/>
      <c r="L30" s="72"/>
      <c r="M30" s="53"/>
      <c r="N30" s="73"/>
      <c r="O30" s="52"/>
      <c r="P30" s="56"/>
      <c r="Q30" s="52"/>
      <c r="R30" s="52"/>
      <c r="S30" s="52"/>
      <c r="T30" s="53"/>
      <c r="U30" s="48"/>
      <c r="V30" s="49"/>
      <c r="W30" s="50"/>
      <c r="X30" s="51"/>
      <c r="Y30" s="52"/>
      <c r="Z30" s="52"/>
      <c r="AA30" s="52"/>
      <c r="AB30" s="52"/>
      <c r="AC30" s="53"/>
      <c r="AD30" s="72"/>
      <c r="AE30" s="53"/>
      <c r="AF30" s="73"/>
      <c r="AG30" s="52"/>
      <c r="AH30" s="56"/>
      <c r="AI30" s="41"/>
      <c r="AJ30" s="41"/>
    </row>
    <row r="31" spans="1:36" ht="21.75" customHeight="1">
      <c r="A31" s="69" t="s">
        <v>26</v>
      </c>
      <c r="B31" s="47">
        <f t="shared" si="1"/>
        <v>24</v>
      </c>
      <c r="C31" s="59"/>
      <c r="D31" s="60"/>
      <c r="E31" s="61"/>
      <c r="F31" s="62"/>
      <c r="G31" s="63"/>
      <c r="H31" s="63"/>
      <c r="I31" s="63"/>
      <c r="J31" s="63"/>
      <c r="K31" s="64"/>
      <c r="L31" s="70"/>
      <c r="M31" s="64"/>
      <c r="N31" s="71"/>
      <c r="O31" s="63"/>
      <c r="P31" s="67"/>
      <c r="Q31" s="63"/>
      <c r="R31" s="63"/>
      <c r="S31" s="63"/>
      <c r="T31" s="64"/>
      <c r="U31" s="59"/>
      <c r="V31" s="60"/>
      <c r="W31" s="61"/>
      <c r="X31" s="62"/>
      <c r="Y31" s="63"/>
      <c r="Z31" s="63"/>
      <c r="AA31" s="63"/>
      <c r="AB31" s="63"/>
      <c r="AC31" s="64"/>
      <c r="AD31" s="70"/>
      <c r="AE31" s="64"/>
      <c r="AF31" s="71"/>
      <c r="AG31" s="63"/>
      <c r="AH31" s="67"/>
      <c r="AI31" s="41"/>
      <c r="AJ31" s="41"/>
    </row>
    <row r="32" spans="1:36" ht="21.75" customHeight="1">
      <c r="A32" s="69" t="s">
        <v>20</v>
      </c>
      <c r="B32" s="47">
        <f t="shared" si="1"/>
        <v>25</v>
      </c>
      <c r="C32" s="48"/>
      <c r="D32" s="49"/>
      <c r="E32" s="50"/>
      <c r="F32" s="51"/>
      <c r="G32" s="52"/>
      <c r="H32" s="52"/>
      <c r="I32" s="52"/>
      <c r="J32" s="52"/>
      <c r="K32" s="53"/>
      <c r="L32" s="72"/>
      <c r="M32" s="53"/>
      <c r="N32" s="73"/>
      <c r="O32" s="52"/>
      <c r="P32" s="56"/>
      <c r="Q32" s="52"/>
      <c r="R32" s="52"/>
      <c r="S32" s="52"/>
      <c r="T32" s="53"/>
      <c r="U32" s="48"/>
      <c r="V32" s="49"/>
      <c r="W32" s="50"/>
      <c r="X32" s="51"/>
      <c r="Y32" s="52"/>
      <c r="Z32" s="52"/>
      <c r="AA32" s="52"/>
      <c r="AB32" s="52"/>
      <c r="AC32" s="53"/>
      <c r="AD32" s="72"/>
      <c r="AE32" s="53"/>
      <c r="AF32" s="73"/>
      <c r="AG32" s="52"/>
      <c r="AH32" s="56"/>
      <c r="AI32" s="41"/>
      <c r="AJ32" s="41"/>
    </row>
    <row r="33" spans="1:36" ht="21.75" customHeight="1">
      <c r="A33" s="57" t="s">
        <v>21</v>
      </c>
      <c r="B33" s="58">
        <f t="shared" si="1"/>
        <v>26</v>
      </c>
      <c r="C33" s="59"/>
      <c r="D33" s="60"/>
      <c r="E33" s="61"/>
      <c r="F33" s="62"/>
      <c r="G33" s="63"/>
      <c r="H33" s="63"/>
      <c r="I33" s="63"/>
      <c r="J33" s="63"/>
      <c r="K33" s="64"/>
      <c r="L33" s="70"/>
      <c r="M33" s="64"/>
      <c r="N33" s="71"/>
      <c r="O33" s="63"/>
      <c r="P33" s="67"/>
      <c r="Q33" s="63"/>
      <c r="R33" s="63"/>
      <c r="S33" s="63"/>
      <c r="T33" s="64"/>
      <c r="U33" s="59"/>
      <c r="V33" s="60"/>
      <c r="W33" s="61"/>
      <c r="X33" s="62"/>
      <c r="Y33" s="63"/>
      <c r="Z33" s="63"/>
      <c r="AA33" s="63"/>
      <c r="AB33" s="63"/>
      <c r="AC33" s="64"/>
      <c r="AD33" s="70"/>
      <c r="AE33" s="64"/>
      <c r="AF33" s="71"/>
      <c r="AG33" s="63"/>
      <c r="AH33" s="67"/>
      <c r="AI33" s="41"/>
      <c r="AJ33" s="41"/>
    </row>
    <row r="34" spans="1:36" ht="21.75" customHeight="1">
      <c r="A34" s="57" t="s">
        <v>22</v>
      </c>
      <c r="B34" s="58">
        <f t="shared" si="1"/>
        <v>27</v>
      </c>
      <c r="C34" s="48"/>
      <c r="D34" s="49"/>
      <c r="E34" s="50"/>
      <c r="F34" s="51"/>
      <c r="G34" s="52"/>
      <c r="H34" s="52"/>
      <c r="I34" s="52"/>
      <c r="J34" s="52"/>
      <c r="K34" s="53"/>
      <c r="L34" s="72"/>
      <c r="M34" s="53"/>
      <c r="N34" s="73"/>
      <c r="O34" s="52"/>
      <c r="P34" s="56"/>
      <c r="Q34" s="52"/>
      <c r="R34" s="52"/>
      <c r="S34" s="52"/>
      <c r="T34" s="53"/>
      <c r="U34" s="48"/>
      <c r="V34" s="49"/>
      <c r="W34" s="50"/>
      <c r="X34" s="51"/>
      <c r="Y34" s="52"/>
      <c r="Z34" s="52"/>
      <c r="AA34" s="52"/>
      <c r="AB34" s="52"/>
      <c r="AC34" s="53"/>
      <c r="AD34" s="72"/>
      <c r="AE34" s="53"/>
      <c r="AF34" s="73"/>
      <c r="AG34" s="52"/>
      <c r="AH34" s="56"/>
      <c r="AI34" s="41"/>
      <c r="AJ34" s="41"/>
    </row>
    <row r="35" spans="1:36" ht="21.75" customHeight="1">
      <c r="A35" s="57" t="s">
        <v>23</v>
      </c>
      <c r="B35" s="58">
        <f t="shared" si="1"/>
        <v>28</v>
      </c>
      <c r="C35" s="59"/>
      <c r="D35" s="60"/>
      <c r="E35" s="61"/>
      <c r="F35" s="62"/>
      <c r="G35" s="63"/>
      <c r="H35" s="63"/>
      <c r="I35" s="63"/>
      <c r="J35" s="63"/>
      <c r="K35" s="64"/>
      <c r="L35" s="70"/>
      <c r="M35" s="64"/>
      <c r="N35" s="71"/>
      <c r="O35" s="63"/>
      <c r="P35" s="67"/>
      <c r="Q35" s="63"/>
      <c r="R35" s="63"/>
      <c r="S35" s="63"/>
      <c r="T35" s="64"/>
      <c r="U35" s="59"/>
      <c r="V35" s="60"/>
      <c r="W35" s="61"/>
      <c r="X35" s="62"/>
      <c r="Y35" s="63"/>
      <c r="Z35" s="63"/>
      <c r="AA35" s="63"/>
      <c r="AB35" s="63"/>
      <c r="AC35" s="64"/>
      <c r="AD35" s="70"/>
      <c r="AE35" s="64"/>
      <c r="AF35" s="71"/>
      <c r="AG35" s="63"/>
      <c r="AH35" s="67"/>
      <c r="AI35" s="41"/>
      <c r="AJ35" s="41"/>
    </row>
    <row r="36" spans="1:36" ht="21.75" customHeight="1">
      <c r="A36" s="57" t="s">
        <v>24</v>
      </c>
      <c r="B36" s="58">
        <f t="shared" si="1"/>
        <v>29</v>
      </c>
      <c r="C36" s="48"/>
      <c r="D36" s="49"/>
      <c r="E36" s="50"/>
      <c r="F36" s="51"/>
      <c r="G36" s="52"/>
      <c r="H36" s="52"/>
      <c r="I36" s="52"/>
      <c r="J36" s="52"/>
      <c r="K36" s="53"/>
      <c r="L36" s="72"/>
      <c r="M36" s="53"/>
      <c r="N36" s="73"/>
      <c r="O36" s="52"/>
      <c r="P36" s="56"/>
      <c r="Q36" s="52"/>
      <c r="R36" s="52"/>
      <c r="S36" s="52"/>
      <c r="T36" s="53"/>
      <c r="U36" s="48"/>
      <c r="V36" s="49"/>
      <c r="W36" s="50"/>
      <c r="X36" s="51"/>
      <c r="Y36" s="52"/>
      <c r="Z36" s="52"/>
      <c r="AA36" s="52"/>
      <c r="AB36" s="52"/>
      <c r="AC36" s="53"/>
      <c r="AD36" s="72"/>
      <c r="AE36" s="53"/>
      <c r="AF36" s="73"/>
      <c r="AG36" s="52"/>
      <c r="AH36" s="56"/>
      <c r="AI36" s="41"/>
      <c r="AJ36" s="41"/>
    </row>
    <row r="37" spans="1:36" ht="21.75" customHeight="1">
      <c r="A37" s="57" t="s">
        <v>25</v>
      </c>
      <c r="B37" s="58">
        <f t="shared" si="1"/>
        <v>30</v>
      </c>
      <c r="C37" s="59"/>
      <c r="D37" s="60"/>
      <c r="E37" s="61"/>
      <c r="F37" s="62"/>
      <c r="G37" s="63"/>
      <c r="H37" s="63"/>
      <c r="I37" s="63"/>
      <c r="J37" s="63"/>
      <c r="K37" s="64"/>
      <c r="L37" s="70"/>
      <c r="M37" s="64"/>
      <c r="N37" s="71"/>
      <c r="O37" s="63"/>
      <c r="P37" s="67"/>
      <c r="Q37" s="63"/>
      <c r="R37" s="63"/>
      <c r="S37" s="63"/>
      <c r="T37" s="64"/>
      <c r="U37" s="59"/>
      <c r="V37" s="60"/>
      <c r="W37" s="61"/>
      <c r="X37" s="62"/>
      <c r="Y37" s="63"/>
      <c r="Z37" s="63"/>
      <c r="AA37" s="63"/>
      <c r="AB37" s="63"/>
      <c r="AC37" s="64"/>
      <c r="AD37" s="70"/>
      <c r="AE37" s="64"/>
      <c r="AF37" s="71"/>
      <c r="AG37" s="63"/>
      <c r="AH37" s="67"/>
      <c r="AI37" s="41"/>
      <c r="AJ37" s="41"/>
    </row>
    <row r="38" spans="1:36" ht="21.75" customHeight="1">
      <c r="A38" s="69" t="s">
        <v>26</v>
      </c>
      <c r="B38" s="47">
        <f t="shared" si="1"/>
        <v>31</v>
      </c>
      <c r="C38" s="48"/>
      <c r="D38" s="49"/>
      <c r="E38" s="50"/>
      <c r="F38" s="51"/>
      <c r="G38" s="52"/>
      <c r="H38" s="52"/>
      <c r="I38" s="52"/>
      <c r="J38" s="52"/>
      <c r="K38" s="53"/>
      <c r="L38" s="72"/>
      <c r="M38" s="53"/>
      <c r="N38" s="73"/>
      <c r="O38" s="52"/>
      <c r="P38" s="56"/>
      <c r="Q38" s="52"/>
      <c r="R38" s="52"/>
      <c r="S38" s="52"/>
      <c r="T38" s="53"/>
      <c r="U38" s="48"/>
      <c r="V38" s="49"/>
      <c r="W38" s="50"/>
      <c r="X38" s="51"/>
      <c r="Y38" s="52"/>
      <c r="Z38" s="52"/>
      <c r="AA38" s="52"/>
      <c r="AB38" s="52"/>
      <c r="AC38" s="53"/>
      <c r="AD38" s="72"/>
      <c r="AE38" s="53"/>
      <c r="AF38" s="73"/>
      <c r="AG38" s="52"/>
      <c r="AH38" s="56"/>
      <c r="AI38" s="41"/>
      <c r="AJ38" s="41"/>
    </row>
    <row r="39" spans="1:36" ht="21.75" customHeight="1">
      <c r="A39" s="69" t="s">
        <v>20</v>
      </c>
      <c r="B39" s="47" t="str">
        <f t="shared" si="1"/>
        <v/>
      </c>
      <c r="C39" s="59"/>
      <c r="D39" s="60"/>
      <c r="E39" s="61"/>
      <c r="F39" s="62"/>
      <c r="G39" s="63"/>
      <c r="H39" s="63"/>
      <c r="I39" s="63"/>
      <c r="J39" s="63"/>
      <c r="K39" s="64"/>
      <c r="L39" s="70"/>
      <c r="M39" s="64"/>
      <c r="N39" s="71"/>
      <c r="O39" s="63"/>
      <c r="P39" s="67"/>
      <c r="Q39" s="63"/>
      <c r="R39" s="63"/>
      <c r="S39" s="63"/>
      <c r="T39" s="64"/>
      <c r="U39" s="59"/>
      <c r="V39" s="60"/>
      <c r="W39" s="61"/>
      <c r="X39" s="62"/>
      <c r="Y39" s="63"/>
      <c r="Z39" s="63"/>
      <c r="AA39" s="63"/>
      <c r="AB39" s="63"/>
      <c r="AC39" s="64"/>
      <c r="AD39" s="70"/>
      <c r="AE39" s="64"/>
      <c r="AF39" s="71"/>
      <c r="AG39" s="63"/>
      <c r="AH39" s="67"/>
      <c r="AI39" s="41"/>
      <c r="AJ39" s="41"/>
    </row>
    <row r="40" spans="1:36" ht="21.75" customHeight="1">
      <c r="A40" s="74" t="s">
        <v>21</v>
      </c>
      <c r="B40" s="58" t="str">
        <f t="shared" si="1"/>
        <v/>
      </c>
      <c r="C40" s="75"/>
      <c r="D40" s="76"/>
      <c r="E40" s="77"/>
      <c r="F40" s="78"/>
      <c r="G40" s="79"/>
      <c r="H40" s="79"/>
      <c r="I40" s="79"/>
      <c r="J40" s="79"/>
      <c r="K40" s="80"/>
      <c r="L40" s="81"/>
      <c r="M40" s="80"/>
      <c r="N40" s="82"/>
      <c r="O40" s="79"/>
      <c r="P40" s="83"/>
      <c r="Q40" s="79"/>
      <c r="R40" s="79"/>
      <c r="S40" s="79"/>
      <c r="T40" s="80"/>
      <c r="U40" s="75"/>
      <c r="V40" s="76"/>
      <c r="W40" s="77"/>
      <c r="X40" s="78"/>
      <c r="Y40" s="79"/>
      <c r="Z40" s="79"/>
      <c r="AA40" s="79"/>
      <c r="AB40" s="79"/>
      <c r="AC40" s="80"/>
      <c r="AD40" s="81"/>
      <c r="AE40" s="80"/>
      <c r="AF40" s="82"/>
      <c r="AG40" s="79"/>
      <c r="AH40" s="83"/>
      <c r="AI40" s="41"/>
      <c r="AJ40" s="41"/>
    </row>
    <row r="41" spans="1:36" ht="21.75" customHeight="1">
      <c r="A41" s="84" t="s">
        <v>27</v>
      </c>
      <c r="B41" s="85"/>
      <c r="C41" s="86">
        <f t="shared" ref="C41:AJ41" si="2">SUM(C4:C40)</f>
        <v>1140000</v>
      </c>
      <c r="D41" s="87">
        <f t="shared" si="2"/>
        <v>0</v>
      </c>
      <c r="E41" s="88">
        <f t="shared" si="2"/>
        <v>0</v>
      </c>
      <c r="F41" s="89">
        <f t="shared" si="2"/>
        <v>0</v>
      </c>
      <c r="G41" s="90">
        <f t="shared" si="2"/>
        <v>0</v>
      </c>
      <c r="H41" s="90">
        <f t="shared" si="2"/>
        <v>0</v>
      </c>
      <c r="I41" s="90">
        <f t="shared" si="2"/>
        <v>0</v>
      </c>
      <c r="J41" s="90">
        <f t="shared" si="2"/>
        <v>0</v>
      </c>
      <c r="K41" s="91">
        <f t="shared" si="2"/>
        <v>0</v>
      </c>
      <c r="L41" s="92">
        <f t="shared" si="2"/>
        <v>0</v>
      </c>
      <c r="M41" s="93">
        <f t="shared" si="2"/>
        <v>0</v>
      </c>
      <c r="N41" s="94">
        <f t="shared" si="2"/>
        <v>0</v>
      </c>
      <c r="O41" s="94">
        <f t="shared" si="2"/>
        <v>0</v>
      </c>
      <c r="P41" s="95">
        <f t="shared" si="2"/>
        <v>0</v>
      </c>
      <c r="Q41" s="94">
        <f t="shared" si="2"/>
        <v>0</v>
      </c>
      <c r="R41" s="94">
        <f t="shared" si="2"/>
        <v>0</v>
      </c>
      <c r="S41" s="94">
        <f t="shared" si="2"/>
        <v>0</v>
      </c>
      <c r="T41" s="96">
        <f t="shared" si="2"/>
        <v>0</v>
      </c>
      <c r="U41" s="94">
        <f t="shared" si="2"/>
        <v>0</v>
      </c>
      <c r="V41" s="94">
        <f t="shared" si="2"/>
        <v>0</v>
      </c>
      <c r="W41" s="95">
        <f t="shared" si="2"/>
        <v>0</v>
      </c>
      <c r="X41" s="94">
        <f t="shared" si="2"/>
        <v>0</v>
      </c>
      <c r="Y41" s="94">
        <f t="shared" si="2"/>
        <v>0</v>
      </c>
      <c r="Z41" s="94">
        <f t="shared" si="2"/>
        <v>0</v>
      </c>
      <c r="AA41" s="96">
        <f t="shared" si="2"/>
        <v>0</v>
      </c>
      <c r="AB41" s="94">
        <f t="shared" si="2"/>
        <v>0</v>
      </c>
      <c r="AC41" s="94">
        <f t="shared" si="2"/>
        <v>0</v>
      </c>
      <c r="AD41" s="94">
        <f t="shared" si="2"/>
        <v>0</v>
      </c>
      <c r="AE41" s="95">
        <f t="shared" si="2"/>
        <v>0</v>
      </c>
      <c r="AF41" s="94">
        <f t="shared" si="2"/>
        <v>0</v>
      </c>
      <c r="AG41" s="94">
        <f t="shared" si="2"/>
        <v>0</v>
      </c>
      <c r="AH41" s="94">
        <f t="shared" si="2"/>
        <v>0</v>
      </c>
      <c r="AI41" s="94">
        <f t="shared" si="2"/>
        <v>0</v>
      </c>
      <c r="AJ41" s="94">
        <f t="shared" si="2"/>
        <v>0</v>
      </c>
    </row>
    <row r="42" spans="1:36" ht="21.75" customHeight="1">
      <c r="A42" s="97" t="s">
        <v>28</v>
      </c>
      <c r="B42" s="98" t="s">
        <v>29</v>
      </c>
      <c r="C42" s="86">
        <f>C41*10/100</f>
        <v>114000</v>
      </c>
      <c r="D42" s="87"/>
      <c r="E42" s="86">
        <f>E41*10/100</f>
        <v>0</v>
      </c>
      <c r="F42" s="87"/>
      <c r="G42" s="86">
        <f>G41*10/100</f>
        <v>0</v>
      </c>
      <c r="H42" s="87"/>
      <c r="I42" s="86">
        <f>I41*10/100</f>
        <v>0</v>
      </c>
      <c r="J42" s="87"/>
      <c r="K42" s="86">
        <f>K41*10/100</f>
        <v>0</v>
      </c>
      <c r="L42" s="87"/>
      <c r="M42" s="86">
        <f>M41*10/100</f>
        <v>0</v>
      </c>
      <c r="N42" s="87"/>
      <c r="O42" s="86">
        <f>O41*10/100</f>
        <v>0</v>
      </c>
      <c r="P42" s="87"/>
      <c r="Q42" s="86">
        <f>Q41*10/100</f>
        <v>0</v>
      </c>
      <c r="R42" s="87"/>
      <c r="S42" s="86">
        <f>S41*10/100</f>
        <v>0</v>
      </c>
      <c r="T42" s="87"/>
      <c r="U42" s="86">
        <f>U41*10/100</f>
        <v>0</v>
      </c>
      <c r="V42" s="87"/>
      <c r="W42" s="86">
        <f>W41*10/100</f>
        <v>0</v>
      </c>
      <c r="X42" s="87"/>
      <c r="Y42" s="86">
        <f>Y41*10/100</f>
        <v>0</v>
      </c>
      <c r="Z42" s="87"/>
      <c r="AA42" s="86">
        <f>AA41*10/100</f>
        <v>0</v>
      </c>
      <c r="AB42" s="87"/>
      <c r="AC42" s="86">
        <f>AC41*10/100</f>
        <v>0</v>
      </c>
      <c r="AD42" s="87"/>
      <c r="AE42" s="86">
        <f>AE41*10/100</f>
        <v>0</v>
      </c>
      <c r="AF42" s="87"/>
      <c r="AG42" s="86">
        <f>AG41*10/100</f>
        <v>0</v>
      </c>
      <c r="AH42" s="87"/>
      <c r="AI42" s="86">
        <f>AI41*10/100</f>
        <v>0</v>
      </c>
      <c r="AJ42" s="87">
        <f>AJ41*2/100</f>
        <v>0</v>
      </c>
    </row>
    <row r="43" spans="1:36" ht="26.25" customHeight="1">
      <c r="A43" s="99"/>
      <c r="B43" s="39"/>
      <c r="C43" s="39"/>
      <c r="D43" s="39"/>
      <c r="E43" s="39"/>
      <c r="F43" s="39"/>
      <c r="G43" s="41"/>
      <c r="H43" s="41"/>
      <c r="I43" s="41"/>
      <c r="J43" s="41"/>
      <c r="K43" s="41"/>
      <c r="L43" s="41"/>
      <c r="M43" s="41"/>
      <c r="N43" s="41"/>
      <c r="O43" s="41"/>
      <c r="P43" s="100"/>
      <c r="Q43" s="101" t="s">
        <v>30</v>
      </c>
      <c r="R43" s="183">
        <f>H1+O1</f>
        <v>1140000</v>
      </c>
      <c r="S43" s="184"/>
      <c r="T43" s="102" t="s">
        <v>17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</row>
    <row r="44" spans="1:36" ht="21.75" customHeight="1">
      <c r="A44" s="103"/>
      <c r="B44" s="2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</row>
    <row r="45" spans="1:36" ht="21.75" customHeight="1">
      <c r="A45" s="103"/>
      <c r="B45" s="2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</row>
    <row r="46" spans="1:36" ht="21.75" customHeight="1">
      <c r="A46" s="2"/>
      <c r="B46" s="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</row>
    <row r="47" spans="1:36" ht="21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</row>
    <row r="48" spans="1:36" ht="21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</row>
    <row r="49" spans="1:36" ht="21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</row>
    <row r="50" spans="1:36" ht="21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</row>
    <row r="51" spans="1:36" ht="21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</row>
    <row r="52" spans="1:36" ht="21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</row>
    <row r="53" spans="1:36" ht="21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</row>
    <row r="54" spans="1:36" ht="21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1:36" ht="21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</row>
    <row r="56" spans="1:36" ht="21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</row>
    <row r="57" spans="1:36" ht="21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</row>
    <row r="58" spans="1:36" ht="21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1:36" ht="21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1:3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1:3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1:3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1:3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</row>
    <row r="64" spans="1:3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</row>
    <row r="65" spans="1:3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</row>
    <row r="66" spans="1:3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</row>
    <row r="67" spans="1:3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</row>
    <row r="68" spans="1:3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</row>
    <row r="69" spans="1:3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</row>
    <row r="71" spans="1:3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</row>
    <row r="72" spans="1:3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</row>
    <row r="73" spans="1:3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</row>
    <row r="74" spans="1:3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</row>
    <row r="75" spans="1:3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</row>
    <row r="76" spans="1:3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</row>
    <row r="77" spans="1:3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</row>
    <row r="78" spans="1:3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</row>
    <row r="79" spans="1:3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</row>
    <row r="80" spans="1:3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</row>
    <row r="81" spans="1:3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</row>
    <row r="82" spans="1:3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</row>
    <row r="83" spans="1:3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</row>
    <row r="84" spans="1:3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</row>
    <row r="85" spans="1:3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</row>
    <row r="86" spans="1:3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</row>
    <row r="87" spans="1:3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</row>
    <row r="88" spans="1:3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</row>
    <row r="89" spans="1:3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</row>
    <row r="90" spans="1:3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</row>
    <row r="91" spans="1:3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</row>
    <row r="92" spans="1:3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</row>
    <row r="93" spans="1:3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</row>
    <row r="94" spans="1:3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</row>
    <row r="95" spans="1:3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</row>
    <row r="96" spans="1:3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</row>
    <row r="97" spans="1:3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</row>
    <row r="98" spans="1:3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</row>
    <row r="99" spans="1:3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</row>
    <row r="100" spans="1:3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</row>
    <row r="101" spans="1:3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</row>
    <row r="102" spans="1:3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</row>
    <row r="103" spans="1:3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</row>
    <row r="104" spans="1:3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</row>
    <row r="105" spans="1:3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</row>
    <row r="106" spans="1:3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</row>
    <row r="107" spans="1:3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</row>
    <row r="108" spans="1:3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</row>
    <row r="109" spans="1:3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</row>
    <row r="110" spans="1:3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</row>
    <row r="111" spans="1:3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</row>
    <row r="112" spans="1:3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</row>
    <row r="113" spans="1:3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</row>
    <row r="114" spans="1:3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</row>
    <row r="115" spans="1:3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</row>
    <row r="116" spans="1:3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</row>
    <row r="117" spans="1:3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</row>
    <row r="118" spans="1:3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</row>
    <row r="119" spans="1:3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</row>
    <row r="120" spans="1:3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</row>
    <row r="121" spans="1:3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</row>
    <row r="122" spans="1:3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</row>
    <row r="123" spans="1:3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</row>
    <row r="124" spans="1:3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</row>
    <row r="125" spans="1:3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</row>
    <row r="126" spans="1:3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</row>
    <row r="128" spans="1:3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</row>
    <row r="129" spans="1:3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</row>
    <row r="130" spans="1:3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</row>
    <row r="131" spans="1:3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</row>
    <row r="132" spans="1:3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</row>
    <row r="133" spans="1:3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</row>
    <row r="134" spans="1:3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spans="1:3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</row>
    <row r="136" spans="1:3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</row>
    <row r="137" spans="1:3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</row>
    <row r="138" spans="1:3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</row>
    <row r="139" spans="1:3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</row>
    <row r="143" spans="1:3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</row>
    <row r="144" spans="1:3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</row>
    <row r="145" spans="1:3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</row>
    <row r="146" spans="1:3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</row>
    <row r="147" spans="1:3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</row>
    <row r="148" spans="1:3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</row>
    <row r="149" spans="1:3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</row>
    <row r="150" spans="1:3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</row>
    <row r="151" spans="1:3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</row>
    <row r="152" spans="1:3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</row>
    <row r="153" spans="1:3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</row>
    <row r="154" spans="1:3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</row>
    <row r="155" spans="1:3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</row>
    <row r="156" spans="1:3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</row>
    <row r="157" spans="1:3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</row>
    <row r="158" spans="1:3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</row>
    <row r="159" spans="1:3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</row>
    <row r="160" spans="1:3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</row>
    <row r="161" spans="1:3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</row>
    <row r="162" spans="1:3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</row>
    <row r="163" spans="1:3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</row>
    <row r="164" spans="1:3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</row>
    <row r="165" spans="1:3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</row>
    <row r="166" spans="1:3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</row>
    <row r="167" spans="1:3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</row>
    <row r="168" spans="1:3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</row>
    <row r="169" spans="1:3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</row>
    <row r="170" spans="1:3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</row>
    <row r="171" spans="1:3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</row>
    <row r="172" spans="1:3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</row>
    <row r="173" spans="1:3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</row>
    <row r="174" spans="1:3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</row>
    <row r="175" spans="1:3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</row>
    <row r="176" spans="1:3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</row>
    <row r="177" spans="1:3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</row>
    <row r="178" spans="1:3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</row>
    <row r="179" spans="1:3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</row>
    <row r="180" spans="1:3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</row>
    <row r="181" spans="1:3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</row>
    <row r="182" spans="1:3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</row>
    <row r="183" spans="1:3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</row>
    <row r="184" spans="1:3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</row>
    <row r="185" spans="1:3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</row>
    <row r="186" spans="1:3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</row>
    <row r="187" spans="1:3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</row>
    <row r="188" spans="1:3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</row>
    <row r="189" spans="1:3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</row>
    <row r="190" spans="1:3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</row>
    <row r="191" spans="1:3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</row>
    <row r="193" spans="1:3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</row>
    <row r="194" spans="1:3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</row>
    <row r="195" spans="1:3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</row>
    <row r="196" spans="1:3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</row>
    <row r="197" spans="1:3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</row>
    <row r="198" spans="1:3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</row>
    <row r="199" spans="1:3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</row>
    <row r="200" spans="1:3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</row>
    <row r="201" spans="1:3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</row>
    <row r="202" spans="1:3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</row>
    <row r="203" spans="1:3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</row>
    <row r="204" spans="1:3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</row>
    <row r="205" spans="1:3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</row>
    <row r="206" spans="1:3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</row>
    <row r="207" spans="1:3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</row>
    <row r="208" spans="1:3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</row>
    <row r="209" spans="1:3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</row>
    <row r="210" spans="1:3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</row>
    <row r="211" spans="1:3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</row>
    <row r="212" spans="1:3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</row>
    <row r="213" spans="1:3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</row>
    <row r="214" spans="1:3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</row>
    <row r="215" spans="1:3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</row>
    <row r="216" spans="1:3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</row>
    <row r="217" spans="1:3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</row>
    <row r="218" spans="1:3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</row>
    <row r="219" spans="1:3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</row>
    <row r="220" spans="1:3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</row>
    <row r="221" spans="1:3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</row>
    <row r="222" spans="1:3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</row>
    <row r="223" spans="1:3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</row>
    <row r="224" spans="1:3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</row>
    <row r="225" spans="1:3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</row>
    <row r="226" spans="1:3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</row>
    <row r="227" spans="1:3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</row>
    <row r="228" spans="1:3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</row>
    <row r="229" spans="1:3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</row>
    <row r="230" spans="1:3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</row>
    <row r="231" spans="1:3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</row>
    <row r="232" spans="1:3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</row>
    <row r="233" spans="1:3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</row>
    <row r="234" spans="1:3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</row>
    <row r="235" spans="1:3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</row>
    <row r="236" spans="1:3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</row>
    <row r="237" spans="1:3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</row>
    <row r="238" spans="1:3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</row>
    <row r="239" spans="1:3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</row>
    <row r="240" spans="1:3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</row>
    <row r="241" spans="1:3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</row>
    <row r="242" spans="1:3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</row>
    <row r="243" spans="1:3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</row>
    <row r="244" spans="1:3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</row>
    <row r="245" spans="1:3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</row>
    <row r="246" spans="1:3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</row>
    <row r="247" spans="1:3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</row>
    <row r="248" spans="1:3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</row>
    <row r="249" spans="1:3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</row>
    <row r="250" spans="1:3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</row>
    <row r="251" spans="1:3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</row>
    <row r="252" spans="1:3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</row>
    <row r="253" spans="1:3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</row>
    <row r="254" spans="1:3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</row>
    <row r="255" spans="1:3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</row>
    <row r="256" spans="1:3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</row>
    <row r="257" spans="1:3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</row>
    <row r="258" spans="1:3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</row>
    <row r="259" spans="1:3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</row>
    <row r="260" spans="1:3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</row>
    <row r="261" spans="1:3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</row>
    <row r="262" spans="1:3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</row>
    <row r="263" spans="1:3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</row>
    <row r="264" spans="1:3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</row>
    <row r="265" spans="1:3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</row>
    <row r="266" spans="1:3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</row>
    <row r="267" spans="1:3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</row>
    <row r="268" spans="1:3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</row>
    <row r="269" spans="1:3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</row>
    <row r="270" spans="1:3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</row>
    <row r="271" spans="1:3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</row>
    <row r="272" spans="1:3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</row>
    <row r="273" spans="1:3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</row>
    <row r="274" spans="1:3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</row>
    <row r="275" spans="1:3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</row>
    <row r="276" spans="1:3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</row>
    <row r="277" spans="1:3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</row>
    <row r="278" spans="1:3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</row>
    <row r="279" spans="1:3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</row>
    <row r="280" spans="1:3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</row>
    <row r="281" spans="1:3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</row>
    <row r="282" spans="1:3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</row>
    <row r="283" spans="1:3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</row>
    <row r="284" spans="1:3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</row>
    <row r="285" spans="1:3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</row>
    <row r="286" spans="1:3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</row>
    <row r="287" spans="1:3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</row>
    <row r="288" spans="1:3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</row>
    <row r="289" spans="1:3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</row>
    <row r="290" spans="1:3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</row>
    <row r="291" spans="1:3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</row>
    <row r="292" spans="1:3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</row>
    <row r="293" spans="1:3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</row>
    <row r="294" spans="1:3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</row>
    <row r="295" spans="1:3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</row>
    <row r="296" spans="1:3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</row>
    <row r="297" spans="1:3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</row>
    <row r="298" spans="1:3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</row>
    <row r="299" spans="1:3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</row>
    <row r="300" spans="1:3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</row>
    <row r="301" spans="1:3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</row>
    <row r="302" spans="1:3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</row>
    <row r="303" spans="1:3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</row>
    <row r="304" spans="1:3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</row>
    <row r="305" spans="1:3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</row>
    <row r="306" spans="1:3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</row>
    <row r="307" spans="1:3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</row>
    <row r="308" spans="1:3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</row>
    <row r="309" spans="1:3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</row>
    <row r="310" spans="1:3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</row>
    <row r="311" spans="1:3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</row>
    <row r="312" spans="1:3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</row>
    <row r="313" spans="1:3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</row>
    <row r="314" spans="1:3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</row>
    <row r="315" spans="1:3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</row>
    <row r="316" spans="1:3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</row>
    <row r="317" spans="1:3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</row>
    <row r="318" spans="1:3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</row>
    <row r="319" spans="1:3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</row>
    <row r="320" spans="1:3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</row>
    <row r="321" spans="1:3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</row>
    <row r="322" spans="1:3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</row>
    <row r="323" spans="1:3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</row>
    <row r="324" spans="1:3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</row>
    <row r="325" spans="1:3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</row>
    <row r="326" spans="1:3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</row>
    <row r="327" spans="1:3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</row>
    <row r="328" spans="1:3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</row>
    <row r="329" spans="1:3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</row>
    <row r="330" spans="1:3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</row>
    <row r="331" spans="1:3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</row>
    <row r="332" spans="1:3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</row>
    <row r="333" spans="1:3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</row>
    <row r="334" spans="1:3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</row>
    <row r="335" spans="1:3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</row>
    <row r="336" spans="1:3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</row>
    <row r="337" spans="1:3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</row>
    <row r="338" spans="1:3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</row>
    <row r="339" spans="1:3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</row>
    <row r="340" spans="1:3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</row>
    <row r="341" spans="1:3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</row>
    <row r="342" spans="1:3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</row>
    <row r="343" spans="1:3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</row>
    <row r="344" spans="1:3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</row>
    <row r="345" spans="1:3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</row>
    <row r="346" spans="1:3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</row>
    <row r="347" spans="1:3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</row>
    <row r="348" spans="1:3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</row>
    <row r="349" spans="1:3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</row>
    <row r="350" spans="1:3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</row>
    <row r="351" spans="1:3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</row>
    <row r="352" spans="1:3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</row>
    <row r="353" spans="1:3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</row>
    <row r="354" spans="1:3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</row>
    <row r="355" spans="1:3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</row>
    <row r="356" spans="1:3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</row>
    <row r="357" spans="1:3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</row>
    <row r="358" spans="1:3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</row>
    <row r="359" spans="1:3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</row>
    <row r="360" spans="1:3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</row>
    <row r="361" spans="1:3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</row>
    <row r="362" spans="1:3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</row>
    <row r="363" spans="1:3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</row>
    <row r="364" spans="1:3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</row>
    <row r="365" spans="1:3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</row>
    <row r="366" spans="1:3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</row>
    <row r="367" spans="1:3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</row>
    <row r="368" spans="1:3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</row>
    <row r="369" spans="1:3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</row>
    <row r="370" spans="1:3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</row>
    <row r="371" spans="1:3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</row>
    <row r="372" spans="1:3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</row>
    <row r="373" spans="1:3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</row>
    <row r="374" spans="1:3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</row>
    <row r="375" spans="1:3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</row>
    <row r="376" spans="1:3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</row>
    <row r="377" spans="1:3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</row>
    <row r="378" spans="1:3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</row>
    <row r="379" spans="1:3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</row>
    <row r="380" spans="1:3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</row>
    <row r="381" spans="1:3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</row>
    <row r="382" spans="1:3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</row>
    <row r="383" spans="1:3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</row>
    <row r="384" spans="1:3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</row>
    <row r="385" spans="1:3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</row>
    <row r="386" spans="1:3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</row>
    <row r="387" spans="1:3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</row>
    <row r="388" spans="1:3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</row>
    <row r="389" spans="1:3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</row>
    <row r="390" spans="1:3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</row>
    <row r="391" spans="1:3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</row>
    <row r="392" spans="1:3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</row>
    <row r="393" spans="1:3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</row>
    <row r="394" spans="1:3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</row>
    <row r="395" spans="1:3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</row>
    <row r="396" spans="1:3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</row>
    <row r="397" spans="1:3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</row>
    <row r="398" spans="1:3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</row>
    <row r="399" spans="1:3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</row>
    <row r="400" spans="1:3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</row>
    <row r="401" spans="1:3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</row>
    <row r="402" spans="1:3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</row>
    <row r="403" spans="1:3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</row>
    <row r="404" spans="1:3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</row>
    <row r="405" spans="1:3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</row>
    <row r="406" spans="1:3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</row>
    <row r="407" spans="1:3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</row>
    <row r="408" spans="1:3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</row>
    <row r="409" spans="1:3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</row>
    <row r="410" spans="1:3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</row>
    <row r="411" spans="1:3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</row>
    <row r="412" spans="1:3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</row>
    <row r="413" spans="1:3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</row>
    <row r="414" spans="1:3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</row>
    <row r="415" spans="1:3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</row>
    <row r="416" spans="1:3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</row>
    <row r="417" spans="1:3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</row>
    <row r="418" spans="1:3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</row>
    <row r="419" spans="1:3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</row>
    <row r="420" spans="1:3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</row>
    <row r="421" spans="1:3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</row>
    <row r="422" spans="1:3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</row>
    <row r="423" spans="1:3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</row>
    <row r="424" spans="1:3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</row>
    <row r="425" spans="1:3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</row>
    <row r="426" spans="1:3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</row>
    <row r="427" spans="1:3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</row>
    <row r="428" spans="1:3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</row>
    <row r="429" spans="1:3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</row>
    <row r="430" spans="1:3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</row>
    <row r="432" spans="1:3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</row>
    <row r="433" spans="1:3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</row>
    <row r="434" spans="1:3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</row>
    <row r="435" spans="1:3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</row>
    <row r="436" spans="1:3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</row>
    <row r="437" spans="1:3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</row>
    <row r="438" spans="1:3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</row>
    <row r="439" spans="1:3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</row>
    <row r="440" spans="1:3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</row>
    <row r="441" spans="1:3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</row>
    <row r="442" spans="1:3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</row>
    <row r="443" spans="1:3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</row>
    <row r="444" spans="1:3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</row>
    <row r="445" spans="1:3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</row>
    <row r="446" spans="1:3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</row>
    <row r="447" spans="1:3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</row>
    <row r="448" spans="1:3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</row>
    <row r="449" spans="1:3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</row>
    <row r="450" spans="1:3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</row>
    <row r="451" spans="1:3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</row>
    <row r="452" spans="1:3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</row>
    <row r="453" spans="1:3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</row>
    <row r="454" spans="1:3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</row>
    <row r="455" spans="1:3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</row>
    <row r="456" spans="1:3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</row>
    <row r="457" spans="1:3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</row>
    <row r="458" spans="1:3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</row>
    <row r="459" spans="1:3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</row>
    <row r="460" spans="1:3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</row>
    <row r="461" spans="1:3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</row>
    <row r="462" spans="1:3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</row>
    <row r="463" spans="1:3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</row>
    <row r="464" spans="1:3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</row>
    <row r="465" spans="1:3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</row>
    <row r="466" spans="1:3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</row>
    <row r="467" spans="1:3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</row>
    <row r="468" spans="1:3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</row>
    <row r="469" spans="1:3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</row>
    <row r="470" spans="1:3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</row>
    <row r="471" spans="1:3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</row>
    <row r="472" spans="1:3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</row>
    <row r="473" spans="1:3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</row>
    <row r="474" spans="1:3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</row>
    <row r="475" spans="1:3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</row>
    <row r="476" spans="1:3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</row>
    <row r="477" spans="1:3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</row>
    <row r="478" spans="1:3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</row>
    <row r="479" spans="1:3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</row>
    <row r="480" spans="1:3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</row>
    <row r="481" spans="1:3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</row>
    <row r="482" spans="1:3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</row>
    <row r="483" spans="1:3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</row>
    <row r="484" spans="1:3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</row>
    <row r="485" spans="1:3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</row>
    <row r="486" spans="1:3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</row>
    <row r="487" spans="1:3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</row>
    <row r="488" spans="1:3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</row>
    <row r="489" spans="1:3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</row>
    <row r="490" spans="1:3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</row>
    <row r="491" spans="1:3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</row>
    <row r="492" spans="1:3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</row>
    <row r="493" spans="1:3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</row>
    <row r="494" spans="1:3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</row>
    <row r="495" spans="1:3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</row>
    <row r="496" spans="1:3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</row>
    <row r="497" spans="1:3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</row>
    <row r="498" spans="1:3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</row>
    <row r="499" spans="1:3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</row>
    <row r="500" spans="1:3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</row>
    <row r="501" spans="1:3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</row>
    <row r="502" spans="1:3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</row>
    <row r="503" spans="1:3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</row>
    <row r="504" spans="1:3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</row>
    <row r="505" spans="1:3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</row>
    <row r="506" spans="1:3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</row>
    <row r="507" spans="1:3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</row>
    <row r="508" spans="1:3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</row>
    <row r="509" spans="1:3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</row>
    <row r="510" spans="1:3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</row>
    <row r="511" spans="1:3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</row>
    <row r="512" spans="1:3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</row>
    <row r="513" spans="1:3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</row>
    <row r="514" spans="1:3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</row>
    <row r="515" spans="1:3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</row>
    <row r="516" spans="1:3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</row>
    <row r="517" spans="1:3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</row>
    <row r="518" spans="1:3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</row>
    <row r="519" spans="1:3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</row>
    <row r="520" spans="1:3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</row>
    <row r="521" spans="1:3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</row>
    <row r="522" spans="1:3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</row>
    <row r="523" spans="1:3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</row>
    <row r="524" spans="1:3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</row>
    <row r="525" spans="1:3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</row>
    <row r="526" spans="1:3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</row>
    <row r="527" spans="1:3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</row>
    <row r="528" spans="1:3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</row>
    <row r="529" spans="1:3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</row>
    <row r="530" spans="1:3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</row>
    <row r="531" spans="1:3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</row>
    <row r="532" spans="1:3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</row>
    <row r="533" spans="1:3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</row>
    <row r="534" spans="1:3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</row>
    <row r="535" spans="1:3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</row>
    <row r="536" spans="1:3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</row>
    <row r="537" spans="1:3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</row>
    <row r="538" spans="1:3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</row>
    <row r="539" spans="1:3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</row>
    <row r="540" spans="1:3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</row>
    <row r="541" spans="1:3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</row>
    <row r="542" spans="1:3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</row>
    <row r="543" spans="1:3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</row>
    <row r="544" spans="1:3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</row>
    <row r="545" spans="1:3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</row>
    <row r="546" spans="1:3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</row>
    <row r="547" spans="1:3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</row>
    <row r="548" spans="1:3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</row>
    <row r="549" spans="1:3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</row>
    <row r="550" spans="1:3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</row>
    <row r="551" spans="1:3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</row>
    <row r="552" spans="1:3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</row>
    <row r="553" spans="1:3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</row>
    <row r="554" spans="1:3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</row>
    <row r="555" spans="1:3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</row>
    <row r="556" spans="1:3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</row>
    <row r="557" spans="1:3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</row>
    <row r="558" spans="1:3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</row>
    <row r="559" spans="1:3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</row>
    <row r="560" spans="1:3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</row>
    <row r="561" spans="1:3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</row>
    <row r="562" spans="1:3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</row>
    <row r="563" spans="1:3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</row>
    <row r="564" spans="1:3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</row>
    <row r="565" spans="1:3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</row>
    <row r="566" spans="1:3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</row>
    <row r="567" spans="1:3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</row>
    <row r="568" spans="1:3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</row>
    <row r="569" spans="1:3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</row>
    <row r="570" spans="1:3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</row>
    <row r="571" spans="1:3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</row>
    <row r="572" spans="1:3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</row>
    <row r="573" spans="1:3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</row>
    <row r="574" spans="1:3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</row>
    <row r="575" spans="1:3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</row>
    <row r="576" spans="1:3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</row>
    <row r="577" spans="1:3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</row>
    <row r="578" spans="1:3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</row>
    <row r="579" spans="1:3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</row>
    <row r="580" spans="1:3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</row>
    <row r="581" spans="1:3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</row>
    <row r="582" spans="1:3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</row>
    <row r="583" spans="1:3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</row>
    <row r="584" spans="1:3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</row>
    <row r="585" spans="1:3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</row>
    <row r="586" spans="1:3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</row>
    <row r="587" spans="1:3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</row>
    <row r="588" spans="1:3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</row>
    <row r="589" spans="1:3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</row>
    <row r="590" spans="1:3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</row>
    <row r="591" spans="1:3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</row>
    <row r="592" spans="1:3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</row>
    <row r="593" spans="1:3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</row>
    <row r="594" spans="1:3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</row>
    <row r="595" spans="1:3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</row>
    <row r="596" spans="1:3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</row>
    <row r="597" spans="1:3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</row>
    <row r="598" spans="1:3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</row>
    <row r="599" spans="1:3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</row>
    <row r="600" spans="1:3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</row>
    <row r="601" spans="1:3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</row>
    <row r="602" spans="1:3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</row>
    <row r="603" spans="1:3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</row>
    <row r="604" spans="1:3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</row>
    <row r="605" spans="1:3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</row>
    <row r="606" spans="1:3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</row>
    <row r="607" spans="1:3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</row>
    <row r="608" spans="1:3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</row>
    <row r="609" spans="1:3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</row>
    <row r="610" spans="1:3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</row>
    <row r="611" spans="1:3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</row>
    <row r="612" spans="1:3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</row>
    <row r="613" spans="1:3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</row>
    <row r="614" spans="1:3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</row>
    <row r="615" spans="1:3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</row>
    <row r="616" spans="1:3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</row>
    <row r="617" spans="1:3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</row>
    <row r="618" spans="1:3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</row>
    <row r="619" spans="1:3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</row>
    <row r="620" spans="1:3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</row>
    <row r="621" spans="1:3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</row>
    <row r="622" spans="1:3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</row>
    <row r="623" spans="1:3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</row>
    <row r="624" spans="1:3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</row>
    <row r="625" spans="1:3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</row>
    <row r="626" spans="1:3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</row>
    <row r="627" spans="1:3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</row>
    <row r="628" spans="1:3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</row>
    <row r="629" spans="1:3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</row>
    <row r="630" spans="1:3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</row>
    <row r="631" spans="1:3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</row>
    <row r="632" spans="1:3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</row>
    <row r="633" spans="1:3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</row>
    <row r="634" spans="1:3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</row>
    <row r="635" spans="1:3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</row>
    <row r="636" spans="1:3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</row>
    <row r="637" spans="1:3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</row>
    <row r="638" spans="1:3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</row>
    <row r="639" spans="1:3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</row>
    <row r="640" spans="1:3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</row>
    <row r="641" spans="1:3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</row>
    <row r="642" spans="1:3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</row>
    <row r="643" spans="1:3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</row>
    <row r="644" spans="1:3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</row>
    <row r="645" spans="1:3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</row>
    <row r="646" spans="1:3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</row>
    <row r="647" spans="1:3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</row>
    <row r="648" spans="1:3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</row>
    <row r="649" spans="1:3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</row>
    <row r="650" spans="1:3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</row>
    <row r="651" spans="1:3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</row>
    <row r="652" spans="1:3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</row>
    <row r="653" spans="1:3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</row>
    <row r="654" spans="1:3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</row>
    <row r="655" spans="1:3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</row>
    <row r="656" spans="1:3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</row>
    <row r="657" spans="1:3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</row>
    <row r="658" spans="1:3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</row>
    <row r="659" spans="1:3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</row>
    <row r="660" spans="1:3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</row>
    <row r="661" spans="1:3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</row>
    <row r="662" spans="1:3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</row>
    <row r="663" spans="1:3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</row>
    <row r="664" spans="1:3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</row>
    <row r="665" spans="1:3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</row>
    <row r="666" spans="1:3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</row>
    <row r="667" spans="1:3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</row>
    <row r="668" spans="1:3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</row>
    <row r="669" spans="1:3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</row>
    <row r="670" spans="1:3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</row>
    <row r="671" spans="1:3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</row>
    <row r="672" spans="1:3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</row>
    <row r="673" spans="1:3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</row>
    <row r="674" spans="1:3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</row>
    <row r="675" spans="1:3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</row>
    <row r="676" spans="1:3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</row>
    <row r="677" spans="1:3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</row>
    <row r="679" spans="1:3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</row>
    <row r="680" spans="1:3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</row>
    <row r="681" spans="1:3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</row>
    <row r="682" spans="1:3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</row>
    <row r="683" spans="1:3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</row>
    <row r="684" spans="1:3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</row>
    <row r="685" spans="1:3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</row>
    <row r="686" spans="1:3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</row>
    <row r="687" spans="1:3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</row>
    <row r="688" spans="1:3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</row>
    <row r="689" spans="1:3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</row>
    <row r="690" spans="1:3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</row>
    <row r="691" spans="1:3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</row>
    <row r="692" spans="1:3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</row>
    <row r="693" spans="1:3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</row>
    <row r="694" spans="1:3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</row>
    <row r="695" spans="1:3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</row>
    <row r="696" spans="1:3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</row>
    <row r="697" spans="1:3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</row>
    <row r="698" spans="1:3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</row>
    <row r="699" spans="1:3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</row>
    <row r="700" spans="1:3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</row>
    <row r="701" spans="1:3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</row>
    <row r="702" spans="1:3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</row>
    <row r="703" spans="1:3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</row>
    <row r="704" spans="1:3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</row>
    <row r="705" spans="1:3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</row>
    <row r="706" spans="1:3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</row>
    <row r="707" spans="1:3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</row>
    <row r="708" spans="1:3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</row>
    <row r="709" spans="1:3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</row>
    <row r="710" spans="1:3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</row>
    <row r="711" spans="1:3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</row>
    <row r="712" spans="1:3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</row>
    <row r="713" spans="1:3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</row>
    <row r="714" spans="1:3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</row>
    <row r="715" spans="1:3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</row>
    <row r="716" spans="1:3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</row>
    <row r="717" spans="1:3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</row>
    <row r="718" spans="1:3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</row>
    <row r="719" spans="1:3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</row>
    <row r="720" spans="1:3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</row>
    <row r="721" spans="1:3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</row>
    <row r="722" spans="1:3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</row>
    <row r="723" spans="1:3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</row>
    <row r="724" spans="1:3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</row>
    <row r="725" spans="1:3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</row>
    <row r="726" spans="1:3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</row>
    <row r="727" spans="1:3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</row>
    <row r="728" spans="1:3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</row>
    <row r="729" spans="1:3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</row>
    <row r="730" spans="1:3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</row>
    <row r="731" spans="1:3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</row>
    <row r="732" spans="1:3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</row>
    <row r="733" spans="1:3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</row>
    <row r="734" spans="1:3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</row>
    <row r="735" spans="1:3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</row>
    <row r="736" spans="1:3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</row>
    <row r="737" spans="1:3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</row>
    <row r="738" spans="1:3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</row>
    <row r="739" spans="1:3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</row>
    <row r="740" spans="1:3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</row>
    <row r="741" spans="1:3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</row>
    <row r="742" spans="1:3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</row>
    <row r="743" spans="1:3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</row>
    <row r="744" spans="1:3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</row>
    <row r="745" spans="1:3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</row>
    <row r="746" spans="1:3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</row>
    <row r="747" spans="1:3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</row>
    <row r="748" spans="1:3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</row>
    <row r="749" spans="1:3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</row>
    <row r="750" spans="1:3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</row>
    <row r="751" spans="1:3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</row>
    <row r="752" spans="1:3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</row>
    <row r="753" spans="1:3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</row>
    <row r="754" spans="1:3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</row>
    <row r="755" spans="1:3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</row>
    <row r="756" spans="1:3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</row>
    <row r="757" spans="1:3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</row>
    <row r="758" spans="1:3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</row>
    <row r="759" spans="1:3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</row>
    <row r="760" spans="1:3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</row>
    <row r="761" spans="1:3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</row>
    <row r="762" spans="1:3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</row>
    <row r="763" spans="1:3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</row>
    <row r="764" spans="1:3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</row>
    <row r="765" spans="1:3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</row>
    <row r="766" spans="1:3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</row>
    <row r="767" spans="1:3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</row>
    <row r="768" spans="1:3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</row>
    <row r="769" spans="1:3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</row>
    <row r="770" spans="1:3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</row>
    <row r="771" spans="1:3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</row>
    <row r="772" spans="1:3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</row>
    <row r="773" spans="1:3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</row>
    <row r="774" spans="1:3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</row>
    <row r="775" spans="1:3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</row>
    <row r="776" spans="1:3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</row>
    <row r="777" spans="1:3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</row>
    <row r="778" spans="1:3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</row>
    <row r="779" spans="1:3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</row>
    <row r="780" spans="1:3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</row>
    <row r="781" spans="1:3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</row>
    <row r="782" spans="1:3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</row>
    <row r="783" spans="1:3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</row>
    <row r="784" spans="1:3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</row>
    <row r="785" spans="1:3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</row>
    <row r="786" spans="1:3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</row>
    <row r="787" spans="1:3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</row>
    <row r="788" spans="1:3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</row>
    <row r="789" spans="1:3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</row>
    <row r="790" spans="1:3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</row>
    <row r="791" spans="1:3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</row>
    <row r="792" spans="1:3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</row>
    <row r="793" spans="1:3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</row>
    <row r="794" spans="1:3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</row>
    <row r="795" spans="1:3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</row>
    <row r="796" spans="1:3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</row>
    <row r="797" spans="1:3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</row>
    <row r="798" spans="1:3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</row>
    <row r="799" spans="1:3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</row>
    <row r="800" spans="1:3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</row>
    <row r="801" spans="1:3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</row>
    <row r="802" spans="1:3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</row>
    <row r="803" spans="1:3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</row>
    <row r="804" spans="1:3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</row>
    <row r="805" spans="1:3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</row>
    <row r="806" spans="1:3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</row>
    <row r="807" spans="1:3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</row>
    <row r="808" spans="1:3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</row>
    <row r="809" spans="1:3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</row>
    <row r="810" spans="1:3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</row>
    <row r="811" spans="1:3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</row>
    <row r="812" spans="1:3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</row>
    <row r="813" spans="1:3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</row>
    <row r="814" spans="1:3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</row>
    <row r="816" spans="1:3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</row>
    <row r="817" spans="1:3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</row>
    <row r="818" spans="1:3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</row>
    <row r="819" spans="1:3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</row>
    <row r="820" spans="1:3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</row>
    <row r="821" spans="1:3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</row>
    <row r="822" spans="1:3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</row>
    <row r="823" spans="1:3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</row>
    <row r="824" spans="1:3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</row>
    <row r="825" spans="1:3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</row>
    <row r="826" spans="1:3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</row>
    <row r="827" spans="1:3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</row>
    <row r="828" spans="1:3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</row>
    <row r="829" spans="1:3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</row>
    <row r="830" spans="1:3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</row>
    <row r="831" spans="1:3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</row>
    <row r="832" spans="1:3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</row>
    <row r="833" spans="1:3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</row>
    <row r="834" spans="1:3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</row>
    <row r="835" spans="1:3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</row>
    <row r="836" spans="1:3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</row>
    <row r="837" spans="1:3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</row>
    <row r="838" spans="1:3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</row>
    <row r="839" spans="1:3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</row>
    <row r="840" spans="1:3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</row>
    <row r="841" spans="1:3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</row>
    <row r="842" spans="1:3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</row>
    <row r="843" spans="1:3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</row>
    <row r="844" spans="1:3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</row>
    <row r="845" spans="1:3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</row>
    <row r="846" spans="1:3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</row>
    <row r="847" spans="1:3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</row>
    <row r="848" spans="1:3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</row>
    <row r="849" spans="1:3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</row>
    <row r="850" spans="1:3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</row>
    <row r="851" spans="1:3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</row>
    <row r="852" spans="1:3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</row>
    <row r="853" spans="1:3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</row>
    <row r="854" spans="1:3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</row>
    <row r="855" spans="1:3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</row>
    <row r="856" spans="1:3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</row>
    <row r="857" spans="1:3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</row>
    <row r="858" spans="1:3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</row>
    <row r="859" spans="1:3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</row>
    <row r="860" spans="1:3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</row>
    <row r="861" spans="1:3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</row>
    <row r="862" spans="1:3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</row>
    <row r="863" spans="1:3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</row>
    <row r="864" spans="1:3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</row>
    <row r="865" spans="1:3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</row>
    <row r="866" spans="1:3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</row>
    <row r="867" spans="1:3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</row>
    <row r="868" spans="1:3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</row>
    <row r="869" spans="1:3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</row>
    <row r="870" spans="1:3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</row>
    <row r="871" spans="1:3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</row>
    <row r="872" spans="1:3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</row>
    <row r="873" spans="1:3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</row>
    <row r="874" spans="1:3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</row>
    <row r="875" spans="1:3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</row>
    <row r="876" spans="1:3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</row>
    <row r="877" spans="1:3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</row>
    <row r="878" spans="1:3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</row>
    <row r="879" spans="1:3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</row>
    <row r="880" spans="1:3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</row>
    <row r="881" spans="1:3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</row>
    <row r="882" spans="1:3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</row>
    <row r="883" spans="1:3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</row>
    <row r="884" spans="1:3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</row>
    <row r="885" spans="1:3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</row>
    <row r="886" spans="1:3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</row>
    <row r="887" spans="1:3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</row>
    <row r="888" spans="1:3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</row>
    <row r="889" spans="1:3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</row>
    <row r="890" spans="1:3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</row>
    <row r="891" spans="1:3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</row>
    <row r="892" spans="1:3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</row>
    <row r="893" spans="1:3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</row>
    <row r="894" spans="1:3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</row>
    <row r="895" spans="1:3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</row>
    <row r="896" spans="1:3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</row>
    <row r="897" spans="1:3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</row>
    <row r="898" spans="1:3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</row>
    <row r="899" spans="1:3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</row>
    <row r="900" spans="1:3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</row>
    <row r="901" spans="1:3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</row>
    <row r="902" spans="1:3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</row>
    <row r="903" spans="1:3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</row>
    <row r="904" spans="1:3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</row>
    <row r="905" spans="1:3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</row>
    <row r="906" spans="1:3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</row>
    <row r="907" spans="1:3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</row>
    <row r="908" spans="1:3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</row>
    <row r="910" spans="1:3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</row>
    <row r="911" spans="1:3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</row>
    <row r="912" spans="1:3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</row>
    <row r="913" spans="1:3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</row>
    <row r="914" spans="1:3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</row>
    <row r="915" spans="1:3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</row>
    <row r="916" spans="1:3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</row>
    <row r="917" spans="1:3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</row>
    <row r="918" spans="1:3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</row>
    <row r="919" spans="1:3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</row>
    <row r="920" spans="1:3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</row>
    <row r="921" spans="1:3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</row>
    <row r="922" spans="1:3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</row>
    <row r="923" spans="1:3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</row>
    <row r="924" spans="1:3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</row>
    <row r="925" spans="1:3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</row>
    <row r="926" spans="1:3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</row>
    <row r="927" spans="1:3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</row>
    <row r="928" spans="1:3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</row>
    <row r="929" spans="1:3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</row>
    <row r="930" spans="1:3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</row>
    <row r="931" spans="1:3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</row>
    <row r="932" spans="1:3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</row>
    <row r="933" spans="1:3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</row>
    <row r="934" spans="1:3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</row>
    <row r="935" spans="1:3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</row>
    <row r="936" spans="1:3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</row>
    <row r="937" spans="1:3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</row>
    <row r="938" spans="1:3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</row>
    <row r="939" spans="1:3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</row>
    <row r="940" spans="1:3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</row>
    <row r="941" spans="1:3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</row>
    <row r="942" spans="1:3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</row>
    <row r="943" spans="1:3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</row>
    <row r="944" spans="1:3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</row>
    <row r="945" spans="1:3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</row>
    <row r="946" spans="1:3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</row>
    <row r="947" spans="1:3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</row>
    <row r="948" spans="1:3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</row>
    <row r="949" spans="1:3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</row>
    <row r="950" spans="1:3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</row>
    <row r="951" spans="1:3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</row>
    <row r="952" spans="1:3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</row>
    <row r="953" spans="1:3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</row>
    <row r="954" spans="1:3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</row>
    <row r="955" spans="1:3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</row>
    <row r="956" spans="1:3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</row>
    <row r="957" spans="1:3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</row>
    <row r="958" spans="1:3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</row>
    <row r="959" spans="1:3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</row>
    <row r="960" spans="1:3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</row>
    <row r="961" spans="1:3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</row>
    <row r="962" spans="1:3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</row>
    <row r="963" spans="1:3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</row>
    <row r="964" spans="1:3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</row>
    <row r="965" spans="1:3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</row>
    <row r="966" spans="1:3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</row>
    <row r="967" spans="1:3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</row>
    <row r="968" spans="1:3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</row>
    <row r="969" spans="1:3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</row>
    <row r="970" spans="1:3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</row>
    <row r="971" spans="1:3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</row>
    <row r="972" spans="1:3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</row>
    <row r="973" spans="1:3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</row>
    <row r="974" spans="1:3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</row>
    <row r="975" spans="1:3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</row>
    <row r="976" spans="1:3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</row>
    <row r="977" spans="1:3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</row>
    <row r="978" spans="1:3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</row>
    <row r="979" spans="1:3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</row>
    <row r="980" spans="1:3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</row>
    <row r="981" spans="1:3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</row>
    <row r="982" spans="1:3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</row>
    <row r="983" spans="1:3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</row>
    <row r="984" spans="1:3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</row>
    <row r="985" spans="1:3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</row>
    <row r="986" spans="1:3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</row>
    <row r="987" spans="1:3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</row>
    <row r="988" spans="1:3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</row>
    <row r="989" spans="1:3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</row>
    <row r="990" spans="1:3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</row>
    <row r="991" spans="1:3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</row>
    <row r="992" spans="1:3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</row>
    <row r="993" spans="1:3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</row>
    <row r="994" spans="1:3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</row>
    <row r="995" spans="1:3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</row>
    <row r="996" spans="1:3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</row>
    <row r="997" spans="1:3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</row>
    <row r="998" spans="1:3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</row>
    <row r="999" spans="1:3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</row>
    <row r="1000" spans="1:3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</row>
  </sheetData>
  <mergeCells count="21">
    <mergeCell ref="R43:S43"/>
    <mergeCell ref="AG2:AH2"/>
    <mergeCell ref="Q2:R2"/>
    <mergeCell ref="S2:T2"/>
    <mergeCell ref="G2:H2"/>
    <mergeCell ref="AE2:AF2"/>
    <mergeCell ref="AC2:AD2"/>
    <mergeCell ref="U2:V2"/>
    <mergeCell ref="W2:X2"/>
    <mergeCell ref="AA2:AB2"/>
    <mergeCell ref="Y2:Z2"/>
    <mergeCell ref="H1:I1"/>
    <mergeCell ref="O1:P1"/>
    <mergeCell ref="I2:J2"/>
    <mergeCell ref="A3:B3"/>
    <mergeCell ref="K2:L2"/>
    <mergeCell ref="E2:F2"/>
    <mergeCell ref="A2:B2"/>
    <mergeCell ref="C2:D2"/>
    <mergeCell ref="O2:P2"/>
    <mergeCell ref="M2:N2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showGridLines="0" workbookViewId="0">
      <selection activeCell="C16" sqref="C16"/>
    </sheetView>
  </sheetViews>
  <sheetFormatPr defaultColWidth="10.140625" defaultRowHeight="15" customHeight="1"/>
  <cols>
    <col min="1" max="1" width="7.28515625" bestFit="1" customWidth="1"/>
    <col min="2" max="2" width="12.5703125" customWidth="1"/>
    <col min="3" max="3" width="14.140625" customWidth="1"/>
    <col min="4" max="4" width="15.5703125" customWidth="1"/>
    <col min="5" max="5" width="16.28515625" customWidth="1"/>
    <col min="6" max="6" width="13.28515625" customWidth="1"/>
    <col min="7" max="7" width="14.42578125" customWidth="1"/>
    <col min="8" max="8" width="12.28515625" customWidth="1"/>
    <col min="9" max="9" width="15.42578125" customWidth="1"/>
    <col min="10" max="10" width="12.7109375" bestFit="1" customWidth="1"/>
    <col min="11" max="11" width="13.7109375" customWidth="1"/>
    <col min="12" max="12" width="11.140625" customWidth="1"/>
    <col min="13" max="13" width="13.7109375" customWidth="1"/>
    <col min="14" max="14" width="12.7109375" bestFit="1" customWidth="1"/>
    <col min="15" max="15" width="15.42578125" customWidth="1"/>
    <col min="16" max="16" width="12.28515625" customWidth="1"/>
    <col min="17" max="17" width="15.42578125" customWidth="1"/>
    <col min="18" max="18" width="11.140625" customWidth="1"/>
    <col min="19" max="19" width="15.42578125" customWidth="1"/>
    <col min="20" max="20" width="11.140625" customWidth="1"/>
    <col min="21" max="21" width="15.42578125" customWidth="1"/>
    <col min="22" max="22" width="12.28515625" customWidth="1"/>
    <col min="23" max="23" width="15.42578125" customWidth="1"/>
    <col min="24" max="24" width="11.140625" customWidth="1"/>
    <col min="25" max="28" width="9.28515625" customWidth="1"/>
    <col min="29" max="34" width="9.140625" customWidth="1"/>
  </cols>
  <sheetData>
    <row r="1" spans="1:34" ht="26.25" customHeight="1">
      <c r="A1" s="197" t="str">
        <f>"สรุปบัญชี ประจำปี "&amp;มกราคม!A2</f>
        <v>สรุปบัญชี ประจำปี 2565</v>
      </c>
      <c r="B1" s="179"/>
      <c r="C1" s="179"/>
      <c r="D1" s="179"/>
      <c r="E1" s="179"/>
      <c r="F1" s="179"/>
      <c r="G1" s="179"/>
      <c r="H1" s="104"/>
      <c r="I1" s="104"/>
      <c r="J1" s="104"/>
      <c r="K1" s="104"/>
      <c r="L1" s="104"/>
      <c r="M1" s="104"/>
      <c r="N1" s="105"/>
      <c r="O1" s="106"/>
      <c r="P1" s="106"/>
      <c r="Q1" s="106"/>
      <c r="R1" s="106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</row>
    <row r="2" spans="1:34" ht="23.25" customHeight="1">
      <c r="A2" s="169" t="s">
        <v>58</v>
      </c>
      <c r="B2" s="169">
        <f>พฤศจิกายน!C1+ธันวาคม!C1</f>
        <v>10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6"/>
      <c r="O2" s="106"/>
      <c r="P2" s="106"/>
      <c r="Q2" s="106"/>
      <c r="R2" s="106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</row>
    <row r="3" spans="1:34" ht="23.25" customHeight="1">
      <c r="A3" s="190" t="s">
        <v>31</v>
      </c>
      <c r="B3" s="187"/>
      <c r="C3" s="192" t="s">
        <v>59</v>
      </c>
      <c r="D3" s="187"/>
      <c r="E3" s="192" t="s">
        <v>57</v>
      </c>
      <c r="F3" s="187"/>
      <c r="G3" s="192" t="s">
        <v>57</v>
      </c>
      <c r="H3" s="187"/>
      <c r="I3" s="192" t="s">
        <v>57</v>
      </c>
      <c r="J3" s="187"/>
      <c r="K3" s="192" t="s">
        <v>57</v>
      </c>
      <c r="L3" s="187"/>
      <c r="M3" s="192" t="str">
        <f>มกราคม!M2</f>
        <v>o</v>
      </c>
      <c r="N3" s="187"/>
      <c r="O3" s="192" t="str">
        <f>มกราคม!O2</f>
        <v>o</v>
      </c>
      <c r="P3" s="187"/>
      <c r="Q3" s="192" t="str">
        <f>มกราคม!Q2</f>
        <v>o</v>
      </c>
      <c r="R3" s="187"/>
      <c r="S3" s="192" t="str">
        <f>มกราคม!S2</f>
        <v>o</v>
      </c>
      <c r="T3" s="187"/>
      <c r="U3" s="192" t="str">
        <f>มกราคม!U2</f>
        <v>o</v>
      </c>
      <c r="V3" s="187"/>
      <c r="W3" s="192" t="str">
        <f>มกราคม!W2</f>
        <v>o</v>
      </c>
      <c r="X3" s="187"/>
      <c r="Y3" s="192" t="str">
        <f>มกราคม!Y2</f>
        <v>o</v>
      </c>
      <c r="Z3" s="187"/>
      <c r="AA3" s="192" t="str">
        <f>มกราคม!AA2</f>
        <v>o</v>
      </c>
      <c r="AB3" s="187"/>
      <c r="AC3" s="192" t="str">
        <f>มกราคม!AC2</f>
        <v>o</v>
      </c>
      <c r="AD3" s="187"/>
      <c r="AE3" s="192" t="str">
        <f>มกราคม!AE2</f>
        <v>o</v>
      </c>
      <c r="AF3" s="187"/>
      <c r="AG3" s="192" t="str">
        <f>มกราคม!AG2</f>
        <v>o</v>
      </c>
      <c r="AH3" s="187"/>
    </row>
    <row r="4" spans="1:34" ht="23.25" customHeight="1">
      <c r="A4" s="107">
        <v>1</v>
      </c>
      <c r="B4" s="108" t="s">
        <v>3</v>
      </c>
      <c r="C4" s="109">
        <f>มกราคม!C41</f>
        <v>0</v>
      </c>
      <c r="D4" s="109">
        <f>มกราคม!D41</f>
        <v>0</v>
      </c>
      <c r="E4" s="109">
        <f>มกราคม!E41</f>
        <v>0</v>
      </c>
      <c r="F4" s="109">
        <f>มกราคม!F41</f>
        <v>0</v>
      </c>
      <c r="G4" s="109">
        <f>มกราคม!G41</f>
        <v>0</v>
      </c>
      <c r="H4" s="109">
        <f>มกราคม!H41</f>
        <v>0</v>
      </c>
      <c r="I4" s="109">
        <f>มกราคม!I41</f>
        <v>0</v>
      </c>
      <c r="J4" s="109">
        <f>มกราคม!J41</f>
        <v>0</v>
      </c>
      <c r="K4" s="109">
        <f>มกราคม!K41</f>
        <v>0</v>
      </c>
      <c r="L4" s="109">
        <f>มกราคม!L41</f>
        <v>0</v>
      </c>
      <c r="M4" s="109">
        <f>มกราคม!M41</f>
        <v>0</v>
      </c>
      <c r="N4" s="109">
        <f>มกราคม!N41</f>
        <v>0</v>
      </c>
      <c r="O4" s="109">
        <f>มกราคม!O41</f>
        <v>0</v>
      </c>
      <c r="P4" s="109">
        <f>มกราคม!P41</f>
        <v>0</v>
      </c>
      <c r="Q4" s="109">
        <f>มกราคม!Q41</f>
        <v>0</v>
      </c>
      <c r="R4" s="109">
        <f>มกราคม!R41</f>
        <v>0</v>
      </c>
      <c r="S4" s="109">
        <f>มกราคม!S41</f>
        <v>0</v>
      </c>
      <c r="T4" s="109">
        <f>มกราคม!T41</f>
        <v>0</v>
      </c>
      <c r="U4" s="109">
        <f>มกราคม!U41</f>
        <v>0</v>
      </c>
      <c r="V4" s="109">
        <f>มกราคม!V41</f>
        <v>0</v>
      </c>
      <c r="W4" s="109">
        <f>มกราคม!W41</f>
        <v>0</v>
      </c>
      <c r="X4" s="109">
        <f>มกราคม!X41</f>
        <v>0</v>
      </c>
      <c r="Y4" s="109">
        <f>มกราคม!Y41</f>
        <v>0</v>
      </c>
      <c r="Z4" s="109">
        <f>มกราคม!Z41</f>
        <v>0</v>
      </c>
      <c r="AA4" s="109">
        <f>มกราคม!AA41</f>
        <v>0</v>
      </c>
      <c r="AB4" s="109">
        <f>มกราคม!AB41</f>
        <v>0</v>
      </c>
      <c r="AC4" s="109">
        <f>มกราคม!AC41</f>
        <v>0</v>
      </c>
      <c r="AD4" s="109">
        <f>มกราคม!AD41</f>
        <v>0</v>
      </c>
      <c r="AE4" s="109">
        <f>มกราคม!AE41</f>
        <v>0</v>
      </c>
      <c r="AF4" s="109">
        <f>มกราคม!AF41</f>
        <v>0</v>
      </c>
      <c r="AG4" s="109">
        <f>มกราคม!AG41</f>
        <v>0</v>
      </c>
      <c r="AH4" s="109">
        <f>มกราคม!AH41</f>
        <v>0</v>
      </c>
    </row>
    <row r="5" spans="1:34" ht="23.25" customHeight="1">
      <c r="A5" s="110">
        <v>2</v>
      </c>
      <c r="B5" s="111" t="s">
        <v>5</v>
      </c>
      <c r="C5" s="112">
        <f>กุมภาพันธ์!C41</f>
        <v>0</v>
      </c>
      <c r="D5" s="112">
        <f>กุมภาพันธ์!D41</f>
        <v>0</v>
      </c>
      <c r="E5" s="112">
        <f>กุมภาพันธ์!E41</f>
        <v>0</v>
      </c>
      <c r="F5" s="112">
        <f>กุมภาพันธ์!F41</f>
        <v>0</v>
      </c>
      <c r="G5" s="112">
        <f>กุมภาพันธ์!G41</f>
        <v>0</v>
      </c>
      <c r="H5" s="112">
        <f>กุมภาพันธ์!H41</f>
        <v>0</v>
      </c>
      <c r="I5" s="112">
        <f>กุมภาพันธ์!I41</f>
        <v>0</v>
      </c>
      <c r="J5" s="112">
        <f>กุมภาพันธ์!J41</f>
        <v>0</v>
      </c>
      <c r="K5" s="112">
        <f>กุมภาพันธ์!K41</f>
        <v>0</v>
      </c>
      <c r="L5" s="112">
        <f>กุมภาพันธ์!L41</f>
        <v>0</v>
      </c>
      <c r="M5" s="112">
        <f>กุมภาพันธ์!M41</f>
        <v>0</v>
      </c>
      <c r="N5" s="112">
        <f>กุมภาพันธ์!N41</f>
        <v>0</v>
      </c>
      <c r="O5" s="112">
        <f>กุมภาพันธ์!O41</f>
        <v>0</v>
      </c>
      <c r="P5" s="112">
        <f>กุมภาพันธ์!P41</f>
        <v>0</v>
      </c>
      <c r="Q5" s="112">
        <f>กุมภาพันธ์!Q41</f>
        <v>0</v>
      </c>
      <c r="R5" s="112">
        <f>กุมภาพันธ์!R41</f>
        <v>0</v>
      </c>
      <c r="S5" s="112">
        <f>กุมภาพันธ์!S41</f>
        <v>0</v>
      </c>
      <c r="T5" s="112">
        <f>กุมภาพันธ์!T41</f>
        <v>0</v>
      </c>
      <c r="U5" s="112">
        <f>กุมภาพันธ์!U41</f>
        <v>0</v>
      </c>
      <c r="V5" s="112">
        <f>กุมภาพันธ์!V41</f>
        <v>0</v>
      </c>
      <c r="W5" s="112">
        <f>กุมภาพันธ์!W41</f>
        <v>0</v>
      </c>
      <c r="X5" s="112">
        <f>กุมภาพันธ์!X41</f>
        <v>0</v>
      </c>
      <c r="Y5" s="112">
        <f>กุมภาพันธ์!Y41</f>
        <v>0</v>
      </c>
      <c r="Z5" s="112">
        <f>กุมภาพันธ์!Z41</f>
        <v>0</v>
      </c>
      <c r="AA5" s="112">
        <f>กุมภาพันธ์!AA41</f>
        <v>0</v>
      </c>
      <c r="AB5" s="112">
        <f>กุมภาพันธ์!AB41</f>
        <v>0</v>
      </c>
      <c r="AC5" s="112">
        <f>กุมภาพันธ์!AC41</f>
        <v>0</v>
      </c>
      <c r="AD5" s="112">
        <f>กุมภาพันธ์!AD41</f>
        <v>0</v>
      </c>
      <c r="AE5" s="112">
        <f>กุมภาพันธ์!AE41</f>
        <v>0</v>
      </c>
      <c r="AF5" s="112">
        <f>กุมภาพันธ์!AF41</f>
        <v>0</v>
      </c>
      <c r="AG5" s="112">
        <f>กุมภาพันธ์!AG41</f>
        <v>0</v>
      </c>
      <c r="AH5" s="112">
        <f>กุมภาพันธ์!AH41</f>
        <v>0</v>
      </c>
    </row>
    <row r="6" spans="1:34" ht="23.25" customHeight="1">
      <c r="A6" s="113">
        <v>3</v>
      </c>
      <c r="B6" s="114" t="s">
        <v>7</v>
      </c>
      <c r="C6" s="115">
        <f>มีนาคม!C41</f>
        <v>0</v>
      </c>
      <c r="D6" s="115">
        <f>มีนาคม!D41</f>
        <v>0</v>
      </c>
      <c r="E6" s="115">
        <f>มีนาคม!E41</f>
        <v>0</v>
      </c>
      <c r="F6" s="115">
        <f>มีนาคม!F41</f>
        <v>0</v>
      </c>
      <c r="G6" s="115">
        <f>มีนาคม!G41</f>
        <v>0</v>
      </c>
      <c r="H6" s="115">
        <f>มีนาคม!H41</f>
        <v>0</v>
      </c>
      <c r="I6" s="115">
        <f>มีนาคม!I41</f>
        <v>0</v>
      </c>
      <c r="J6" s="115">
        <f>มีนาคม!J41</f>
        <v>0</v>
      </c>
      <c r="K6" s="115">
        <f>มีนาคม!K41</f>
        <v>0</v>
      </c>
      <c r="L6" s="115">
        <f>มีนาคม!L41</f>
        <v>0</v>
      </c>
      <c r="M6" s="115">
        <f>มีนาคม!M41</f>
        <v>0</v>
      </c>
      <c r="N6" s="115">
        <f>มีนาคม!N41</f>
        <v>0</v>
      </c>
      <c r="O6" s="115">
        <f>มีนาคม!O41</f>
        <v>0</v>
      </c>
      <c r="P6" s="115">
        <f>มีนาคม!P41</f>
        <v>0</v>
      </c>
      <c r="Q6" s="115">
        <f>มีนาคม!Q41</f>
        <v>0</v>
      </c>
      <c r="R6" s="115">
        <f>มีนาคม!R41</f>
        <v>0</v>
      </c>
      <c r="S6" s="115">
        <f>มีนาคม!S41</f>
        <v>0</v>
      </c>
      <c r="T6" s="115">
        <f>มีนาคม!T41</f>
        <v>0</v>
      </c>
      <c r="U6" s="115">
        <f>มีนาคม!U41</f>
        <v>0</v>
      </c>
      <c r="V6" s="115">
        <f>มีนาคม!V41</f>
        <v>0</v>
      </c>
      <c r="W6" s="115">
        <f>มีนาคม!W41</f>
        <v>0</v>
      </c>
      <c r="X6" s="115">
        <f>มีนาคม!X41</f>
        <v>0</v>
      </c>
      <c r="Y6" s="115">
        <f>มีนาคม!Y41</f>
        <v>0</v>
      </c>
      <c r="Z6" s="115">
        <f>มีนาคม!Z41</f>
        <v>0</v>
      </c>
      <c r="AA6" s="115">
        <f>มีนาคม!AA41</f>
        <v>0</v>
      </c>
      <c r="AB6" s="115">
        <f>มีนาคม!AB41</f>
        <v>0</v>
      </c>
      <c r="AC6" s="115">
        <f>มีนาคม!AC41</f>
        <v>0</v>
      </c>
      <c r="AD6" s="115">
        <f>มีนาคม!AD41</f>
        <v>0</v>
      </c>
      <c r="AE6" s="115">
        <f>มีนาคม!AE41</f>
        <v>0</v>
      </c>
      <c r="AF6" s="115">
        <f>มีนาคม!AF41</f>
        <v>0</v>
      </c>
      <c r="AG6" s="115">
        <f>มีนาคม!AG41</f>
        <v>0</v>
      </c>
      <c r="AH6" s="115">
        <f>มีนาคม!AH41</f>
        <v>0</v>
      </c>
    </row>
    <row r="7" spans="1:34" ht="23.25" customHeight="1">
      <c r="A7" s="110">
        <v>4</v>
      </c>
      <c r="B7" s="111" t="s">
        <v>9</v>
      </c>
      <c r="C7" s="112">
        <f>เมษายน!C41</f>
        <v>0</v>
      </c>
      <c r="D7" s="112">
        <f>เมษายน!D41</f>
        <v>0</v>
      </c>
      <c r="E7" s="112">
        <f>เมษายน!E41</f>
        <v>0</v>
      </c>
      <c r="F7" s="112">
        <f>เมษายน!F41</f>
        <v>0</v>
      </c>
      <c r="G7" s="112">
        <f>เมษายน!G41</f>
        <v>0</v>
      </c>
      <c r="H7" s="112">
        <f>เมษายน!H41</f>
        <v>0</v>
      </c>
      <c r="I7" s="112">
        <f>เมษายน!I41</f>
        <v>0</v>
      </c>
      <c r="J7" s="112">
        <f>เมษายน!J41</f>
        <v>0</v>
      </c>
      <c r="K7" s="112">
        <f>เมษายน!K41</f>
        <v>0</v>
      </c>
      <c r="L7" s="112">
        <f>เมษายน!L41</f>
        <v>0</v>
      </c>
      <c r="M7" s="112">
        <f>เมษายน!M41</f>
        <v>0</v>
      </c>
      <c r="N7" s="112">
        <f>เมษายน!N41</f>
        <v>0</v>
      </c>
      <c r="O7" s="112">
        <f>เมษายน!O41</f>
        <v>0</v>
      </c>
      <c r="P7" s="112">
        <f>เมษายน!P41</f>
        <v>0</v>
      </c>
      <c r="Q7" s="112">
        <f>เมษายน!Q41</f>
        <v>0</v>
      </c>
      <c r="R7" s="112">
        <f>เมษายน!R41</f>
        <v>0</v>
      </c>
      <c r="S7" s="112">
        <f>เมษายน!S41</f>
        <v>0</v>
      </c>
      <c r="T7" s="112">
        <f>เมษายน!T41</f>
        <v>0</v>
      </c>
      <c r="U7" s="112">
        <f>เมษายน!U41</f>
        <v>0</v>
      </c>
      <c r="V7" s="112">
        <f>เมษายน!V41</f>
        <v>0</v>
      </c>
      <c r="W7" s="112">
        <f>เมษายน!W41</f>
        <v>0</v>
      </c>
      <c r="X7" s="112">
        <f>เมษายน!X41</f>
        <v>0</v>
      </c>
      <c r="Y7" s="112">
        <f>เมษายน!Y41</f>
        <v>0</v>
      </c>
      <c r="Z7" s="112">
        <f>เมษายน!Z41</f>
        <v>0</v>
      </c>
      <c r="AA7" s="112">
        <f>เมษายน!AA41</f>
        <v>0</v>
      </c>
      <c r="AB7" s="112">
        <f>เมษายน!AB41</f>
        <v>0</v>
      </c>
      <c r="AC7" s="112">
        <f>เมษายน!AC41</f>
        <v>0</v>
      </c>
      <c r="AD7" s="112">
        <f>เมษายน!AD41</f>
        <v>0</v>
      </c>
      <c r="AE7" s="112">
        <f>เมษายน!AE41</f>
        <v>0</v>
      </c>
      <c r="AF7" s="112">
        <f>เมษายน!AF41</f>
        <v>0</v>
      </c>
      <c r="AG7" s="112">
        <f>เมษายน!AG41</f>
        <v>0</v>
      </c>
      <c r="AH7" s="112">
        <f>เมษายน!AH41</f>
        <v>0</v>
      </c>
    </row>
    <row r="8" spans="1:34" ht="23.25" customHeight="1">
      <c r="A8" s="113">
        <v>5</v>
      </c>
      <c r="B8" s="114" t="s">
        <v>11</v>
      </c>
      <c r="C8" s="115">
        <f>พฤษภาคม!C41</f>
        <v>0</v>
      </c>
      <c r="D8" s="115">
        <f>พฤษภาคม!D41</f>
        <v>0</v>
      </c>
      <c r="E8" s="115">
        <f>พฤษภาคม!E41</f>
        <v>0</v>
      </c>
      <c r="F8" s="115">
        <f>พฤษภาคม!F41</f>
        <v>0</v>
      </c>
      <c r="G8" s="115">
        <f>พฤษภาคม!G41</f>
        <v>0</v>
      </c>
      <c r="H8" s="115">
        <f>พฤษภาคม!H41</f>
        <v>0</v>
      </c>
      <c r="I8" s="115">
        <f>พฤษภาคม!I41</f>
        <v>0</v>
      </c>
      <c r="J8" s="115">
        <f>พฤษภาคม!J41</f>
        <v>0</v>
      </c>
      <c r="K8" s="115">
        <f>พฤษภาคม!K41</f>
        <v>0</v>
      </c>
      <c r="L8" s="115">
        <f>พฤษภาคม!L41</f>
        <v>0</v>
      </c>
      <c r="M8" s="115">
        <f>พฤษภาคม!M41</f>
        <v>0</v>
      </c>
      <c r="N8" s="115">
        <f>พฤษภาคม!N41</f>
        <v>0</v>
      </c>
      <c r="O8" s="115">
        <f>พฤษภาคม!O41</f>
        <v>0</v>
      </c>
      <c r="P8" s="115">
        <f>พฤษภาคม!P41</f>
        <v>0</v>
      </c>
      <c r="Q8" s="115">
        <f>พฤษภาคม!Q41</f>
        <v>0</v>
      </c>
      <c r="R8" s="115">
        <f>พฤษภาคม!R41</f>
        <v>0</v>
      </c>
      <c r="S8" s="115">
        <f>พฤษภาคม!S41</f>
        <v>0</v>
      </c>
      <c r="T8" s="115">
        <f>พฤษภาคม!T41</f>
        <v>0</v>
      </c>
      <c r="U8" s="115">
        <f>พฤษภาคม!U41</f>
        <v>0</v>
      </c>
      <c r="V8" s="115">
        <f>พฤษภาคม!V41</f>
        <v>0</v>
      </c>
      <c r="W8" s="115">
        <f>พฤษภาคม!W41</f>
        <v>0</v>
      </c>
      <c r="X8" s="115">
        <f>พฤษภาคม!X41</f>
        <v>0</v>
      </c>
      <c r="Y8" s="115">
        <f>พฤษภาคม!Y41</f>
        <v>0</v>
      </c>
      <c r="Z8" s="115">
        <f>พฤษภาคม!Z41</f>
        <v>0</v>
      </c>
      <c r="AA8" s="115">
        <f>พฤษภาคม!AA41</f>
        <v>0</v>
      </c>
      <c r="AB8" s="115">
        <f>พฤษภาคม!AB41</f>
        <v>0</v>
      </c>
      <c r="AC8" s="115">
        <f>พฤษภาคม!AC41</f>
        <v>0</v>
      </c>
      <c r="AD8" s="115">
        <f>พฤษภาคม!AD41</f>
        <v>0</v>
      </c>
      <c r="AE8" s="115">
        <f>พฤษภาคม!AE41</f>
        <v>0</v>
      </c>
      <c r="AF8" s="115">
        <f>พฤษภาคม!AF41</f>
        <v>0</v>
      </c>
      <c r="AG8" s="115">
        <f>พฤษภาคม!AG41</f>
        <v>0</v>
      </c>
      <c r="AH8" s="115">
        <f>พฤษภาคม!AH41</f>
        <v>0</v>
      </c>
    </row>
    <row r="9" spans="1:34" ht="23.25" customHeight="1">
      <c r="A9" s="110">
        <v>6</v>
      </c>
      <c r="B9" s="111" t="s">
        <v>13</v>
      </c>
      <c r="C9" s="112">
        <f>มิถุนายน!C41</f>
        <v>0</v>
      </c>
      <c r="D9" s="112">
        <f>มิถุนายน!D41</f>
        <v>0</v>
      </c>
      <c r="E9" s="112">
        <f>มิถุนายน!E41</f>
        <v>0</v>
      </c>
      <c r="F9" s="112">
        <f>มิถุนายน!F41</f>
        <v>0</v>
      </c>
      <c r="G9" s="112">
        <f>มิถุนายน!G41</f>
        <v>0</v>
      </c>
      <c r="H9" s="112">
        <f>มิถุนายน!H41</f>
        <v>0</v>
      </c>
      <c r="I9" s="112">
        <f>มิถุนายน!I41</f>
        <v>0</v>
      </c>
      <c r="J9" s="112">
        <f>มิถุนายน!J41</f>
        <v>0</v>
      </c>
      <c r="K9" s="112">
        <f>มิถุนายน!K41</f>
        <v>0</v>
      </c>
      <c r="L9" s="112">
        <f>มิถุนายน!L41</f>
        <v>0</v>
      </c>
      <c r="M9" s="112">
        <f>มิถุนายน!M41</f>
        <v>0</v>
      </c>
      <c r="N9" s="112">
        <f>มิถุนายน!N41</f>
        <v>0</v>
      </c>
      <c r="O9" s="112">
        <f>มิถุนายน!O41</f>
        <v>0</v>
      </c>
      <c r="P9" s="112">
        <f>มิถุนายน!P41</f>
        <v>0</v>
      </c>
      <c r="Q9" s="112">
        <f>มิถุนายน!Q41</f>
        <v>0</v>
      </c>
      <c r="R9" s="112">
        <f>มิถุนายน!R41</f>
        <v>0</v>
      </c>
      <c r="S9" s="112">
        <f>มิถุนายน!S41</f>
        <v>0</v>
      </c>
      <c r="T9" s="112">
        <f>มิถุนายน!T41</f>
        <v>0</v>
      </c>
      <c r="U9" s="112">
        <f>มิถุนายน!U41</f>
        <v>0</v>
      </c>
      <c r="V9" s="112">
        <f>มิถุนายน!V41</f>
        <v>0</v>
      </c>
      <c r="W9" s="112">
        <f>มิถุนายน!W41</f>
        <v>0</v>
      </c>
      <c r="X9" s="112">
        <f>มิถุนายน!X41</f>
        <v>0</v>
      </c>
      <c r="Y9" s="112">
        <f>มิถุนายน!Y41</f>
        <v>0</v>
      </c>
      <c r="Z9" s="112">
        <f>มิถุนายน!Z41</f>
        <v>0</v>
      </c>
      <c r="AA9" s="112">
        <f>มิถุนายน!AA41</f>
        <v>0</v>
      </c>
      <c r="AB9" s="112">
        <f>มิถุนายน!AB41</f>
        <v>0</v>
      </c>
      <c r="AC9" s="112">
        <f>มิถุนายน!AC41</f>
        <v>0</v>
      </c>
      <c r="AD9" s="112">
        <f>มิถุนายน!AD41</f>
        <v>0</v>
      </c>
      <c r="AE9" s="112">
        <f>มิถุนายน!AE41</f>
        <v>0</v>
      </c>
      <c r="AF9" s="112">
        <f>มิถุนายน!AF41</f>
        <v>0</v>
      </c>
      <c r="AG9" s="112">
        <f>มิถุนายน!AG41</f>
        <v>0</v>
      </c>
      <c r="AH9" s="112">
        <f>มิถุนายน!AH41</f>
        <v>0</v>
      </c>
    </row>
    <row r="10" spans="1:34" ht="23.25" customHeight="1">
      <c r="A10" s="113">
        <v>7</v>
      </c>
      <c r="B10" s="114" t="s">
        <v>4</v>
      </c>
      <c r="C10" s="115">
        <f>กรกฎาคม!C41</f>
        <v>0</v>
      </c>
      <c r="D10" s="115">
        <f>กรกฎาคม!D41</f>
        <v>0</v>
      </c>
      <c r="E10" s="115">
        <f>กรกฎาคม!E41</f>
        <v>0</v>
      </c>
      <c r="F10" s="115">
        <f>กรกฎาคม!F41</f>
        <v>0</v>
      </c>
      <c r="G10" s="115">
        <f>กรกฎาคม!G41</f>
        <v>0</v>
      </c>
      <c r="H10" s="115">
        <f>กรกฎาคม!H41</f>
        <v>0</v>
      </c>
      <c r="I10" s="115">
        <f>กรกฎาคม!I41</f>
        <v>0</v>
      </c>
      <c r="J10" s="115">
        <f>กรกฎาคม!J41</f>
        <v>0</v>
      </c>
      <c r="K10" s="115">
        <f>กรกฎาคม!K41</f>
        <v>0</v>
      </c>
      <c r="L10" s="115">
        <f>กรกฎาคม!L41</f>
        <v>0</v>
      </c>
      <c r="M10" s="115">
        <f>กรกฎาคม!M41</f>
        <v>0</v>
      </c>
      <c r="N10" s="115">
        <f>กรกฎาคม!N41</f>
        <v>0</v>
      </c>
      <c r="O10" s="115">
        <f>กรกฎาคม!O41</f>
        <v>0</v>
      </c>
      <c r="P10" s="115">
        <f>กรกฎาคม!P41</f>
        <v>0</v>
      </c>
      <c r="Q10" s="115">
        <f>กรกฎาคม!Q41</f>
        <v>0</v>
      </c>
      <c r="R10" s="115">
        <f>กรกฎาคม!R41</f>
        <v>0</v>
      </c>
      <c r="S10" s="115">
        <f>กรกฎาคม!S41</f>
        <v>0</v>
      </c>
      <c r="T10" s="115">
        <f>กรกฎาคม!T41</f>
        <v>0</v>
      </c>
      <c r="U10" s="115">
        <f>กรกฎาคม!U41</f>
        <v>0</v>
      </c>
      <c r="V10" s="115">
        <f>กรกฎาคม!V41</f>
        <v>0</v>
      </c>
      <c r="W10" s="115">
        <f>กรกฎาคม!W41</f>
        <v>0</v>
      </c>
      <c r="X10" s="115">
        <f>กรกฎาคม!X41</f>
        <v>0</v>
      </c>
      <c r="Y10" s="115">
        <f>กรกฎาคม!Y41</f>
        <v>0</v>
      </c>
      <c r="Z10" s="115">
        <f>กรกฎาคม!Z41</f>
        <v>0</v>
      </c>
      <c r="AA10" s="115">
        <f>กรกฎาคม!AA41</f>
        <v>0</v>
      </c>
      <c r="AB10" s="115">
        <f>กรกฎาคม!AB41</f>
        <v>0</v>
      </c>
      <c r="AC10" s="115">
        <f>กรกฎาคม!AC41</f>
        <v>0</v>
      </c>
      <c r="AD10" s="115">
        <f>กรกฎาคม!AD41</f>
        <v>0</v>
      </c>
      <c r="AE10" s="115">
        <f>กรกฎาคม!AE41</f>
        <v>0</v>
      </c>
      <c r="AF10" s="115">
        <f>กรกฎาคม!AF41</f>
        <v>0</v>
      </c>
      <c r="AG10" s="115">
        <f>กรกฎาคม!AG41</f>
        <v>0</v>
      </c>
      <c r="AH10" s="115">
        <f>กรกฎาคม!AH41</f>
        <v>0</v>
      </c>
    </row>
    <row r="11" spans="1:34" ht="23.25" customHeight="1">
      <c r="A11" s="110">
        <v>8</v>
      </c>
      <c r="B11" s="111" t="s">
        <v>6</v>
      </c>
      <c r="C11" s="112">
        <f>สิงหาคม!C41</f>
        <v>0</v>
      </c>
      <c r="D11" s="112">
        <f>สิงหาคม!D41</f>
        <v>0</v>
      </c>
      <c r="E11" s="112">
        <f>สิงหาคม!E41</f>
        <v>0</v>
      </c>
      <c r="F11" s="112">
        <f>สิงหาคม!F41</f>
        <v>0</v>
      </c>
      <c r="G11" s="112">
        <f>สิงหาคม!G41</f>
        <v>0</v>
      </c>
      <c r="H11" s="112">
        <f>สิงหาคม!H41</f>
        <v>0</v>
      </c>
      <c r="I11" s="112">
        <f>สิงหาคม!I41</f>
        <v>0</v>
      </c>
      <c r="J11" s="112">
        <f>สิงหาคม!J41</f>
        <v>0</v>
      </c>
      <c r="K11" s="112">
        <f>สิงหาคม!K41</f>
        <v>0</v>
      </c>
      <c r="L11" s="112">
        <f>สิงหาคม!L41</f>
        <v>0</v>
      </c>
      <c r="M11" s="112">
        <f>สิงหาคม!M41</f>
        <v>0</v>
      </c>
      <c r="N11" s="112">
        <f>สิงหาคม!N41</f>
        <v>0</v>
      </c>
      <c r="O11" s="112">
        <f>สิงหาคม!O41</f>
        <v>0</v>
      </c>
      <c r="P11" s="112">
        <f>สิงหาคม!P41</f>
        <v>0</v>
      </c>
      <c r="Q11" s="112">
        <f>สิงหาคม!Q41</f>
        <v>0</v>
      </c>
      <c r="R11" s="112">
        <f>สิงหาคม!R41</f>
        <v>0</v>
      </c>
      <c r="S11" s="112">
        <f>สิงหาคม!S41</f>
        <v>0</v>
      </c>
      <c r="T11" s="112">
        <f>สิงหาคม!T41</f>
        <v>0</v>
      </c>
      <c r="U11" s="112">
        <f>สิงหาคม!U41</f>
        <v>0</v>
      </c>
      <c r="V11" s="112">
        <f>สิงหาคม!V41</f>
        <v>0</v>
      </c>
      <c r="W11" s="112">
        <f>สิงหาคม!W41</f>
        <v>0</v>
      </c>
      <c r="X11" s="112">
        <f>สิงหาคม!X41</f>
        <v>0</v>
      </c>
      <c r="Y11" s="112">
        <f>สิงหาคม!Y41</f>
        <v>0</v>
      </c>
      <c r="Z11" s="112">
        <f>สิงหาคม!Z41</f>
        <v>0</v>
      </c>
      <c r="AA11" s="112">
        <f>สิงหาคม!AA41</f>
        <v>0</v>
      </c>
      <c r="AB11" s="112">
        <f>สิงหาคม!AB41</f>
        <v>0</v>
      </c>
      <c r="AC11" s="112">
        <f>สิงหาคม!AC41</f>
        <v>0</v>
      </c>
      <c r="AD11" s="112">
        <f>สิงหาคม!AD41</f>
        <v>0</v>
      </c>
      <c r="AE11" s="112">
        <f>สิงหาคม!AE41</f>
        <v>0</v>
      </c>
      <c r="AF11" s="112">
        <f>สิงหาคม!AF41</f>
        <v>0</v>
      </c>
      <c r="AG11" s="112">
        <f>สิงหาคม!AG41</f>
        <v>0</v>
      </c>
      <c r="AH11" s="112">
        <f>สิงหาคม!AH41</f>
        <v>0</v>
      </c>
    </row>
    <row r="12" spans="1:34" ht="23.25" customHeight="1">
      <c r="A12" s="113">
        <v>9</v>
      </c>
      <c r="B12" s="114" t="s">
        <v>8</v>
      </c>
      <c r="C12" s="115">
        <f>กันยายน!C41</f>
        <v>0</v>
      </c>
      <c r="D12" s="115">
        <f>กันยายน!D41</f>
        <v>0</v>
      </c>
      <c r="E12" s="115">
        <f>กันยายน!E41</f>
        <v>0</v>
      </c>
      <c r="F12" s="115">
        <f>กันยายน!F41</f>
        <v>0</v>
      </c>
      <c r="G12" s="115">
        <f>กันยายน!G41</f>
        <v>0</v>
      </c>
      <c r="H12" s="115">
        <f>กันยายน!H41</f>
        <v>0</v>
      </c>
      <c r="I12" s="115">
        <f>กันยายน!I41</f>
        <v>0</v>
      </c>
      <c r="J12" s="115">
        <f>กันยายน!J41</f>
        <v>0</v>
      </c>
      <c r="K12" s="115">
        <f>กันยายน!K41</f>
        <v>0</v>
      </c>
      <c r="L12" s="115">
        <f>กันยายน!L41</f>
        <v>0</v>
      </c>
      <c r="M12" s="115">
        <f>กันยายน!M41</f>
        <v>0</v>
      </c>
      <c r="N12" s="115">
        <f>กันยายน!N41</f>
        <v>0</v>
      </c>
      <c r="O12" s="115">
        <f>กันยายน!O41</f>
        <v>0</v>
      </c>
      <c r="P12" s="115">
        <f>กันยายน!P41</f>
        <v>0</v>
      </c>
      <c r="Q12" s="115">
        <f>กันยายน!Q41</f>
        <v>0</v>
      </c>
      <c r="R12" s="115">
        <f>กันยายน!R41</f>
        <v>0</v>
      </c>
      <c r="S12" s="115">
        <f>กันยายน!S41</f>
        <v>0</v>
      </c>
      <c r="T12" s="115">
        <f>กันยายน!T41</f>
        <v>0</v>
      </c>
      <c r="U12" s="115">
        <f>กันยายน!U41</f>
        <v>0</v>
      </c>
      <c r="V12" s="115">
        <f>กันยายน!V41</f>
        <v>0</v>
      </c>
      <c r="W12" s="115">
        <f>กันยายน!W41</f>
        <v>0</v>
      </c>
      <c r="X12" s="115">
        <f>กันยายน!X41</f>
        <v>0</v>
      </c>
      <c r="Y12" s="115">
        <f>กันยายน!Y41</f>
        <v>0</v>
      </c>
      <c r="Z12" s="115">
        <f>กันยายน!Z41</f>
        <v>0</v>
      </c>
      <c r="AA12" s="115">
        <f>กันยายน!AA41</f>
        <v>0</v>
      </c>
      <c r="AB12" s="115">
        <f>กันยายน!AB41</f>
        <v>0</v>
      </c>
      <c r="AC12" s="115">
        <f>กันยายน!AC41</f>
        <v>0</v>
      </c>
      <c r="AD12" s="115">
        <f>กันยายน!AD41</f>
        <v>0</v>
      </c>
      <c r="AE12" s="115">
        <f>กันยายน!AE41</f>
        <v>0</v>
      </c>
      <c r="AF12" s="115">
        <f>กันยายน!AF41</f>
        <v>0</v>
      </c>
      <c r="AG12" s="115">
        <f>กันยายน!AG41</f>
        <v>0</v>
      </c>
      <c r="AH12" s="115">
        <f>กันยายน!AH41</f>
        <v>0</v>
      </c>
    </row>
    <row r="13" spans="1:34" ht="23.25" customHeight="1">
      <c r="A13" s="110">
        <v>10</v>
      </c>
      <c r="B13" s="111" t="s">
        <v>10</v>
      </c>
      <c r="C13" s="112">
        <f>ตุลาคม!C41</f>
        <v>0</v>
      </c>
      <c r="D13" s="112">
        <f>ตุลาคม!D41</f>
        <v>0</v>
      </c>
      <c r="E13" s="112">
        <f>ตุลาคม!E41</f>
        <v>0</v>
      </c>
      <c r="F13" s="112">
        <f>ตุลาคม!F41</f>
        <v>0</v>
      </c>
      <c r="G13" s="112">
        <f>ตุลาคม!G41</f>
        <v>0</v>
      </c>
      <c r="H13" s="112">
        <f>ตุลาคม!H41</f>
        <v>0</v>
      </c>
      <c r="I13" s="112">
        <f>ตุลาคม!I41</f>
        <v>0</v>
      </c>
      <c r="J13" s="112">
        <f>ตุลาคม!J41</f>
        <v>0</v>
      </c>
      <c r="K13" s="112">
        <f>ตุลาคม!K41</f>
        <v>0</v>
      </c>
      <c r="L13" s="112">
        <f>ตุลาคม!L41</f>
        <v>0</v>
      </c>
      <c r="M13" s="112">
        <f>ตุลาคม!M41</f>
        <v>0</v>
      </c>
      <c r="N13" s="112">
        <f>ตุลาคม!N41</f>
        <v>0</v>
      </c>
      <c r="O13" s="112">
        <f>ตุลาคม!O41</f>
        <v>0</v>
      </c>
      <c r="P13" s="112">
        <f>ตุลาคม!P41</f>
        <v>0</v>
      </c>
      <c r="Q13" s="112">
        <f>ตุลาคม!Q41</f>
        <v>0</v>
      </c>
      <c r="R13" s="112">
        <f>ตุลาคม!R41</f>
        <v>0</v>
      </c>
      <c r="S13" s="112">
        <f>ตุลาคม!S41</f>
        <v>0</v>
      </c>
      <c r="T13" s="112">
        <f>ตุลาคม!T41</f>
        <v>0</v>
      </c>
      <c r="U13" s="112">
        <f>ตุลาคม!U41</f>
        <v>0</v>
      </c>
      <c r="V13" s="112">
        <f>ตุลาคม!V41</f>
        <v>0</v>
      </c>
      <c r="W13" s="112">
        <f>ตุลาคม!W41</f>
        <v>0</v>
      </c>
      <c r="X13" s="112">
        <f>ตุลาคม!X41</f>
        <v>0</v>
      </c>
      <c r="Y13" s="112">
        <f>ตุลาคม!Y41</f>
        <v>0</v>
      </c>
      <c r="Z13" s="112">
        <f>ตุลาคม!Z41</f>
        <v>0</v>
      </c>
      <c r="AA13" s="112">
        <f>ตุลาคม!AA41</f>
        <v>0</v>
      </c>
      <c r="AB13" s="112">
        <f>ตุลาคม!AB41</f>
        <v>0</v>
      </c>
      <c r="AC13" s="112">
        <f>ตุลาคม!AC41</f>
        <v>0</v>
      </c>
      <c r="AD13" s="112">
        <f>ตุลาคม!AD41</f>
        <v>0</v>
      </c>
      <c r="AE13" s="112">
        <f>ตุลาคม!AE41</f>
        <v>0</v>
      </c>
      <c r="AF13" s="112">
        <f>ตุลาคม!AF41</f>
        <v>0</v>
      </c>
      <c r="AG13" s="112">
        <f>ตุลาคม!AG41</f>
        <v>0</v>
      </c>
      <c r="AH13" s="112">
        <f>ตุลาคม!AH41</f>
        <v>0</v>
      </c>
    </row>
    <row r="14" spans="1:34" ht="23.25" customHeight="1">
      <c r="A14" s="113">
        <v>11</v>
      </c>
      <c r="B14" s="114" t="s">
        <v>12</v>
      </c>
      <c r="C14" s="115">
        <f>พฤศจิกายน!C41</f>
        <v>0</v>
      </c>
      <c r="D14" s="115">
        <f>พฤศจิกายน!D41</f>
        <v>0</v>
      </c>
      <c r="E14" s="115">
        <f>พฤศจิกายน!E41</f>
        <v>0</v>
      </c>
      <c r="F14" s="115">
        <f>พฤศจิกายน!F41</f>
        <v>0</v>
      </c>
      <c r="G14" s="115">
        <f>พฤศจิกายน!G41</f>
        <v>0</v>
      </c>
      <c r="H14" s="115">
        <f>พฤศจิกายน!H41</f>
        <v>0</v>
      </c>
      <c r="I14" s="115">
        <f>พฤศจิกายน!I41</f>
        <v>0</v>
      </c>
      <c r="J14" s="115">
        <f>พฤศจิกายน!J41</f>
        <v>0</v>
      </c>
      <c r="K14" s="115">
        <f>พฤศจิกายน!K41</f>
        <v>0</v>
      </c>
      <c r="L14" s="115">
        <f>พฤศจิกายน!L41</f>
        <v>0</v>
      </c>
      <c r="M14" s="115">
        <f>พฤศจิกายน!M41</f>
        <v>0</v>
      </c>
      <c r="N14" s="115">
        <f>พฤศจิกายน!N41</f>
        <v>0</v>
      </c>
      <c r="O14" s="115">
        <f>พฤศจิกายน!O41</f>
        <v>0</v>
      </c>
      <c r="P14" s="115">
        <f>พฤศจิกายน!P41</f>
        <v>0</v>
      </c>
      <c r="Q14" s="115">
        <f>พฤศจิกายน!Q41</f>
        <v>0</v>
      </c>
      <c r="R14" s="115">
        <f>พฤศจิกายน!R41</f>
        <v>0</v>
      </c>
      <c r="S14" s="115">
        <f>พฤศจิกายน!S41</f>
        <v>0</v>
      </c>
      <c r="T14" s="115">
        <f>พฤศจิกายน!T41</f>
        <v>0</v>
      </c>
      <c r="U14" s="115">
        <f>พฤศจิกายน!U41</f>
        <v>0</v>
      </c>
      <c r="V14" s="115">
        <f>พฤศจิกายน!V41</f>
        <v>0</v>
      </c>
      <c r="W14" s="115">
        <f>พฤศจิกายน!W41</f>
        <v>0</v>
      </c>
      <c r="X14" s="115">
        <f>พฤศจิกายน!X41</f>
        <v>0</v>
      </c>
      <c r="Y14" s="115">
        <f>พฤศจิกายน!Y41</f>
        <v>0</v>
      </c>
      <c r="Z14" s="115">
        <f>พฤศจิกายน!Z41</f>
        <v>0</v>
      </c>
      <c r="AA14" s="115">
        <f>พฤศจิกายน!AA41</f>
        <v>0</v>
      </c>
      <c r="AB14" s="115">
        <f>พฤศจิกายน!AB41</f>
        <v>0</v>
      </c>
      <c r="AC14" s="115">
        <f>พฤศจิกายน!AC41</f>
        <v>0</v>
      </c>
      <c r="AD14" s="115">
        <f>พฤศจิกายน!AD41</f>
        <v>0</v>
      </c>
      <c r="AE14" s="115">
        <f>พฤศจิกายน!AE41</f>
        <v>0</v>
      </c>
      <c r="AF14" s="115">
        <f>พฤศจิกายน!AF41</f>
        <v>0</v>
      </c>
      <c r="AG14" s="115">
        <f>พฤศจิกายน!AG41</f>
        <v>0</v>
      </c>
      <c r="AH14" s="115">
        <f>พฤศจิกายน!AH41</f>
        <v>0</v>
      </c>
    </row>
    <row r="15" spans="1:34" ht="24" customHeight="1">
      <c r="A15" s="110">
        <v>12</v>
      </c>
      <c r="B15" s="111" t="s">
        <v>14</v>
      </c>
      <c r="C15" s="112">
        <f>ธันวาคม!C41</f>
        <v>1140000</v>
      </c>
      <c r="D15" s="112">
        <f>ธันวาคม!D41</f>
        <v>0</v>
      </c>
      <c r="E15" s="112">
        <f>ธันวาคม!E41</f>
        <v>0</v>
      </c>
      <c r="F15" s="112">
        <f>ธันวาคม!F41</f>
        <v>0</v>
      </c>
      <c r="G15" s="112">
        <f>ธันวาคม!G41</f>
        <v>0</v>
      </c>
      <c r="H15" s="112">
        <f>ธันวาคม!H41</f>
        <v>0</v>
      </c>
      <c r="I15" s="112">
        <f>ธันวาคม!I41</f>
        <v>0</v>
      </c>
      <c r="J15" s="112">
        <f>ธันวาคม!J41</f>
        <v>0</v>
      </c>
      <c r="K15" s="112">
        <f>ธันวาคม!K41</f>
        <v>0</v>
      </c>
      <c r="L15" s="112">
        <f>ธันวาคม!L41</f>
        <v>0</v>
      </c>
      <c r="M15" s="112">
        <f>ธันวาคม!M41</f>
        <v>0</v>
      </c>
      <c r="N15" s="112">
        <f>ธันวาคม!N41</f>
        <v>0</v>
      </c>
      <c r="O15" s="112">
        <f>ธันวาคม!O41</f>
        <v>0</v>
      </c>
      <c r="P15" s="112">
        <f>ธันวาคม!P41</f>
        <v>0</v>
      </c>
      <c r="Q15" s="112">
        <f>ธันวาคม!Q41</f>
        <v>0</v>
      </c>
      <c r="R15" s="112">
        <f>ธันวาคม!R41</f>
        <v>0</v>
      </c>
      <c r="S15" s="112">
        <f>ธันวาคม!S41</f>
        <v>0</v>
      </c>
      <c r="T15" s="112">
        <f>ธันวาคม!T41</f>
        <v>0</v>
      </c>
      <c r="U15" s="112">
        <f>ธันวาคม!U41</f>
        <v>0</v>
      </c>
      <c r="V15" s="112">
        <f>ธันวาคม!V41</f>
        <v>0</v>
      </c>
      <c r="W15" s="112">
        <f>ธันวาคม!W41</f>
        <v>0</v>
      </c>
      <c r="X15" s="112">
        <f>ธันวาคม!X41</f>
        <v>0</v>
      </c>
      <c r="Y15" s="112">
        <f>ธันวาคม!Y41</f>
        <v>0</v>
      </c>
      <c r="Z15" s="112">
        <f>ธันวาคม!Z41</f>
        <v>0</v>
      </c>
      <c r="AA15" s="112">
        <f>ธันวาคม!AA41</f>
        <v>0</v>
      </c>
      <c r="AB15" s="112">
        <f>ธันวาคม!AB41</f>
        <v>0</v>
      </c>
      <c r="AC15" s="112">
        <f>ธันวาคม!AC41</f>
        <v>0</v>
      </c>
      <c r="AD15" s="112">
        <f>ธันวาคม!AD41</f>
        <v>0</v>
      </c>
      <c r="AE15" s="112">
        <f>ธันวาคม!AE41</f>
        <v>0</v>
      </c>
      <c r="AF15" s="112">
        <f>ธันวาคม!AF41</f>
        <v>0</v>
      </c>
      <c r="AG15" s="112">
        <f>ธันวาคม!AG41</f>
        <v>0</v>
      </c>
      <c r="AH15" s="112">
        <f>ธันวาคม!AH41</f>
        <v>0</v>
      </c>
    </row>
    <row r="16" spans="1:34" ht="24" customHeight="1">
      <c r="A16" s="198" t="s">
        <v>32</v>
      </c>
      <c r="B16" s="199"/>
      <c r="C16" s="116">
        <f t="shared" ref="C16:AH16" si="0">SUM(C4:C15)</f>
        <v>1140000</v>
      </c>
      <c r="D16" s="117">
        <f t="shared" si="0"/>
        <v>0</v>
      </c>
      <c r="E16" s="117">
        <f t="shared" si="0"/>
        <v>0</v>
      </c>
      <c r="F16" s="117">
        <f t="shared" si="0"/>
        <v>0</v>
      </c>
      <c r="G16" s="118">
        <f t="shared" si="0"/>
        <v>0</v>
      </c>
      <c r="H16" s="118">
        <f t="shared" si="0"/>
        <v>0</v>
      </c>
      <c r="I16" s="118">
        <f t="shared" si="0"/>
        <v>0</v>
      </c>
      <c r="J16" s="118">
        <f t="shared" si="0"/>
        <v>0</v>
      </c>
      <c r="K16" s="117">
        <f t="shared" si="0"/>
        <v>0</v>
      </c>
      <c r="L16" s="117">
        <f t="shared" si="0"/>
        <v>0</v>
      </c>
      <c r="M16" s="117">
        <f t="shared" si="0"/>
        <v>0</v>
      </c>
      <c r="N16" s="117">
        <f t="shared" si="0"/>
        <v>0</v>
      </c>
      <c r="O16" s="118">
        <f t="shared" si="0"/>
        <v>0</v>
      </c>
      <c r="P16" s="118">
        <f t="shared" si="0"/>
        <v>0</v>
      </c>
      <c r="Q16" s="118">
        <f t="shared" si="0"/>
        <v>0</v>
      </c>
      <c r="R16" s="118">
        <f t="shared" si="0"/>
        <v>0</v>
      </c>
      <c r="S16" s="117">
        <f t="shared" si="0"/>
        <v>0</v>
      </c>
      <c r="T16" s="117">
        <f t="shared" si="0"/>
        <v>0</v>
      </c>
      <c r="U16" s="117">
        <f t="shared" si="0"/>
        <v>0</v>
      </c>
      <c r="V16" s="117">
        <f t="shared" si="0"/>
        <v>0</v>
      </c>
      <c r="W16" s="118">
        <f t="shared" si="0"/>
        <v>0</v>
      </c>
      <c r="X16" s="118">
        <f t="shared" si="0"/>
        <v>0</v>
      </c>
      <c r="Y16" s="118">
        <f t="shared" si="0"/>
        <v>0</v>
      </c>
      <c r="Z16" s="118">
        <f t="shared" si="0"/>
        <v>0</v>
      </c>
      <c r="AA16" s="117">
        <f t="shared" si="0"/>
        <v>0</v>
      </c>
      <c r="AB16" s="117">
        <f t="shared" si="0"/>
        <v>0</v>
      </c>
      <c r="AC16" s="117">
        <f t="shared" si="0"/>
        <v>0</v>
      </c>
      <c r="AD16" s="117">
        <f t="shared" si="0"/>
        <v>0</v>
      </c>
      <c r="AE16" s="118">
        <f t="shared" si="0"/>
        <v>0</v>
      </c>
      <c r="AF16" s="118">
        <f t="shared" si="0"/>
        <v>0</v>
      </c>
      <c r="AG16" s="118">
        <f t="shared" si="0"/>
        <v>0</v>
      </c>
      <c r="AH16" s="119">
        <f t="shared" si="0"/>
        <v>0</v>
      </c>
    </row>
    <row r="17" spans="1:34" ht="24" customHeight="1">
      <c r="A17" s="120" t="s">
        <v>28</v>
      </c>
      <c r="B17" s="121" t="s">
        <v>29</v>
      </c>
      <c r="C17" s="122">
        <f>C16*10/100</f>
        <v>114000</v>
      </c>
      <c r="D17" s="87"/>
      <c r="E17" s="122">
        <f>E16*10/100</f>
        <v>0</v>
      </c>
      <c r="F17" s="87"/>
      <c r="G17" s="122">
        <f>G16*10/100</f>
        <v>0</v>
      </c>
      <c r="H17" s="87"/>
      <c r="I17" s="122">
        <f>I16*10/100</f>
        <v>0</v>
      </c>
      <c r="J17" s="87"/>
      <c r="K17" s="122">
        <f>K16*10/100</f>
        <v>0</v>
      </c>
      <c r="L17" s="87"/>
      <c r="M17" s="122">
        <f>M16*10/100</f>
        <v>0</v>
      </c>
      <c r="N17" s="87"/>
      <c r="O17" s="122">
        <f>O16*10/100</f>
        <v>0</v>
      </c>
      <c r="P17" s="87"/>
      <c r="Q17" s="122">
        <f>Q16*10/100</f>
        <v>0</v>
      </c>
      <c r="R17" s="87"/>
      <c r="S17" s="122">
        <f>S16*10/100</f>
        <v>0</v>
      </c>
      <c r="T17" s="87"/>
      <c r="U17" s="122">
        <f>U16*10/100</f>
        <v>0</v>
      </c>
      <c r="V17" s="87"/>
      <c r="W17" s="122">
        <f>W16*10/100</f>
        <v>0</v>
      </c>
      <c r="X17" s="87"/>
      <c r="Y17" s="122">
        <f>Y16*10/100</f>
        <v>0</v>
      </c>
      <c r="Z17" s="87"/>
      <c r="AA17" s="122">
        <f>AA16*10/100</f>
        <v>0</v>
      </c>
      <c r="AB17" s="87"/>
      <c r="AC17" s="122">
        <f>AC16*10/100</f>
        <v>0</v>
      </c>
      <c r="AD17" s="87"/>
      <c r="AE17" s="122">
        <f>AE16*10/100</f>
        <v>0</v>
      </c>
      <c r="AF17" s="87"/>
      <c r="AG17" s="122">
        <f>AG16*10/100</f>
        <v>0</v>
      </c>
      <c r="AH17" s="87"/>
    </row>
    <row r="18" spans="1:34" ht="23.25" customHeight="1">
      <c r="A18" s="106"/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</row>
    <row r="19" spans="1:34" ht="23.25" customHeight="1">
      <c r="A19" s="106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</row>
    <row r="20" spans="1:34" ht="23.25" customHeight="1">
      <c r="A20" s="106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</row>
    <row r="21" spans="1:34" ht="23.25" customHeight="1">
      <c r="A21" s="106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</row>
    <row r="22" spans="1:34" ht="23.25" customHeight="1">
      <c r="A22" s="106"/>
      <c r="B22" s="106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</row>
    <row r="23" spans="1:34" ht="23.25" customHeight="1">
      <c r="A23" s="106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</row>
    <row r="24" spans="1:34" ht="23.25" customHeight="1">
      <c r="A24" s="106"/>
      <c r="B24" s="106"/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</row>
    <row r="25" spans="1:34" ht="23.25" customHeight="1">
      <c r="A25" s="106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</row>
    <row r="26" spans="1:34" ht="23.25" customHeight="1">
      <c r="A26" s="106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</row>
    <row r="27" spans="1:34" ht="23.25" customHeight="1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</row>
    <row r="28" spans="1:34" ht="23.25" customHeight="1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</row>
    <row r="29" spans="1:34" ht="23.25" customHeight="1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</row>
    <row r="30" spans="1:34" ht="23.25" customHeight="1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</row>
    <row r="31" spans="1:34" ht="23.25" customHeight="1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105"/>
      <c r="AE31" s="105"/>
      <c r="AF31" s="105"/>
      <c r="AG31" s="105"/>
      <c r="AH31" s="105"/>
    </row>
    <row r="32" spans="1:34" ht="23.25" customHeight="1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</row>
    <row r="33" spans="1:34" ht="23.25" customHeight="1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</row>
    <row r="34" spans="1:34" ht="23.25" customHeight="1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105"/>
      <c r="AH34" s="105"/>
    </row>
    <row r="35" spans="1:34" ht="23.25" customHeight="1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</row>
    <row r="36" spans="1:34" ht="23.25" customHeight="1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</row>
    <row r="37" spans="1:34" ht="23.25" customHeight="1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</row>
    <row r="38" spans="1:34" ht="23.25" customHeight="1">
      <c r="A38" s="106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</row>
    <row r="39" spans="1:34" ht="23.25" customHeight="1">
      <c r="A39" s="106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</row>
    <row r="40" spans="1:34" ht="23.25" customHeight="1">
      <c r="A40" s="106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</row>
    <row r="41" spans="1:34" ht="23.25" customHeight="1">
      <c r="A41" s="106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</row>
    <row r="42" spans="1:34" ht="23.25" customHeight="1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</row>
    <row r="43" spans="1:34" ht="23.25" customHeight="1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</row>
    <row r="44" spans="1:34" ht="23.25" customHeight="1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</row>
    <row r="45" spans="1:34" ht="23.25" customHeight="1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</row>
    <row r="46" spans="1:34" ht="23.25" customHeight="1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</row>
    <row r="47" spans="1:34" ht="23.25" customHeight="1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</row>
    <row r="48" spans="1:34" ht="23.25" customHeight="1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</row>
    <row r="49" spans="1:34" ht="23.25" customHeight="1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</row>
    <row r="50" spans="1:34" ht="23.25" customHeight="1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</row>
    <row r="51" spans="1:34" ht="23.25" customHeight="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</row>
    <row r="52" spans="1:34" ht="23.25" customHeight="1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</row>
    <row r="53" spans="1:34" ht="23.25" customHeight="1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</row>
    <row r="54" spans="1:34" ht="23.25" customHeight="1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</row>
    <row r="55" spans="1:34" ht="23.25" customHeight="1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</row>
    <row r="56" spans="1:34" ht="23.25" customHeight="1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</row>
    <row r="57" spans="1:34" ht="23.25" customHeight="1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</row>
    <row r="58" spans="1:34" ht="23.25" customHeight="1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</row>
    <row r="59" spans="1:34" ht="23.25" customHeight="1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</row>
    <row r="60" spans="1:34" ht="23.25" customHeight="1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</row>
    <row r="61" spans="1:34" ht="23.25" customHeight="1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</row>
    <row r="62" spans="1:34" ht="23.25" customHeight="1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</row>
    <row r="63" spans="1:34" ht="23.25" customHeight="1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</row>
    <row r="64" spans="1:34" ht="23.25" customHeigh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</row>
    <row r="65" spans="1:34" ht="23.25" customHeigh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</row>
    <row r="66" spans="1:34" ht="23.25" customHeight="1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</row>
    <row r="67" spans="1:34" ht="23.25" customHeigh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</row>
    <row r="68" spans="1:34" ht="23.25" customHeight="1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</row>
    <row r="69" spans="1:34" ht="23.25" customHeight="1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  <c r="AF69" s="105"/>
      <c r="AG69" s="105"/>
      <c r="AH69" s="105"/>
    </row>
    <row r="70" spans="1:34" ht="23.25" customHeight="1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5"/>
      <c r="AG70" s="105"/>
      <c r="AH70" s="105"/>
    </row>
    <row r="71" spans="1:34" ht="23.25" customHeight="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/>
      <c r="AG71" s="105"/>
      <c r="AH71" s="105"/>
    </row>
    <row r="72" spans="1:34" ht="23.25" customHeight="1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</row>
    <row r="73" spans="1:34" ht="23.25" customHeight="1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</row>
    <row r="74" spans="1:34" ht="23.25" customHeight="1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</row>
    <row r="75" spans="1:34" ht="23.25" customHeight="1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</row>
    <row r="76" spans="1:34" ht="23.25" customHeight="1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</row>
    <row r="77" spans="1:34" ht="23.25" customHeight="1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</row>
    <row r="78" spans="1:34" ht="23.25" customHeight="1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</row>
    <row r="79" spans="1:34" ht="23.25" customHeight="1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</row>
    <row r="80" spans="1:34" ht="23.25" customHeight="1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</row>
    <row r="81" spans="1:34" ht="23.25" customHeight="1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</row>
    <row r="82" spans="1:34" ht="23.25" customHeight="1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</row>
    <row r="83" spans="1:34" ht="23.25" customHeight="1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</row>
    <row r="84" spans="1:34" ht="23.25" customHeight="1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</row>
    <row r="85" spans="1:34" ht="23.25" customHeight="1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</row>
    <row r="86" spans="1:34" ht="23.25" customHeight="1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</row>
    <row r="87" spans="1:34" ht="23.25" customHeight="1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</row>
    <row r="88" spans="1:34" ht="23.25" customHeight="1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</row>
    <row r="89" spans="1:34" ht="23.25" customHeight="1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</row>
    <row r="90" spans="1:34" ht="23.25" customHeight="1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</row>
    <row r="91" spans="1:34" ht="23.25" customHeight="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  <c r="AC91" s="105"/>
      <c r="AD91" s="105"/>
      <c r="AE91" s="105"/>
      <c r="AF91" s="105"/>
      <c r="AG91" s="105"/>
      <c r="AH91" s="105"/>
    </row>
    <row r="92" spans="1:34" ht="23.25" customHeight="1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</row>
    <row r="93" spans="1:34" ht="23.25" customHeight="1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</row>
    <row r="94" spans="1:34" ht="23.25" customHeight="1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</row>
    <row r="95" spans="1:34" ht="23.25" customHeight="1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</row>
    <row r="96" spans="1:34" ht="23.25" customHeight="1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</row>
    <row r="97" spans="1:34" ht="23.25" customHeight="1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  <c r="AE97" s="105"/>
      <c r="AF97" s="105"/>
      <c r="AG97" s="105"/>
      <c r="AH97" s="105"/>
    </row>
    <row r="98" spans="1:34" ht="23.25" customHeight="1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5"/>
      <c r="AG98" s="105"/>
      <c r="AH98" s="105"/>
    </row>
    <row r="99" spans="1:34" ht="23.25" customHeight="1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  <c r="AC99" s="105"/>
      <c r="AD99" s="105"/>
      <c r="AE99" s="105"/>
      <c r="AF99" s="105"/>
      <c r="AG99" s="105"/>
      <c r="AH99" s="105"/>
    </row>
    <row r="100" spans="1:34" ht="23.25" customHeight="1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5"/>
    </row>
    <row r="101" spans="1:34" ht="23.25" customHeight="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</row>
    <row r="102" spans="1:34" ht="23.25" customHeight="1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</row>
    <row r="103" spans="1:34" ht="23.25" customHeight="1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/>
      <c r="AE103" s="105"/>
      <c r="AF103" s="105"/>
      <c r="AG103" s="105"/>
      <c r="AH103" s="105"/>
    </row>
    <row r="104" spans="1:34" ht="23.25" customHeight="1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</row>
    <row r="105" spans="1:34" ht="23.25" customHeight="1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105"/>
    </row>
    <row r="106" spans="1:34" ht="23.25" customHeight="1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</row>
    <row r="107" spans="1:34" ht="23.25" customHeight="1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</row>
    <row r="108" spans="1:34" ht="23.25" customHeight="1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</row>
    <row r="109" spans="1:34" ht="23.25" customHeight="1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</row>
    <row r="110" spans="1:34" ht="23.25" customHeight="1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</row>
    <row r="111" spans="1:34" ht="23.25" customHeight="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</row>
    <row r="112" spans="1:34" ht="23.25" customHeight="1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</row>
    <row r="113" spans="1:34" ht="23.25" customHeight="1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</row>
    <row r="114" spans="1:34" ht="23.25" customHeight="1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</row>
    <row r="115" spans="1:34" ht="23.25" customHeight="1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</row>
    <row r="116" spans="1:34" ht="23.25" customHeight="1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</row>
    <row r="117" spans="1:34" ht="23.25" customHeight="1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</row>
    <row r="118" spans="1:34" ht="23.25" customHeight="1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</row>
    <row r="119" spans="1:34" ht="23.25" customHeight="1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</row>
    <row r="120" spans="1:34" ht="23.25" customHeight="1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</row>
    <row r="121" spans="1:34" ht="23.25" customHeight="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</row>
    <row r="122" spans="1:34" ht="23.25" customHeight="1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</row>
    <row r="123" spans="1:34" ht="23.25" customHeight="1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</row>
    <row r="124" spans="1:34" ht="23.25" customHeight="1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</row>
    <row r="125" spans="1:34" ht="23.25" customHeight="1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</row>
    <row r="126" spans="1:34" ht="23.25" customHeight="1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</row>
    <row r="127" spans="1:34" ht="23.25" customHeight="1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</row>
    <row r="128" spans="1:34" ht="23.25" customHeight="1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</row>
    <row r="129" spans="1:34" ht="23.25" customHeight="1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</row>
    <row r="130" spans="1:34" ht="23.25" customHeight="1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</row>
    <row r="131" spans="1:34" ht="23.25" customHeight="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</row>
    <row r="132" spans="1:34" ht="23.25" customHeight="1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</row>
    <row r="133" spans="1:34" ht="23.25" customHeight="1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</row>
    <row r="134" spans="1:34" ht="23.25" customHeight="1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</row>
    <row r="135" spans="1:34" ht="23.25" customHeight="1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</row>
    <row r="136" spans="1:34" ht="23.25" customHeight="1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</row>
    <row r="137" spans="1:34" ht="23.25" customHeight="1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</row>
    <row r="138" spans="1:34" ht="23.25" customHeight="1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</row>
    <row r="139" spans="1:34" ht="23.25" customHeight="1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</row>
    <row r="140" spans="1:34" ht="23.25" customHeight="1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</row>
    <row r="141" spans="1:34" ht="23.25" customHeight="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</row>
    <row r="142" spans="1:34" ht="23.25" customHeight="1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</row>
    <row r="143" spans="1:34" ht="23.25" customHeight="1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</row>
    <row r="144" spans="1:34" ht="23.25" customHeight="1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</row>
    <row r="145" spans="1:34" ht="23.25" customHeight="1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</row>
    <row r="146" spans="1:34" ht="23.25" customHeight="1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</row>
    <row r="147" spans="1:34" ht="23.25" customHeight="1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</row>
    <row r="148" spans="1:34" ht="23.25" customHeight="1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</row>
    <row r="149" spans="1:34" ht="23.25" customHeight="1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</row>
    <row r="150" spans="1:34" ht="23.25" customHeight="1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</row>
    <row r="151" spans="1:34" ht="23.25" customHeight="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  <c r="AC151" s="105"/>
      <c r="AD151" s="105"/>
      <c r="AE151" s="105"/>
      <c r="AF151" s="105"/>
      <c r="AG151" s="105"/>
      <c r="AH151" s="105"/>
    </row>
    <row r="152" spans="1:34" ht="23.25" customHeight="1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</row>
    <row r="153" spans="1:34" ht="23.25" customHeight="1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/>
      <c r="AE153" s="105"/>
      <c r="AF153" s="105"/>
      <c r="AG153" s="105"/>
      <c r="AH153" s="105"/>
    </row>
    <row r="154" spans="1:34" ht="23.25" customHeight="1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</row>
    <row r="155" spans="1:34" ht="23.25" customHeight="1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</row>
    <row r="156" spans="1:34" ht="23.25" customHeight="1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</row>
    <row r="157" spans="1:34" ht="23.25" customHeight="1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</row>
    <row r="158" spans="1:34" ht="23.25" customHeight="1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</row>
    <row r="159" spans="1:34" ht="23.25" customHeight="1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</row>
    <row r="160" spans="1:34" ht="23.25" customHeight="1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</row>
    <row r="161" spans="1:34" ht="23.25" customHeight="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</row>
    <row r="162" spans="1:34" ht="23.25" customHeight="1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5"/>
    </row>
    <row r="163" spans="1:34" ht="23.25" customHeight="1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</row>
    <row r="164" spans="1:34" ht="23.25" customHeight="1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</row>
    <row r="165" spans="1:34" ht="23.25" customHeight="1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</row>
    <row r="166" spans="1:34" ht="23.25" customHeight="1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</row>
    <row r="167" spans="1:34" ht="23.25" customHeight="1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</row>
    <row r="168" spans="1:34" ht="23.25" customHeight="1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</row>
    <row r="169" spans="1:34" ht="23.25" customHeight="1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</row>
    <row r="170" spans="1:34" ht="23.25" customHeight="1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</row>
    <row r="171" spans="1:34" ht="23.25" customHeight="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</row>
    <row r="172" spans="1:34" ht="23.25" customHeight="1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</row>
    <row r="173" spans="1:34" ht="23.25" customHeight="1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</row>
    <row r="174" spans="1:34" ht="23.25" customHeight="1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</row>
    <row r="175" spans="1:34" ht="23.25" customHeight="1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</row>
    <row r="176" spans="1:34" ht="23.25" customHeight="1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</row>
    <row r="177" spans="1:34" ht="23.25" customHeight="1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</row>
    <row r="178" spans="1:34" ht="23.25" customHeight="1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  <c r="AC178" s="105"/>
      <c r="AD178" s="105"/>
      <c r="AE178" s="105"/>
      <c r="AF178" s="105"/>
      <c r="AG178" s="105"/>
      <c r="AH178" s="105"/>
    </row>
    <row r="179" spans="1:34" ht="23.25" customHeight="1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  <c r="AC179" s="105"/>
      <c r="AD179" s="105"/>
      <c r="AE179" s="105"/>
      <c r="AF179" s="105"/>
      <c r="AG179" s="105"/>
      <c r="AH179" s="105"/>
    </row>
    <row r="180" spans="1:34" ht="23.25" customHeight="1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/>
    </row>
    <row r="181" spans="1:34" ht="23.25" customHeight="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</row>
    <row r="182" spans="1:34" ht="23.25" customHeight="1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  <c r="AC182" s="105"/>
      <c r="AD182" s="105"/>
      <c r="AE182" s="105"/>
      <c r="AF182" s="105"/>
      <c r="AG182" s="105"/>
      <c r="AH182" s="105"/>
    </row>
    <row r="183" spans="1:34" ht="23.25" customHeight="1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/>
    </row>
    <row r="184" spans="1:34" ht="23.25" customHeight="1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  <c r="AC184" s="105"/>
      <c r="AD184" s="105"/>
      <c r="AE184" s="105"/>
      <c r="AF184" s="105"/>
      <c r="AG184" s="105"/>
      <c r="AH184" s="105"/>
    </row>
    <row r="185" spans="1:34" ht="23.25" customHeight="1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</row>
    <row r="186" spans="1:34" ht="23.25" customHeight="1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</row>
    <row r="187" spans="1:34" ht="23.25" customHeight="1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</row>
    <row r="188" spans="1:34" ht="23.25" customHeight="1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</row>
    <row r="189" spans="1:34" ht="23.25" customHeight="1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</row>
    <row r="190" spans="1:34" ht="23.25" customHeight="1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</row>
    <row r="191" spans="1:34" ht="23.25" customHeight="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</row>
    <row r="192" spans="1:34" ht="23.25" customHeight="1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</row>
    <row r="193" spans="1:34" ht="23.25" customHeight="1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105"/>
      <c r="AD193" s="105"/>
      <c r="AE193" s="105"/>
      <c r="AF193" s="105"/>
      <c r="AG193" s="105"/>
      <c r="AH193" s="105"/>
    </row>
    <row r="194" spans="1:34" ht="23.25" customHeight="1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</row>
    <row r="195" spans="1:34" ht="23.25" customHeight="1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</row>
    <row r="196" spans="1:34" ht="23.25" customHeight="1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</row>
    <row r="197" spans="1:34" ht="23.25" customHeight="1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</row>
    <row r="198" spans="1:34" ht="23.25" customHeight="1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</row>
    <row r="199" spans="1:34" ht="23.25" customHeight="1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</row>
    <row r="200" spans="1:34" ht="23.25" customHeight="1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</row>
    <row r="201" spans="1:34" ht="23.25" customHeight="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</row>
    <row r="202" spans="1:34" ht="23.25" customHeight="1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</row>
    <row r="203" spans="1:34" ht="23.25" customHeight="1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</row>
    <row r="204" spans="1:34" ht="23.25" customHeight="1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</row>
    <row r="205" spans="1:34" ht="23.25" customHeight="1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</row>
    <row r="206" spans="1:34" ht="23.25" customHeight="1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</row>
    <row r="207" spans="1:34" ht="23.25" customHeight="1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</row>
    <row r="208" spans="1:34" ht="23.25" customHeight="1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</row>
    <row r="209" spans="1:34" ht="23.25" customHeight="1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</row>
    <row r="210" spans="1:34" ht="23.25" customHeight="1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</row>
    <row r="211" spans="1:34" ht="23.25" customHeight="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</row>
    <row r="212" spans="1:34" ht="23.25" customHeight="1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</row>
    <row r="213" spans="1:34" ht="23.25" customHeight="1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</row>
    <row r="214" spans="1:34" ht="23.25" customHeight="1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</row>
    <row r="215" spans="1:34" ht="23.25" customHeight="1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</row>
    <row r="216" spans="1:34" ht="23.25" customHeight="1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</row>
    <row r="217" spans="1:34" ht="23.25" customHeight="1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</row>
    <row r="218" spans="1:34" ht="23.25" customHeight="1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</row>
    <row r="219" spans="1:34" ht="23.25" customHeight="1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</row>
    <row r="220" spans="1:34" ht="23.25" customHeight="1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</row>
    <row r="221" spans="1:34" ht="23.25" customHeight="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</row>
    <row r="222" spans="1:34" ht="23.25" customHeight="1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</row>
    <row r="223" spans="1:34" ht="23.25" customHeight="1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</row>
    <row r="224" spans="1:34" ht="23.25" customHeight="1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</row>
    <row r="225" spans="1:34" ht="23.25" customHeight="1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</row>
    <row r="226" spans="1:34" ht="23.25" customHeight="1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</row>
    <row r="227" spans="1:34" ht="23.25" customHeight="1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</row>
    <row r="228" spans="1:34" ht="23.25" customHeight="1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</row>
    <row r="229" spans="1:34" ht="23.25" customHeight="1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</row>
    <row r="230" spans="1:34" ht="23.25" customHeight="1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</row>
    <row r="231" spans="1:34" ht="23.25" customHeight="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</row>
    <row r="232" spans="1:34" ht="23.25" customHeight="1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</row>
    <row r="233" spans="1:34" ht="23.25" customHeight="1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</row>
    <row r="234" spans="1:34" ht="23.25" customHeight="1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</row>
    <row r="235" spans="1:34" ht="23.25" customHeight="1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</row>
    <row r="236" spans="1:34" ht="23.25" customHeight="1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</row>
    <row r="237" spans="1:34" ht="23.25" customHeight="1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</row>
    <row r="238" spans="1:34" ht="23.25" customHeight="1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</row>
    <row r="239" spans="1:34" ht="23.25" customHeight="1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</row>
    <row r="240" spans="1:34" ht="23.25" customHeight="1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</row>
    <row r="241" spans="1:34" ht="23.25" customHeight="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</row>
    <row r="242" spans="1:34" ht="23.25" customHeight="1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</row>
    <row r="243" spans="1:34" ht="23.25" customHeight="1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</row>
    <row r="244" spans="1:34" ht="23.25" customHeight="1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</row>
    <row r="245" spans="1:34" ht="23.25" customHeight="1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</row>
    <row r="246" spans="1:34" ht="23.25" customHeight="1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</row>
    <row r="247" spans="1:34" ht="23.25" customHeight="1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</row>
    <row r="248" spans="1:34" ht="23.25" customHeight="1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</row>
    <row r="249" spans="1:34" ht="23.25" customHeight="1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</row>
    <row r="250" spans="1:34" ht="23.25" customHeight="1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</row>
    <row r="251" spans="1:34" ht="23.25" customHeight="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</row>
    <row r="252" spans="1:34" ht="23.25" customHeight="1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</row>
    <row r="253" spans="1:34" ht="23.25" customHeight="1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</row>
    <row r="254" spans="1:34" ht="23.25" customHeight="1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</row>
    <row r="255" spans="1:34" ht="23.25" customHeight="1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</row>
    <row r="256" spans="1:34" ht="23.25" customHeight="1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</row>
    <row r="257" spans="1:34" ht="23.25" customHeight="1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</row>
    <row r="258" spans="1:34" ht="23.25" customHeight="1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</row>
    <row r="259" spans="1:34" ht="23.25" customHeight="1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</row>
    <row r="260" spans="1:34" ht="23.25" customHeight="1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</row>
    <row r="261" spans="1:34" ht="23.25" customHeight="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</row>
    <row r="262" spans="1:34" ht="23.25" customHeight="1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</row>
    <row r="263" spans="1:34" ht="23.25" customHeight="1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</row>
    <row r="264" spans="1:34" ht="23.25" customHeight="1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</row>
    <row r="265" spans="1:34" ht="23.25" customHeight="1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</row>
    <row r="266" spans="1:34" ht="23.25" customHeight="1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</row>
    <row r="267" spans="1:34" ht="23.25" customHeight="1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</row>
    <row r="268" spans="1:34" ht="23.25" customHeight="1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</row>
    <row r="269" spans="1:34" ht="23.25" customHeight="1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</row>
    <row r="270" spans="1:34" ht="23.25" customHeight="1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</row>
    <row r="271" spans="1:34" ht="23.25" customHeight="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</row>
    <row r="272" spans="1:34" ht="23.25" customHeight="1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</row>
    <row r="273" spans="1:34" ht="23.25" customHeight="1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</row>
    <row r="274" spans="1:34" ht="23.25" customHeight="1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</row>
    <row r="275" spans="1:34" ht="23.25" customHeight="1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</row>
    <row r="276" spans="1:34" ht="23.25" customHeight="1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</row>
    <row r="277" spans="1:34" ht="23.25" customHeight="1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</row>
    <row r="278" spans="1:34" ht="23.25" customHeight="1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</row>
    <row r="279" spans="1:34" ht="23.25" customHeight="1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</row>
    <row r="280" spans="1:34" ht="23.25" customHeight="1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</row>
    <row r="281" spans="1:34" ht="23.25" customHeight="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</row>
    <row r="282" spans="1:34" ht="23.25" customHeight="1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</row>
    <row r="283" spans="1:34" ht="23.25" customHeight="1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</row>
    <row r="284" spans="1:34" ht="23.25" customHeight="1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</row>
    <row r="285" spans="1:34" ht="23.25" customHeight="1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</row>
    <row r="286" spans="1:34" ht="23.25" customHeight="1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</row>
    <row r="287" spans="1:34" ht="23.25" customHeight="1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</row>
    <row r="288" spans="1:34" ht="23.25" customHeight="1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</row>
    <row r="289" spans="1:34" ht="23.25" customHeight="1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</row>
    <row r="290" spans="1:34" ht="23.25" customHeight="1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</row>
    <row r="291" spans="1:34" ht="23.25" customHeight="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</row>
    <row r="292" spans="1:34" ht="23.25" customHeight="1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</row>
    <row r="293" spans="1:34" ht="23.25" customHeight="1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</row>
    <row r="294" spans="1:34" ht="23.25" customHeight="1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</row>
    <row r="295" spans="1:34" ht="23.25" customHeight="1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</row>
    <row r="296" spans="1:34" ht="23.25" customHeight="1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</row>
    <row r="297" spans="1:34" ht="23.25" customHeight="1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</row>
    <row r="298" spans="1:34" ht="23.25" customHeight="1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</row>
    <row r="299" spans="1:34" ht="23.25" customHeight="1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</row>
    <row r="300" spans="1:34" ht="23.25" customHeight="1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</row>
    <row r="301" spans="1:34" ht="23.25" customHeight="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</row>
    <row r="302" spans="1:34" ht="23.25" customHeight="1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</row>
    <row r="303" spans="1:34" ht="23.25" customHeight="1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</row>
    <row r="304" spans="1:34" ht="23.25" customHeight="1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</row>
    <row r="305" spans="1:34" ht="23.25" customHeight="1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</row>
    <row r="306" spans="1:34" ht="23.25" customHeight="1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</row>
    <row r="307" spans="1:34" ht="23.25" customHeight="1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</row>
    <row r="308" spans="1:34" ht="23.25" customHeight="1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</row>
    <row r="309" spans="1:34" ht="23.25" customHeight="1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</row>
    <row r="310" spans="1:34" ht="23.25" customHeight="1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</row>
    <row r="311" spans="1:34" ht="23.25" customHeight="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</row>
    <row r="312" spans="1:34" ht="23.25" customHeight="1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</row>
    <row r="313" spans="1:34" ht="23.25" customHeight="1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</row>
    <row r="314" spans="1:34" ht="23.25" customHeight="1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</row>
    <row r="315" spans="1:34" ht="23.25" customHeight="1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</row>
    <row r="316" spans="1:34" ht="23.25" customHeight="1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</row>
    <row r="317" spans="1:34" ht="23.25" customHeight="1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</row>
    <row r="318" spans="1:34" ht="23.25" customHeight="1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</row>
    <row r="319" spans="1:34" ht="23.25" customHeight="1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</row>
    <row r="320" spans="1:34" ht="23.25" customHeight="1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</row>
    <row r="321" spans="1:34" ht="23.25" customHeight="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</row>
    <row r="322" spans="1:34" ht="23.25" customHeight="1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</row>
    <row r="323" spans="1:34" ht="23.25" customHeight="1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</row>
    <row r="324" spans="1:34" ht="23.25" customHeight="1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</row>
    <row r="325" spans="1:34" ht="23.25" customHeight="1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</row>
    <row r="326" spans="1:34" ht="23.25" customHeight="1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</row>
    <row r="327" spans="1:34" ht="23.25" customHeight="1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</row>
    <row r="328" spans="1:34" ht="23.25" customHeight="1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</row>
    <row r="329" spans="1:34" ht="23.25" customHeight="1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</row>
    <row r="330" spans="1:34" ht="23.25" customHeight="1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</row>
    <row r="331" spans="1:34" ht="23.25" customHeight="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</row>
    <row r="332" spans="1:34" ht="23.25" customHeight="1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</row>
    <row r="333" spans="1:34" ht="23.25" customHeight="1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</row>
    <row r="334" spans="1:34" ht="23.25" customHeight="1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</row>
    <row r="335" spans="1:34" ht="23.25" customHeight="1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</row>
    <row r="336" spans="1:34" ht="23.25" customHeight="1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</row>
    <row r="337" spans="1:34" ht="23.25" customHeight="1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</row>
    <row r="338" spans="1:34" ht="23.25" customHeight="1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</row>
    <row r="339" spans="1:34" ht="23.25" customHeight="1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</row>
    <row r="340" spans="1:34" ht="23.25" customHeight="1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</row>
    <row r="341" spans="1:34" ht="23.25" customHeight="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</row>
    <row r="342" spans="1:34" ht="23.25" customHeight="1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</row>
    <row r="343" spans="1:34" ht="23.25" customHeight="1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</row>
    <row r="344" spans="1:34" ht="23.25" customHeight="1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</row>
    <row r="345" spans="1:34" ht="23.25" customHeight="1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</row>
    <row r="346" spans="1:34" ht="23.25" customHeight="1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</row>
    <row r="347" spans="1:34" ht="23.25" customHeight="1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</row>
    <row r="348" spans="1:34" ht="23.25" customHeight="1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</row>
    <row r="349" spans="1:34" ht="23.25" customHeight="1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</row>
    <row r="350" spans="1:34" ht="23.25" customHeight="1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</row>
    <row r="351" spans="1:34" ht="23.25" customHeight="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</row>
    <row r="352" spans="1:34" ht="23.25" customHeight="1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</row>
    <row r="353" spans="1:34" ht="23.25" customHeight="1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</row>
    <row r="354" spans="1:34" ht="23.25" customHeight="1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</row>
    <row r="355" spans="1:34" ht="23.25" customHeight="1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</row>
    <row r="356" spans="1:34" ht="23.25" customHeight="1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</row>
    <row r="357" spans="1:34" ht="23.25" customHeight="1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</row>
    <row r="358" spans="1:34" ht="23.25" customHeight="1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</row>
    <row r="359" spans="1:34" ht="23.25" customHeight="1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</row>
    <row r="360" spans="1:34" ht="23.25" customHeight="1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</row>
    <row r="361" spans="1:34" ht="23.25" customHeight="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</row>
    <row r="362" spans="1:34" ht="23.25" customHeight="1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</row>
    <row r="363" spans="1:34" ht="23.25" customHeight="1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</row>
    <row r="364" spans="1:34" ht="23.25" customHeight="1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</row>
    <row r="365" spans="1:34" ht="23.25" customHeight="1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</row>
    <row r="366" spans="1:34" ht="23.25" customHeight="1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</row>
    <row r="367" spans="1:34" ht="23.25" customHeight="1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</row>
    <row r="368" spans="1:34" ht="23.25" customHeight="1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</row>
    <row r="369" spans="1:34" ht="23.25" customHeight="1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</row>
    <row r="370" spans="1:34" ht="23.25" customHeight="1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</row>
    <row r="371" spans="1:34" ht="23.25" customHeight="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</row>
    <row r="372" spans="1:34" ht="23.25" customHeight="1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</row>
    <row r="373" spans="1:34" ht="23.25" customHeight="1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</row>
    <row r="374" spans="1:34" ht="23.25" customHeight="1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</row>
    <row r="375" spans="1:34" ht="23.25" customHeight="1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</row>
    <row r="376" spans="1:34" ht="23.25" customHeight="1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</row>
    <row r="377" spans="1:34" ht="23.25" customHeight="1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</row>
    <row r="378" spans="1:34" ht="23.25" customHeight="1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</row>
    <row r="379" spans="1:34" ht="23.25" customHeight="1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</row>
    <row r="380" spans="1:34" ht="23.25" customHeight="1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</row>
    <row r="381" spans="1:34" ht="23.25" customHeight="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</row>
    <row r="382" spans="1:34" ht="23.25" customHeight="1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</row>
    <row r="383" spans="1:34" ht="23.25" customHeight="1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</row>
    <row r="384" spans="1:34" ht="23.25" customHeight="1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</row>
    <row r="385" spans="1:34" ht="23.25" customHeight="1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</row>
    <row r="386" spans="1:34" ht="23.25" customHeight="1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</row>
    <row r="387" spans="1:34" ht="23.25" customHeight="1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</row>
    <row r="388" spans="1:34" ht="23.25" customHeight="1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</row>
    <row r="389" spans="1:34" ht="23.25" customHeight="1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</row>
    <row r="390" spans="1:34" ht="23.25" customHeight="1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</row>
    <row r="391" spans="1:34" ht="23.25" customHeight="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  <c r="AE391" s="105"/>
      <c r="AF391" s="105"/>
      <c r="AG391" s="105"/>
      <c r="AH391" s="105"/>
    </row>
    <row r="392" spans="1:34" ht="23.25" customHeight="1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</row>
    <row r="393" spans="1:34" ht="23.25" customHeight="1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</row>
    <row r="394" spans="1:34" ht="23.25" customHeight="1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</row>
    <row r="395" spans="1:34" ht="23.25" customHeight="1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</row>
    <row r="396" spans="1:34" ht="23.25" customHeight="1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</row>
    <row r="397" spans="1:34" ht="23.25" customHeight="1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</row>
    <row r="398" spans="1:34" ht="23.25" customHeight="1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</row>
    <row r="399" spans="1:34" ht="23.25" customHeight="1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</row>
    <row r="400" spans="1:34" ht="23.25" customHeight="1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</row>
    <row r="401" spans="1:34" ht="23.25" customHeight="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</row>
    <row r="402" spans="1:34" ht="23.25" customHeight="1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</row>
    <row r="403" spans="1:34" ht="23.25" customHeight="1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</row>
    <row r="404" spans="1:34" ht="23.25" customHeight="1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</row>
    <row r="405" spans="1:34" ht="23.25" customHeight="1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</row>
    <row r="406" spans="1:34" ht="23.25" customHeight="1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</row>
    <row r="407" spans="1:34" ht="23.25" customHeight="1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</row>
    <row r="408" spans="1:34" ht="23.25" customHeight="1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</row>
    <row r="409" spans="1:34" ht="23.25" customHeight="1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</row>
    <row r="410" spans="1:34" ht="23.25" customHeight="1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</row>
    <row r="411" spans="1:34" ht="23.25" customHeight="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</row>
    <row r="412" spans="1:34" ht="23.25" customHeight="1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</row>
    <row r="413" spans="1:34" ht="23.25" customHeight="1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</row>
    <row r="414" spans="1:34" ht="23.25" customHeight="1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</row>
    <row r="415" spans="1:34" ht="23.25" customHeight="1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</row>
    <row r="416" spans="1:34" ht="23.25" customHeight="1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</row>
    <row r="417" spans="1:34" ht="23.25" customHeight="1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</row>
    <row r="418" spans="1:34" ht="23.25" customHeight="1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</row>
    <row r="419" spans="1:34" ht="23.25" customHeight="1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</row>
    <row r="420" spans="1:34" ht="23.25" customHeight="1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</row>
    <row r="421" spans="1:34" ht="23.25" customHeight="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</row>
    <row r="422" spans="1:34" ht="23.25" customHeight="1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</row>
    <row r="423" spans="1:34" ht="23.25" customHeight="1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</row>
    <row r="424" spans="1:34" ht="23.25" customHeight="1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</row>
    <row r="425" spans="1:34" ht="23.25" customHeight="1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</row>
    <row r="426" spans="1:34" ht="23.25" customHeight="1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</row>
    <row r="427" spans="1:34" ht="23.25" customHeight="1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</row>
    <row r="428" spans="1:34" ht="23.25" customHeight="1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</row>
    <row r="429" spans="1:34" ht="23.25" customHeight="1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</row>
    <row r="430" spans="1:34" ht="23.25" customHeight="1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</row>
    <row r="431" spans="1:34" ht="23.25" customHeight="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</row>
    <row r="432" spans="1:34" ht="23.25" customHeight="1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</row>
    <row r="433" spans="1:34" ht="23.25" customHeight="1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</row>
    <row r="434" spans="1:34" ht="23.25" customHeight="1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</row>
    <row r="435" spans="1:34" ht="23.25" customHeight="1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</row>
    <row r="436" spans="1:34" ht="23.25" customHeight="1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</row>
    <row r="437" spans="1:34" ht="23.25" customHeight="1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</row>
    <row r="438" spans="1:34" ht="23.25" customHeight="1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</row>
    <row r="439" spans="1:34" ht="23.25" customHeight="1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</row>
    <row r="440" spans="1:34" ht="23.25" customHeight="1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</row>
    <row r="441" spans="1:34" ht="23.25" customHeight="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</row>
    <row r="442" spans="1:34" ht="23.25" customHeight="1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</row>
    <row r="443" spans="1:34" ht="23.25" customHeight="1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</row>
    <row r="444" spans="1:34" ht="23.25" customHeight="1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</row>
    <row r="445" spans="1:34" ht="23.25" customHeight="1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</row>
    <row r="446" spans="1:34" ht="23.25" customHeight="1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</row>
    <row r="447" spans="1:34" ht="23.25" customHeight="1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</row>
    <row r="448" spans="1:34" ht="23.25" customHeight="1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</row>
    <row r="449" spans="1:34" ht="23.25" customHeight="1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</row>
    <row r="450" spans="1:34" ht="23.25" customHeight="1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</row>
    <row r="451" spans="1:34" ht="23.25" customHeight="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</row>
    <row r="452" spans="1:34" ht="23.25" customHeight="1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</row>
    <row r="453" spans="1:34" ht="23.25" customHeight="1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</row>
    <row r="454" spans="1:34" ht="23.25" customHeight="1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</row>
    <row r="455" spans="1:34" ht="23.25" customHeight="1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05"/>
      <c r="AH455" s="105"/>
    </row>
    <row r="456" spans="1:34" ht="23.25" customHeight="1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  <c r="AE456" s="105"/>
      <c r="AF456" s="105"/>
      <c r="AG456" s="105"/>
      <c r="AH456" s="105"/>
    </row>
    <row r="457" spans="1:34" ht="23.25" customHeight="1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  <c r="AE457" s="105"/>
      <c r="AF457" s="105"/>
      <c r="AG457" s="105"/>
      <c r="AH457" s="105"/>
    </row>
    <row r="458" spans="1:34" ht="23.25" customHeight="1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  <c r="AE458" s="105"/>
      <c r="AF458" s="105"/>
      <c r="AG458" s="105"/>
      <c r="AH458" s="105"/>
    </row>
    <row r="459" spans="1:34" ht="23.25" customHeight="1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</row>
    <row r="460" spans="1:34" ht="23.25" customHeight="1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</row>
    <row r="461" spans="1:34" ht="23.25" customHeight="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</row>
    <row r="462" spans="1:34" ht="23.25" customHeight="1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</row>
    <row r="463" spans="1:34" ht="23.25" customHeight="1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</row>
    <row r="464" spans="1:34" ht="23.25" customHeight="1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</row>
    <row r="465" spans="1:34" ht="23.25" customHeight="1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</row>
    <row r="466" spans="1:34" ht="23.25" customHeight="1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</row>
    <row r="467" spans="1:34" ht="23.25" customHeight="1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</row>
    <row r="468" spans="1:34" ht="23.25" customHeight="1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</row>
    <row r="469" spans="1:34" ht="23.25" customHeight="1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</row>
    <row r="470" spans="1:34" ht="23.25" customHeight="1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</row>
    <row r="471" spans="1:34" ht="23.25" customHeight="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</row>
    <row r="472" spans="1:34" ht="23.25" customHeight="1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</row>
    <row r="473" spans="1:34" ht="23.25" customHeight="1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</row>
    <row r="474" spans="1:34" ht="23.25" customHeight="1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</row>
    <row r="475" spans="1:34" ht="23.25" customHeight="1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</row>
    <row r="476" spans="1:34" ht="23.25" customHeight="1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</row>
    <row r="477" spans="1:34" ht="23.25" customHeight="1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</row>
    <row r="478" spans="1:34" ht="23.25" customHeight="1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</row>
    <row r="479" spans="1:34" ht="23.25" customHeight="1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</row>
    <row r="480" spans="1:34" ht="23.25" customHeight="1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</row>
    <row r="481" spans="1:34" ht="23.25" customHeight="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</row>
    <row r="482" spans="1:34" ht="23.25" customHeight="1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</row>
    <row r="483" spans="1:34" ht="23.25" customHeight="1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</row>
    <row r="484" spans="1:34" ht="23.25" customHeight="1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</row>
    <row r="485" spans="1:34" ht="23.25" customHeight="1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</row>
    <row r="486" spans="1:34" ht="23.25" customHeight="1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</row>
    <row r="487" spans="1:34" ht="23.25" customHeight="1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</row>
    <row r="488" spans="1:34" ht="23.25" customHeight="1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</row>
    <row r="489" spans="1:34" ht="23.25" customHeight="1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</row>
    <row r="490" spans="1:34" ht="23.25" customHeight="1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</row>
    <row r="491" spans="1:34" ht="23.25" customHeight="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</row>
    <row r="492" spans="1:34" ht="23.25" customHeight="1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</row>
    <row r="493" spans="1:34" ht="23.25" customHeight="1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</row>
    <row r="494" spans="1:34" ht="23.25" customHeight="1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</row>
    <row r="495" spans="1:34" ht="23.25" customHeight="1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</row>
    <row r="496" spans="1:34" ht="23.25" customHeight="1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</row>
    <row r="497" spans="1:34" ht="23.25" customHeight="1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</row>
    <row r="498" spans="1:34" ht="23.25" customHeight="1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</row>
    <row r="499" spans="1:34" ht="23.25" customHeight="1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</row>
    <row r="500" spans="1:34" ht="23.25" customHeight="1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</row>
    <row r="501" spans="1:34" ht="23.25" customHeight="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</row>
    <row r="502" spans="1:34" ht="23.25" customHeight="1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</row>
    <row r="503" spans="1:34" ht="23.25" customHeight="1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</row>
    <row r="504" spans="1:34" ht="23.25" customHeight="1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</row>
    <row r="505" spans="1:34" ht="23.25" customHeight="1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</row>
    <row r="506" spans="1:34" ht="23.25" customHeight="1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</row>
    <row r="507" spans="1:34" ht="23.25" customHeight="1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</row>
    <row r="508" spans="1:34" ht="23.25" customHeight="1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</row>
    <row r="509" spans="1:34" ht="23.25" customHeight="1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</row>
    <row r="510" spans="1:34" ht="23.25" customHeight="1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</row>
    <row r="511" spans="1:34" ht="23.25" customHeight="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</row>
    <row r="512" spans="1:34" ht="23.25" customHeight="1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</row>
    <row r="513" spans="1:34" ht="23.25" customHeight="1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  <c r="AA513" s="105"/>
      <c r="AB513" s="105"/>
      <c r="AC513" s="105"/>
      <c r="AD513" s="105"/>
      <c r="AE513" s="105"/>
      <c r="AF513" s="105"/>
      <c r="AG513" s="105"/>
      <c r="AH513" s="105"/>
    </row>
    <row r="514" spans="1:34" ht="23.25" customHeight="1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</row>
    <row r="515" spans="1:34" ht="23.25" customHeight="1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</row>
    <row r="516" spans="1:34" ht="23.25" customHeight="1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</row>
    <row r="517" spans="1:34" ht="23.25" customHeight="1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</row>
    <row r="518" spans="1:34" ht="23.25" customHeight="1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</row>
    <row r="519" spans="1:34" ht="23.25" customHeight="1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</row>
    <row r="520" spans="1:34" ht="23.25" customHeight="1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</row>
    <row r="521" spans="1:34" ht="23.25" customHeight="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</row>
    <row r="522" spans="1:34" ht="23.25" customHeight="1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</row>
    <row r="523" spans="1:34" ht="23.25" customHeight="1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</row>
    <row r="524" spans="1:34" ht="23.25" customHeight="1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</row>
    <row r="525" spans="1:34" ht="23.25" customHeight="1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</row>
    <row r="526" spans="1:34" ht="23.25" customHeight="1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</row>
    <row r="527" spans="1:34" ht="23.25" customHeight="1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</row>
    <row r="528" spans="1:34" ht="23.25" customHeight="1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</row>
    <row r="529" spans="1:34" ht="23.25" customHeight="1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</row>
    <row r="530" spans="1:34" ht="23.25" customHeight="1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</row>
    <row r="531" spans="1:34" ht="23.25" customHeight="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</row>
    <row r="532" spans="1:34" ht="23.25" customHeight="1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</row>
    <row r="533" spans="1:34" ht="23.25" customHeight="1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</row>
    <row r="534" spans="1:34" ht="23.25" customHeight="1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</row>
    <row r="535" spans="1:34" ht="23.25" customHeight="1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</row>
    <row r="536" spans="1:34" ht="23.25" customHeight="1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</row>
    <row r="537" spans="1:34" ht="23.25" customHeight="1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</row>
    <row r="538" spans="1:34" ht="23.25" customHeight="1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</row>
    <row r="539" spans="1:34" ht="23.25" customHeight="1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</row>
    <row r="540" spans="1:34" ht="23.25" customHeight="1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</row>
    <row r="541" spans="1:34" ht="23.25" customHeight="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</row>
    <row r="542" spans="1:34" ht="23.25" customHeight="1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</row>
    <row r="543" spans="1:34" ht="23.25" customHeight="1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</row>
    <row r="544" spans="1:34" ht="23.25" customHeight="1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</row>
    <row r="545" spans="1:34" ht="23.25" customHeight="1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</row>
    <row r="546" spans="1:34" ht="23.25" customHeight="1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</row>
    <row r="547" spans="1:34" ht="23.25" customHeight="1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</row>
    <row r="548" spans="1:34" ht="23.25" customHeight="1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</row>
    <row r="549" spans="1:34" ht="23.25" customHeight="1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</row>
    <row r="550" spans="1:34" ht="23.25" customHeight="1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</row>
    <row r="551" spans="1:34" ht="23.25" customHeight="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</row>
    <row r="552" spans="1:34" ht="23.25" customHeight="1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</row>
    <row r="553" spans="1:34" ht="23.25" customHeight="1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</row>
    <row r="554" spans="1:34" ht="23.25" customHeight="1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</row>
    <row r="555" spans="1:34" ht="23.25" customHeight="1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</row>
    <row r="556" spans="1:34" ht="23.25" customHeight="1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</row>
    <row r="557" spans="1:34" ht="23.25" customHeight="1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</row>
    <row r="558" spans="1:34" ht="23.25" customHeight="1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</row>
    <row r="559" spans="1:34" ht="23.25" customHeight="1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</row>
    <row r="560" spans="1:34" ht="23.25" customHeight="1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</row>
    <row r="561" spans="1:34" ht="23.25" customHeight="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</row>
    <row r="562" spans="1:34" ht="23.25" customHeight="1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</row>
    <row r="563" spans="1:34" ht="23.25" customHeight="1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</row>
    <row r="564" spans="1:34" ht="23.25" customHeight="1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</row>
    <row r="565" spans="1:34" ht="23.25" customHeight="1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</row>
    <row r="566" spans="1:34" ht="23.25" customHeight="1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</row>
    <row r="567" spans="1:34" ht="23.25" customHeight="1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</row>
    <row r="568" spans="1:34" ht="23.25" customHeight="1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</row>
    <row r="569" spans="1:34" ht="23.25" customHeight="1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</row>
    <row r="570" spans="1:34" ht="23.25" customHeight="1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</row>
    <row r="571" spans="1:34" ht="23.25" customHeight="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</row>
    <row r="572" spans="1:34" ht="23.25" customHeight="1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</row>
    <row r="573" spans="1:34" ht="23.25" customHeight="1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</row>
    <row r="574" spans="1:34" ht="23.25" customHeight="1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</row>
    <row r="575" spans="1:34" ht="23.25" customHeight="1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</row>
    <row r="576" spans="1:34" ht="23.25" customHeight="1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</row>
    <row r="577" spans="1:34" ht="23.25" customHeight="1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</row>
    <row r="578" spans="1:34" ht="23.25" customHeight="1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</row>
    <row r="579" spans="1:34" ht="23.25" customHeight="1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</row>
    <row r="580" spans="1:34" ht="23.25" customHeight="1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</row>
    <row r="581" spans="1:34" ht="23.25" customHeight="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</row>
    <row r="582" spans="1:34" ht="23.25" customHeight="1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</row>
    <row r="583" spans="1:34" ht="23.25" customHeight="1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</row>
    <row r="584" spans="1:34" ht="23.25" customHeight="1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</row>
    <row r="585" spans="1:34" ht="23.25" customHeight="1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</row>
    <row r="586" spans="1:34" ht="23.25" customHeight="1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</row>
    <row r="587" spans="1:34" ht="23.25" customHeight="1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</row>
    <row r="588" spans="1:34" ht="23.25" customHeight="1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</row>
    <row r="589" spans="1:34" ht="23.25" customHeight="1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</row>
    <row r="590" spans="1:34" ht="23.25" customHeight="1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</row>
    <row r="591" spans="1:34" ht="23.25" customHeight="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</row>
    <row r="592" spans="1:34" ht="23.25" customHeight="1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</row>
    <row r="593" spans="1:34" ht="23.25" customHeight="1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</row>
    <row r="594" spans="1:34" ht="23.25" customHeight="1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</row>
    <row r="595" spans="1:34" ht="23.25" customHeight="1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</row>
    <row r="596" spans="1:34" ht="23.25" customHeight="1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</row>
    <row r="597" spans="1:34" ht="23.25" customHeight="1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</row>
    <row r="598" spans="1:34" ht="23.25" customHeight="1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</row>
    <row r="599" spans="1:34" ht="23.25" customHeight="1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</row>
    <row r="600" spans="1:34" ht="23.25" customHeight="1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</row>
    <row r="601" spans="1:34" ht="23.25" customHeight="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</row>
    <row r="602" spans="1:34" ht="23.25" customHeight="1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</row>
    <row r="603" spans="1:34" ht="23.25" customHeight="1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</row>
    <row r="604" spans="1:34" ht="23.25" customHeight="1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</row>
    <row r="605" spans="1:34" ht="23.25" customHeight="1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</row>
    <row r="606" spans="1:34" ht="23.25" customHeight="1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</row>
    <row r="607" spans="1:34" ht="23.25" customHeight="1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</row>
    <row r="608" spans="1:34" ht="23.25" customHeight="1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</row>
    <row r="609" spans="1:34" ht="23.25" customHeight="1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</row>
    <row r="610" spans="1:34" ht="23.25" customHeight="1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</row>
    <row r="611" spans="1:34" ht="23.25" customHeight="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</row>
    <row r="612" spans="1:34" ht="23.25" customHeight="1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</row>
    <row r="613" spans="1:34" ht="23.25" customHeight="1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</row>
    <row r="614" spans="1:34" ht="23.25" customHeight="1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</row>
    <row r="615" spans="1:34" ht="23.25" customHeight="1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</row>
    <row r="616" spans="1:34" ht="23.25" customHeight="1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</row>
    <row r="617" spans="1:34" ht="23.25" customHeight="1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</row>
    <row r="618" spans="1:34" ht="23.25" customHeight="1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</row>
    <row r="619" spans="1:34" ht="23.25" customHeight="1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</row>
    <row r="620" spans="1:34" ht="23.25" customHeight="1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</row>
    <row r="621" spans="1:34" ht="23.25" customHeight="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</row>
    <row r="622" spans="1:34" ht="23.25" customHeight="1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</row>
    <row r="623" spans="1:34" ht="23.25" customHeight="1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</row>
    <row r="624" spans="1:34" ht="23.25" customHeight="1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</row>
    <row r="625" spans="1:34" ht="23.25" customHeight="1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</row>
    <row r="626" spans="1:34" ht="23.25" customHeight="1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</row>
    <row r="627" spans="1:34" ht="23.25" customHeight="1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</row>
    <row r="628" spans="1:34" ht="23.25" customHeight="1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</row>
    <row r="629" spans="1:34" ht="23.25" customHeight="1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</row>
    <row r="630" spans="1:34" ht="23.25" customHeight="1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</row>
    <row r="631" spans="1:34" ht="23.25" customHeight="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</row>
    <row r="632" spans="1:34" ht="23.25" customHeight="1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</row>
    <row r="633" spans="1:34" ht="23.25" customHeight="1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</row>
    <row r="634" spans="1:34" ht="23.25" customHeight="1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</row>
    <row r="635" spans="1:34" ht="23.25" customHeight="1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</row>
    <row r="636" spans="1:34" ht="23.25" customHeight="1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</row>
    <row r="637" spans="1:34" ht="23.25" customHeight="1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</row>
    <row r="638" spans="1:34" ht="23.25" customHeight="1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</row>
    <row r="639" spans="1:34" ht="23.25" customHeight="1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</row>
    <row r="640" spans="1:34" ht="23.25" customHeight="1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</row>
    <row r="641" spans="1:34" ht="23.25" customHeight="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</row>
    <row r="642" spans="1:34" ht="23.25" customHeight="1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</row>
    <row r="643" spans="1:34" ht="23.25" customHeight="1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</row>
    <row r="644" spans="1:34" ht="23.25" customHeight="1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</row>
    <row r="645" spans="1:34" ht="23.25" customHeight="1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</row>
    <row r="646" spans="1:34" ht="23.25" customHeight="1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</row>
    <row r="647" spans="1:34" ht="23.25" customHeight="1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</row>
    <row r="648" spans="1:34" ht="23.25" customHeight="1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</row>
    <row r="649" spans="1:34" ht="23.25" customHeight="1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</row>
    <row r="650" spans="1:34" ht="23.25" customHeight="1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</row>
    <row r="651" spans="1:34" ht="23.25" customHeight="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</row>
    <row r="652" spans="1:34" ht="23.25" customHeight="1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</row>
    <row r="653" spans="1:34" ht="23.25" customHeight="1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</row>
    <row r="654" spans="1:34" ht="23.25" customHeight="1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</row>
    <row r="655" spans="1:34" ht="23.25" customHeight="1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</row>
    <row r="656" spans="1:34" ht="23.25" customHeight="1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</row>
    <row r="657" spans="1:34" ht="23.25" customHeight="1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</row>
    <row r="658" spans="1:34" ht="23.25" customHeight="1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</row>
    <row r="659" spans="1:34" ht="23.25" customHeight="1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</row>
    <row r="660" spans="1:34" ht="23.25" customHeight="1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</row>
    <row r="661" spans="1:34" ht="23.25" customHeight="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</row>
    <row r="662" spans="1:34" ht="23.25" customHeight="1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</row>
    <row r="663" spans="1:34" ht="23.25" customHeight="1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</row>
    <row r="664" spans="1:34" ht="23.25" customHeight="1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</row>
    <row r="665" spans="1:34" ht="23.25" customHeight="1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</row>
    <row r="666" spans="1:34" ht="23.25" customHeight="1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</row>
    <row r="667" spans="1:34" ht="23.25" customHeight="1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</row>
    <row r="668" spans="1:34" ht="23.25" customHeight="1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</row>
    <row r="669" spans="1:34" ht="23.25" customHeight="1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</row>
    <row r="670" spans="1:34" ht="23.25" customHeight="1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</row>
    <row r="671" spans="1:34" ht="23.25" customHeight="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</row>
    <row r="672" spans="1:34" ht="23.25" customHeight="1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</row>
    <row r="673" spans="1:34" ht="23.25" customHeight="1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</row>
    <row r="674" spans="1:34" ht="23.25" customHeight="1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</row>
    <row r="675" spans="1:34" ht="23.25" customHeight="1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</row>
    <row r="676" spans="1:34" ht="23.25" customHeight="1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</row>
    <row r="677" spans="1:34" ht="23.25" customHeight="1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</row>
    <row r="678" spans="1:34" ht="23.25" customHeight="1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</row>
    <row r="679" spans="1:34" ht="23.25" customHeight="1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</row>
    <row r="680" spans="1:34" ht="23.25" customHeight="1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</row>
    <row r="681" spans="1:34" ht="23.25" customHeight="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</row>
    <row r="682" spans="1:34" ht="23.25" customHeight="1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</row>
    <row r="683" spans="1:34" ht="23.25" customHeight="1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</row>
    <row r="684" spans="1:34" ht="23.25" customHeight="1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</row>
    <row r="685" spans="1:34" ht="23.25" customHeight="1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</row>
    <row r="686" spans="1:34" ht="23.25" customHeight="1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</row>
    <row r="687" spans="1:34" ht="23.25" customHeight="1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</row>
    <row r="688" spans="1:34" ht="23.25" customHeight="1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</row>
    <row r="689" spans="1:34" ht="23.25" customHeight="1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</row>
    <row r="690" spans="1:34" ht="23.25" customHeight="1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</row>
    <row r="691" spans="1:34" ht="23.25" customHeight="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</row>
    <row r="692" spans="1:34" ht="23.25" customHeight="1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</row>
    <row r="693" spans="1:34" ht="23.25" customHeight="1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</row>
    <row r="694" spans="1:34" ht="23.25" customHeight="1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</row>
    <row r="695" spans="1:34" ht="23.25" customHeight="1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</row>
    <row r="696" spans="1:34" ht="23.25" customHeight="1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</row>
    <row r="697" spans="1:34" ht="23.25" customHeight="1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</row>
    <row r="698" spans="1:34" ht="23.25" customHeight="1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</row>
    <row r="699" spans="1:34" ht="23.25" customHeight="1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</row>
    <row r="700" spans="1:34" ht="23.25" customHeight="1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</row>
    <row r="701" spans="1:34" ht="23.25" customHeight="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</row>
    <row r="702" spans="1:34" ht="23.25" customHeight="1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</row>
    <row r="703" spans="1:34" ht="23.25" customHeight="1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</row>
    <row r="704" spans="1:34" ht="23.25" customHeight="1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</row>
    <row r="705" spans="1:34" ht="23.25" customHeight="1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</row>
    <row r="706" spans="1:34" ht="23.25" customHeight="1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</row>
    <row r="707" spans="1:34" ht="23.25" customHeight="1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</row>
    <row r="708" spans="1:34" ht="23.25" customHeight="1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</row>
    <row r="709" spans="1:34" ht="23.25" customHeight="1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</row>
    <row r="710" spans="1:34" ht="23.25" customHeight="1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</row>
    <row r="711" spans="1:34" ht="23.25" customHeight="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</row>
    <row r="712" spans="1:34" ht="23.25" customHeight="1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</row>
    <row r="713" spans="1:34" ht="23.25" customHeight="1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</row>
    <row r="714" spans="1:34" ht="23.25" customHeight="1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</row>
    <row r="715" spans="1:34" ht="23.25" customHeight="1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</row>
    <row r="716" spans="1:34" ht="23.25" customHeight="1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</row>
    <row r="717" spans="1:34" ht="23.25" customHeight="1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</row>
    <row r="718" spans="1:34" ht="23.25" customHeight="1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</row>
    <row r="719" spans="1:34" ht="23.25" customHeight="1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</row>
    <row r="720" spans="1:34" ht="23.25" customHeight="1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</row>
    <row r="721" spans="1:34" ht="23.25" customHeight="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</row>
    <row r="722" spans="1:34" ht="23.25" customHeight="1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</row>
    <row r="723" spans="1:34" ht="23.25" customHeight="1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</row>
    <row r="724" spans="1:34" ht="23.25" customHeight="1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</row>
    <row r="725" spans="1:34" ht="23.25" customHeight="1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</row>
    <row r="726" spans="1:34" ht="23.25" customHeight="1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</row>
    <row r="727" spans="1:34" ht="23.25" customHeight="1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</row>
    <row r="728" spans="1:34" ht="23.25" customHeight="1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</row>
    <row r="729" spans="1:34" ht="23.25" customHeight="1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</row>
    <row r="730" spans="1:34" ht="23.25" customHeight="1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</row>
    <row r="731" spans="1:34" ht="23.25" customHeight="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</row>
    <row r="732" spans="1:34" ht="23.25" customHeight="1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</row>
    <row r="733" spans="1:34" ht="23.25" customHeight="1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</row>
    <row r="734" spans="1:34" ht="23.25" customHeight="1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</row>
    <row r="735" spans="1:34" ht="23.25" customHeight="1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</row>
    <row r="736" spans="1:34" ht="23.25" customHeight="1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</row>
    <row r="737" spans="1:34" ht="23.25" customHeight="1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</row>
    <row r="738" spans="1:34" ht="23.25" customHeight="1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</row>
    <row r="739" spans="1:34" ht="23.25" customHeight="1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</row>
    <row r="740" spans="1:34" ht="23.25" customHeight="1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</row>
    <row r="741" spans="1:34" ht="23.25" customHeight="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</row>
    <row r="742" spans="1:34" ht="23.25" customHeight="1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</row>
    <row r="743" spans="1:34" ht="23.25" customHeight="1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</row>
    <row r="744" spans="1:34" ht="23.25" customHeight="1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</row>
    <row r="745" spans="1:34" ht="23.25" customHeight="1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</row>
    <row r="746" spans="1:34" ht="23.25" customHeight="1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</row>
    <row r="747" spans="1:34" ht="23.25" customHeight="1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</row>
    <row r="748" spans="1:34" ht="23.25" customHeight="1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</row>
    <row r="749" spans="1:34" ht="23.25" customHeight="1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</row>
    <row r="750" spans="1:34" ht="23.25" customHeight="1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</row>
    <row r="751" spans="1:34" ht="23.25" customHeight="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</row>
    <row r="752" spans="1:34" ht="23.25" customHeight="1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</row>
    <row r="753" spans="1:34" ht="23.25" customHeight="1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</row>
    <row r="754" spans="1:34" ht="23.25" customHeight="1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</row>
    <row r="755" spans="1:34" ht="23.25" customHeight="1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</row>
    <row r="756" spans="1:34" ht="23.25" customHeight="1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</row>
    <row r="757" spans="1:34" ht="23.25" customHeight="1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</row>
    <row r="758" spans="1:34" ht="23.25" customHeight="1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</row>
    <row r="759" spans="1:34" ht="23.25" customHeight="1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</row>
    <row r="760" spans="1:34" ht="23.25" customHeight="1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</row>
    <row r="761" spans="1:34" ht="23.25" customHeight="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</row>
    <row r="762" spans="1:34" ht="23.25" customHeight="1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</row>
    <row r="763" spans="1:34" ht="23.25" customHeight="1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</row>
    <row r="764" spans="1:34" ht="23.25" customHeight="1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</row>
    <row r="765" spans="1:34" ht="23.25" customHeight="1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</row>
    <row r="766" spans="1:34" ht="23.25" customHeight="1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</row>
    <row r="767" spans="1:34" ht="23.25" customHeight="1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</row>
    <row r="768" spans="1:34" ht="23.25" customHeight="1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</row>
    <row r="769" spans="1:34" ht="23.25" customHeight="1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</row>
    <row r="770" spans="1:34" ht="23.25" customHeight="1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</row>
    <row r="771" spans="1:34" ht="23.25" customHeight="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</row>
    <row r="772" spans="1:34" ht="23.25" customHeight="1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</row>
    <row r="773" spans="1:34" ht="23.25" customHeight="1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</row>
    <row r="774" spans="1:34" ht="23.25" customHeight="1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</row>
    <row r="775" spans="1:34" ht="23.25" customHeight="1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</row>
    <row r="776" spans="1:34" ht="23.25" customHeight="1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</row>
    <row r="777" spans="1:34" ht="23.25" customHeight="1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</row>
    <row r="778" spans="1:34" ht="23.25" customHeight="1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</row>
    <row r="779" spans="1:34" ht="23.25" customHeight="1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</row>
    <row r="780" spans="1:34" ht="23.25" customHeight="1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</row>
    <row r="781" spans="1:34" ht="23.25" customHeight="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</row>
    <row r="782" spans="1:34" ht="23.25" customHeight="1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</row>
    <row r="783" spans="1:34" ht="23.25" customHeight="1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</row>
    <row r="784" spans="1:34" ht="23.25" customHeight="1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</row>
    <row r="785" spans="1:34" ht="23.25" customHeight="1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</row>
    <row r="786" spans="1:34" ht="23.25" customHeight="1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</row>
    <row r="787" spans="1:34" ht="23.25" customHeight="1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</row>
    <row r="788" spans="1:34" ht="23.25" customHeight="1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</row>
    <row r="789" spans="1:34" ht="23.25" customHeight="1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</row>
    <row r="790" spans="1:34" ht="23.25" customHeight="1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</row>
    <row r="791" spans="1:34" ht="23.25" customHeight="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</row>
    <row r="792" spans="1:34" ht="23.25" customHeight="1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</row>
    <row r="793" spans="1:34" ht="23.25" customHeight="1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</row>
    <row r="794" spans="1:34" ht="23.25" customHeight="1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</row>
    <row r="795" spans="1:34" ht="23.25" customHeight="1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</row>
    <row r="796" spans="1:34" ht="23.25" customHeight="1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</row>
    <row r="797" spans="1:34" ht="23.25" customHeight="1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</row>
    <row r="798" spans="1:34" ht="23.25" customHeight="1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</row>
    <row r="799" spans="1:34" ht="23.25" customHeight="1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</row>
    <row r="800" spans="1:34" ht="23.25" customHeight="1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</row>
    <row r="801" spans="1:34" ht="23.25" customHeight="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</row>
    <row r="802" spans="1:34" ht="23.25" customHeight="1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</row>
    <row r="803" spans="1:34" ht="23.25" customHeight="1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</row>
    <row r="804" spans="1:34" ht="23.25" customHeight="1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</row>
    <row r="805" spans="1:34" ht="23.25" customHeight="1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</row>
    <row r="806" spans="1:34" ht="23.25" customHeight="1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</row>
    <row r="807" spans="1:34" ht="23.25" customHeight="1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</row>
    <row r="808" spans="1:34" ht="23.25" customHeight="1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</row>
    <row r="809" spans="1:34" ht="23.25" customHeight="1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</row>
    <row r="810" spans="1:34" ht="23.25" customHeight="1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</row>
    <row r="811" spans="1:34" ht="23.25" customHeight="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</row>
    <row r="812" spans="1:34" ht="23.25" customHeight="1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</row>
    <row r="813" spans="1:34" ht="23.25" customHeight="1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</row>
    <row r="814" spans="1:34" ht="23.25" customHeight="1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</row>
    <row r="815" spans="1:34" ht="23.25" customHeight="1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</row>
    <row r="816" spans="1:34" ht="23.25" customHeight="1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</row>
    <row r="817" spans="1:34" ht="23.25" customHeight="1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</row>
    <row r="818" spans="1:34" ht="23.25" customHeight="1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</row>
    <row r="819" spans="1:34" ht="23.25" customHeight="1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</row>
    <row r="820" spans="1:34" ht="23.25" customHeight="1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</row>
    <row r="821" spans="1:34" ht="23.25" customHeight="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</row>
    <row r="822" spans="1:34" ht="23.25" customHeight="1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</row>
    <row r="823" spans="1:34" ht="23.25" customHeight="1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</row>
    <row r="824" spans="1:34" ht="23.25" customHeight="1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</row>
    <row r="825" spans="1:34" ht="23.25" customHeight="1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</row>
    <row r="826" spans="1:34" ht="23.25" customHeight="1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</row>
    <row r="827" spans="1:34" ht="23.25" customHeight="1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</row>
    <row r="828" spans="1:34" ht="23.25" customHeight="1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</row>
    <row r="829" spans="1:34" ht="23.25" customHeight="1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</row>
    <row r="830" spans="1:34" ht="23.25" customHeight="1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</row>
    <row r="831" spans="1:34" ht="23.25" customHeight="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</row>
    <row r="832" spans="1:34" ht="23.25" customHeight="1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</row>
    <row r="833" spans="1:34" ht="23.25" customHeight="1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</row>
    <row r="834" spans="1:34" ht="23.25" customHeight="1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</row>
    <row r="835" spans="1:34" ht="23.25" customHeight="1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</row>
    <row r="836" spans="1:34" ht="23.25" customHeight="1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</row>
    <row r="837" spans="1:34" ht="23.25" customHeight="1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</row>
    <row r="838" spans="1:34" ht="23.25" customHeight="1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</row>
    <row r="839" spans="1:34" ht="23.25" customHeight="1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</row>
    <row r="840" spans="1:34" ht="23.25" customHeight="1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</row>
    <row r="841" spans="1:34" ht="23.25" customHeight="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</row>
    <row r="842" spans="1:34" ht="23.25" customHeight="1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</row>
    <row r="843" spans="1:34" ht="23.25" customHeight="1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</row>
    <row r="844" spans="1:34" ht="23.25" customHeight="1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</row>
    <row r="845" spans="1:34" ht="23.25" customHeight="1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</row>
    <row r="846" spans="1:34" ht="23.25" customHeight="1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</row>
    <row r="847" spans="1:34" ht="23.25" customHeight="1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</row>
    <row r="848" spans="1:34" ht="23.25" customHeight="1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</row>
    <row r="849" spans="1:34" ht="23.25" customHeight="1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</row>
    <row r="850" spans="1:34" ht="23.25" customHeight="1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</row>
    <row r="851" spans="1:34" ht="23.25" customHeight="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</row>
    <row r="852" spans="1:34" ht="23.25" customHeight="1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</row>
    <row r="853" spans="1:34" ht="23.25" customHeight="1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</row>
    <row r="854" spans="1:34" ht="23.25" customHeight="1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</row>
    <row r="855" spans="1:34" ht="23.25" customHeight="1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</row>
    <row r="856" spans="1:34" ht="23.25" customHeight="1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</row>
    <row r="857" spans="1:34" ht="23.25" customHeight="1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</row>
    <row r="858" spans="1:34" ht="23.25" customHeight="1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</row>
    <row r="859" spans="1:34" ht="23.25" customHeight="1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</row>
    <row r="860" spans="1:34" ht="23.25" customHeight="1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</row>
    <row r="861" spans="1:34" ht="23.25" customHeight="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</row>
    <row r="862" spans="1:34" ht="23.25" customHeight="1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</row>
    <row r="863" spans="1:34" ht="23.25" customHeight="1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</row>
    <row r="864" spans="1:34" ht="23.25" customHeight="1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</row>
    <row r="865" spans="1:34" ht="23.25" customHeight="1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</row>
    <row r="866" spans="1:34" ht="23.25" customHeight="1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</row>
    <row r="867" spans="1:34" ht="23.25" customHeight="1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</row>
    <row r="868" spans="1:34" ht="23.25" customHeight="1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</row>
    <row r="869" spans="1:34" ht="23.25" customHeight="1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</row>
    <row r="870" spans="1:34" ht="23.25" customHeight="1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</row>
    <row r="871" spans="1:34" ht="23.25" customHeight="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</row>
    <row r="872" spans="1:34" ht="23.25" customHeight="1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</row>
    <row r="873" spans="1:34" ht="23.25" customHeight="1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</row>
    <row r="874" spans="1:34" ht="23.25" customHeight="1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</row>
    <row r="875" spans="1:34" ht="23.25" customHeight="1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</row>
    <row r="876" spans="1:34" ht="23.25" customHeight="1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</row>
    <row r="877" spans="1:34" ht="23.25" customHeight="1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</row>
    <row r="878" spans="1:34" ht="23.25" customHeight="1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</row>
    <row r="879" spans="1:34" ht="23.25" customHeight="1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</row>
    <row r="880" spans="1:34" ht="23.25" customHeight="1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</row>
    <row r="881" spans="1:34" ht="23.25" customHeight="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</row>
    <row r="882" spans="1:34" ht="23.25" customHeight="1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</row>
    <row r="883" spans="1:34" ht="23.25" customHeight="1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</row>
    <row r="884" spans="1:34" ht="23.25" customHeight="1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</row>
    <row r="885" spans="1:34" ht="23.25" customHeight="1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</row>
    <row r="886" spans="1:34" ht="23.25" customHeight="1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</row>
    <row r="887" spans="1:34" ht="23.25" customHeight="1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</row>
    <row r="888" spans="1:34" ht="23.25" customHeight="1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</row>
    <row r="889" spans="1:34" ht="23.25" customHeight="1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</row>
    <row r="890" spans="1:34" ht="23.25" customHeight="1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</row>
    <row r="891" spans="1:34" ht="23.25" customHeight="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</row>
    <row r="892" spans="1:34" ht="23.25" customHeight="1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</row>
    <row r="893" spans="1:34" ht="23.25" customHeight="1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</row>
    <row r="894" spans="1:34" ht="23.25" customHeight="1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</row>
    <row r="895" spans="1:34" ht="23.25" customHeight="1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</row>
    <row r="896" spans="1:34" ht="23.25" customHeight="1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</row>
    <row r="897" spans="1:34" ht="23.25" customHeight="1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</row>
    <row r="898" spans="1:34" ht="23.25" customHeight="1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</row>
    <row r="899" spans="1:34" ht="23.25" customHeight="1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</row>
    <row r="900" spans="1:34" ht="23.25" customHeight="1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</row>
    <row r="901" spans="1:34" ht="23.25" customHeight="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</row>
    <row r="902" spans="1:34" ht="23.25" customHeight="1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</row>
    <row r="903" spans="1:34" ht="23.25" customHeight="1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</row>
    <row r="904" spans="1:34" ht="23.25" customHeight="1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</row>
    <row r="905" spans="1:34" ht="23.25" customHeight="1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</row>
    <row r="906" spans="1:34" ht="23.25" customHeight="1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</row>
    <row r="907" spans="1:34" ht="23.25" customHeight="1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</row>
    <row r="908" spans="1:34" ht="23.25" customHeight="1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</row>
    <row r="909" spans="1:34" ht="23.25" customHeight="1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</row>
    <row r="910" spans="1:34" ht="23.25" customHeight="1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</row>
    <row r="911" spans="1:34" ht="23.25" customHeight="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</row>
    <row r="912" spans="1:34" ht="23.25" customHeight="1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</row>
    <row r="913" spans="1:34" ht="23.25" customHeight="1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</row>
    <row r="914" spans="1:34" ht="23.25" customHeight="1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</row>
    <row r="915" spans="1:34" ht="23.25" customHeight="1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</row>
    <row r="916" spans="1:34" ht="23.25" customHeight="1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</row>
    <row r="917" spans="1:34" ht="23.25" customHeight="1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</row>
    <row r="918" spans="1:34" ht="23.25" customHeight="1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</row>
    <row r="919" spans="1:34" ht="23.25" customHeight="1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</row>
    <row r="920" spans="1:34" ht="23.25" customHeight="1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</row>
    <row r="921" spans="1:34" ht="23.25" customHeight="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</row>
    <row r="922" spans="1:34" ht="23.25" customHeight="1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</row>
    <row r="923" spans="1:34" ht="23.25" customHeight="1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</row>
    <row r="924" spans="1:34" ht="23.25" customHeight="1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</row>
    <row r="925" spans="1:34" ht="23.25" customHeight="1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</row>
    <row r="926" spans="1:34" ht="23.25" customHeight="1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</row>
    <row r="927" spans="1:34" ht="23.25" customHeight="1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</row>
    <row r="928" spans="1:34" ht="23.25" customHeight="1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</row>
    <row r="929" spans="1:34" ht="23.25" customHeight="1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</row>
    <row r="930" spans="1:34" ht="23.25" customHeight="1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</row>
    <row r="931" spans="1:34" ht="23.25" customHeight="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</row>
    <row r="932" spans="1:34" ht="23.25" customHeight="1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</row>
    <row r="933" spans="1:34" ht="23.25" customHeight="1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</row>
    <row r="934" spans="1:34" ht="23.25" customHeight="1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</row>
    <row r="935" spans="1:34" ht="23.25" customHeight="1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</row>
    <row r="936" spans="1:34" ht="23.25" customHeight="1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</row>
    <row r="937" spans="1:34" ht="23.25" customHeight="1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</row>
    <row r="938" spans="1:34" ht="23.25" customHeight="1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</row>
    <row r="939" spans="1:34" ht="23.25" customHeight="1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</row>
    <row r="940" spans="1:34" ht="23.25" customHeight="1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</row>
    <row r="941" spans="1:34" ht="23.25" customHeight="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</row>
    <row r="942" spans="1:34" ht="23.25" customHeight="1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</row>
    <row r="943" spans="1:34" ht="23.25" customHeight="1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</row>
    <row r="944" spans="1:34" ht="23.25" customHeight="1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</row>
    <row r="945" spans="1:34" ht="23.25" customHeight="1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</row>
    <row r="946" spans="1:34" ht="23.25" customHeight="1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</row>
    <row r="947" spans="1:34" ht="23.25" customHeight="1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</row>
    <row r="948" spans="1:34" ht="23.25" customHeight="1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</row>
    <row r="949" spans="1:34" ht="23.25" customHeight="1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</row>
    <row r="950" spans="1:34" ht="23.25" customHeight="1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</row>
    <row r="951" spans="1:34" ht="23.25" customHeight="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</row>
    <row r="952" spans="1:34" ht="23.25" customHeight="1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</row>
    <row r="953" spans="1:34" ht="23.25" customHeight="1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</row>
    <row r="954" spans="1:34" ht="23.25" customHeight="1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</row>
    <row r="955" spans="1:34" ht="23.25" customHeight="1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</row>
    <row r="956" spans="1:34" ht="23.25" customHeight="1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</row>
    <row r="957" spans="1:34" ht="23.25" customHeight="1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</row>
    <row r="958" spans="1:34" ht="23.25" customHeight="1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</row>
    <row r="959" spans="1:34" ht="23.25" customHeight="1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</row>
    <row r="960" spans="1:34" ht="23.25" customHeight="1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</row>
    <row r="961" spans="1:34" ht="23.25" customHeight="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</row>
    <row r="962" spans="1:34" ht="23.25" customHeight="1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</row>
    <row r="963" spans="1:34" ht="23.25" customHeight="1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</row>
    <row r="964" spans="1:34" ht="23.25" customHeight="1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</row>
    <row r="965" spans="1:34" ht="23.25" customHeight="1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</row>
    <row r="966" spans="1:34" ht="23.25" customHeight="1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</row>
    <row r="967" spans="1:34" ht="23.25" customHeight="1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</row>
    <row r="968" spans="1:34" ht="23.25" customHeight="1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</row>
    <row r="969" spans="1:34" ht="23.25" customHeight="1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</row>
    <row r="970" spans="1:34" ht="23.25" customHeight="1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</row>
    <row r="971" spans="1:34" ht="23.25" customHeight="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</row>
    <row r="972" spans="1:34" ht="23.25" customHeight="1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</row>
    <row r="973" spans="1:34" ht="23.25" customHeight="1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</row>
    <row r="974" spans="1:34" ht="23.25" customHeight="1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</row>
    <row r="975" spans="1:34" ht="23.25" customHeight="1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</row>
    <row r="976" spans="1:34" ht="23.25" customHeight="1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</row>
    <row r="977" spans="1:34" ht="23.25" customHeight="1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</row>
    <row r="978" spans="1:34" ht="23.25" customHeight="1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</row>
    <row r="979" spans="1:34" ht="23.25" customHeight="1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</row>
    <row r="980" spans="1:34" ht="23.25" customHeight="1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</row>
    <row r="981" spans="1:34" ht="23.25" customHeight="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</row>
    <row r="982" spans="1:34" ht="23.25" customHeight="1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</row>
    <row r="983" spans="1:34" ht="23.25" customHeight="1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</row>
    <row r="984" spans="1:34" ht="23.25" customHeight="1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</row>
    <row r="985" spans="1:34" ht="23.25" customHeight="1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</row>
    <row r="986" spans="1:34" ht="23.25" customHeight="1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</row>
    <row r="987" spans="1:34" ht="23.25" customHeight="1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</row>
    <row r="988" spans="1:34" ht="23.25" customHeight="1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</row>
    <row r="989" spans="1:34" ht="23.25" customHeight="1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</row>
    <row r="990" spans="1:34" ht="23.25" customHeight="1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</row>
    <row r="991" spans="1:34" ht="23.25" customHeight="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</row>
    <row r="992" spans="1:34" ht="23.25" customHeight="1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</row>
    <row r="993" spans="1:34" ht="23.25" customHeight="1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</row>
    <row r="994" spans="1:34" ht="23.25" customHeight="1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</row>
    <row r="995" spans="1:34" ht="23.25" customHeight="1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</row>
    <row r="996" spans="1:34" ht="23.25" customHeight="1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</row>
    <row r="997" spans="1:34" ht="23.25" customHeight="1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</row>
    <row r="998" spans="1:34" ht="23.25" customHeight="1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</row>
    <row r="999" spans="1:34" ht="23.25" customHeight="1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</row>
    <row r="1000" spans="1:34" ht="23.25" customHeight="1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</row>
  </sheetData>
  <mergeCells count="19">
    <mergeCell ref="S3:T3"/>
    <mergeCell ref="Q3:R3"/>
    <mergeCell ref="AG3:AH3"/>
    <mergeCell ref="U3:V3"/>
    <mergeCell ref="W3:X3"/>
    <mergeCell ref="Y3:Z3"/>
    <mergeCell ref="AA3:AB3"/>
    <mergeCell ref="AC3:AD3"/>
    <mergeCell ref="AE3:AF3"/>
    <mergeCell ref="M3:N3"/>
    <mergeCell ref="O3:P3"/>
    <mergeCell ref="E3:F3"/>
    <mergeCell ref="A1:G1"/>
    <mergeCell ref="A16:B16"/>
    <mergeCell ref="A3:B3"/>
    <mergeCell ref="C3:D3"/>
    <mergeCell ref="K3:L3"/>
    <mergeCell ref="G3:H3"/>
    <mergeCell ref="I3:J3"/>
  </mergeCells>
  <pageMargins left="0.7" right="0.7" top="0.75" bottom="0.75" header="0" footer="0"/>
  <pageSetup orientation="landscape" r:id="rId1"/>
  <headerFooter>
    <oddFooter>&amp;Rรายงานวันที่ &amp;D เวลา : &amp;T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G23" sqref="G23"/>
    </sheetView>
  </sheetViews>
  <sheetFormatPr defaultRowHeight="21.75"/>
  <cols>
    <col min="1" max="1" width="5.42578125" customWidth="1"/>
    <col min="2" max="2" width="11" bestFit="1" customWidth="1"/>
    <col min="3" max="3" width="13.7109375" customWidth="1"/>
    <col min="4" max="7" width="10.42578125" bestFit="1" customWidth="1"/>
    <col min="8" max="8" width="11.5703125" customWidth="1"/>
    <col min="9" max="9" width="13" customWidth="1"/>
  </cols>
  <sheetData>
    <row r="1" spans="1:10">
      <c r="C1" s="179" t="str">
        <f>สรุปยอด!A1</f>
        <v>สรุปบัญชี ประจำปี 2565</v>
      </c>
      <c r="D1" s="179"/>
    </row>
    <row r="3" spans="1:10">
      <c r="A3" s="163" t="s">
        <v>47</v>
      </c>
      <c r="B3" s="163" t="s">
        <v>31</v>
      </c>
      <c r="C3" s="163" t="s">
        <v>46</v>
      </c>
      <c r="D3" s="164">
        <v>0.02</v>
      </c>
      <c r="E3" s="164">
        <v>0.03</v>
      </c>
      <c r="F3" s="164">
        <v>0.05</v>
      </c>
      <c r="G3" s="164">
        <v>7.0000000000000007E-2</v>
      </c>
      <c r="H3" s="164">
        <v>0.09</v>
      </c>
      <c r="I3" s="164">
        <v>0.1</v>
      </c>
    </row>
    <row r="4" spans="1:10" ht="23.25">
      <c r="A4" s="158">
        <v>1</v>
      </c>
      <c r="B4" s="161" t="s">
        <v>3</v>
      </c>
      <c r="C4" s="162">
        <f>มกราคม!H1</f>
        <v>0</v>
      </c>
      <c r="D4" s="162">
        <f>C4*D3</f>
        <v>0</v>
      </c>
      <c r="E4" s="162">
        <f>C4*E3</f>
        <v>0</v>
      </c>
      <c r="F4" s="162">
        <f>C4*F3</f>
        <v>0</v>
      </c>
      <c r="G4" s="162">
        <f>C4*G3</f>
        <v>0</v>
      </c>
      <c r="H4" s="162">
        <f>C4*H3</f>
        <v>0</v>
      </c>
      <c r="I4" s="162">
        <f>C4*I3</f>
        <v>0</v>
      </c>
      <c r="J4" s="156"/>
    </row>
    <row r="5" spans="1:10" ht="23.25">
      <c r="A5" s="157">
        <v>2</v>
      </c>
      <c r="B5" s="160" t="s">
        <v>5</v>
      </c>
      <c r="C5" s="162">
        <f>กุมภาพันธ์!H1</f>
        <v>0</v>
      </c>
      <c r="D5" s="162">
        <f>C5*D3</f>
        <v>0</v>
      </c>
      <c r="E5" s="162">
        <f>C5*E3</f>
        <v>0</v>
      </c>
      <c r="F5" s="162">
        <f>C5*F3</f>
        <v>0</v>
      </c>
      <c r="G5" s="162">
        <f>C5*G3</f>
        <v>0</v>
      </c>
      <c r="H5" s="162">
        <f>C5*H3</f>
        <v>0</v>
      </c>
      <c r="I5" s="162">
        <f>C5*I3</f>
        <v>0</v>
      </c>
      <c r="J5" s="156"/>
    </row>
    <row r="6" spans="1:10" ht="23.25">
      <c r="A6" s="158">
        <v>3</v>
      </c>
      <c r="B6" s="159" t="s">
        <v>7</v>
      </c>
      <c r="C6" s="162">
        <f>มีนาคม!H1</f>
        <v>0</v>
      </c>
      <c r="D6" s="162">
        <f>C6*D3</f>
        <v>0</v>
      </c>
      <c r="E6" s="162">
        <f>C6*E3</f>
        <v>0</v>
      </c>
      <c r="F6" s="162">
        <f>C6*F3</f>
        <v>0</v>
      </c>
      <c r="G6" s="162">
        <f>C6*G3</f>
        <v>0</v>
      </c>
      <c r="H6" s="162">
        <f>C6*H3</f>
        <v>0</v>
      </c>
      <c r="I6" s="162">
        <f>C6*I3</f>
        <v>0</v>
      </c>
      <c r="J6" s="156"/>
    </row>
    <row r="7" spans="1:10" ht="23.25">
      <c r="A7" s="157">
        <v>4</v>
      </c>
      <c r="B7" s="160" t="s">
        <v>9</v>
      </c>
      <c r="C7" s="162">
        <f>เมษายน!H1</f>
        <v>0</v>
      </c>
      <c r="D7" s="162">
        <f>C7*D3</f>
        <v>0</v>
      </c>
      <c r="E7" s="162">
        <f>C7*E3</f>
        <v>0</v>
      </c>
      <c r="F7" s="162">
        <f>C7*F3</f>
        <v>0</v>
      </c>
      <c r="G7" s="162">
        <f>C7*G3</f>
        <v>0</v>
      </c>
      <c r="H7" s="162">
        <f>C7*H3</f>
        <v>0</v>
      </c>
      <c r="I7" s="162">
        <f>C7*I3</f>
        <v>0</v>
      </c>
      <c r="J7" s="156"/>
    </row>
    <row r="8" spans="1:10" ht="23.25">
      <c r="A8" s="158">
        <v>5</v>
      </c>
      <c r="B8" s="159" t="s">
        <v>11</v>
      </c>
      <c r="C8" s="162">
        <f>พฤษภาคม!H1</f>
        <v>0</v>
      </c>
      <c r="D8" s="162">
        <f>C8*D3</f>
        <v>0</v>
      </c>
      <c r="E8" s="162">
        <f>C8*E3</f>
        <v>0</v>
      </c>
      <c r="F8" s="162">
        <f>C8*F3</f>
        <v>0</v>
      </c>
      <c r="G8" s="162">
        <f>C8*G3</f>
        <v>0</v>
      </c>
      <c r="H8" s="162">
        <f>C8*H3</f>
        <v>0</v>
      </c>
      <c r="I8" s="162">
        <f>C8*I3</f>
        <v>0</v>
      </c>
      <c r="J8" s="156"/>
    </row>
    <row r="9" spans="1:10" ht="23.25">
      <c r="A9" s="157">
        <v>6</v>
      </c>
      <c r="B9" s="160" t="s">
        <v>13</v>
      </c>
      <c r="C9" s="162">
        <f>มิถุนายน!H1</f>
        <v>0</v>
      </c>
      <c r="D9" s="162">
        <f>C9*D3</f>
        <v>0</v>
      </c>
      <c r="E9" s="162">
        <f>C9*E3</f>
        <v>0</v>
      </c>
      <c r="F9" s="162">
        <f>C9*F3</f>
        <v>0</v>
      </c>
      <c r="G9" s="162">
        <f>C9*G3</f>
        <v>0</v>
      </c>
      <c r="H9" s="162">
        <f>C9*H3</f>
        <v>0</v>
      </c>
      <c r="I9" s="162">
        <f>C9*I3</f>
        <v>0</v>
      </c>
      <c r="J9" s="156"/>
    </row>
    <row r="10" spans="1:10" ht="23.25">
      <c r="A10" s="158">
        <v>7</v>
      </c>
      <c r="B10" s="159" t="s">
        <v>4</v>
      </c>
      <c r="C10" s="162">
        <f>มกราคม!H7</f>
        <v>0</v>
      </c>
      <c r="D10" s="162">
        <f>C10*D9</f>
        <v>0</v>
      </c>
      <c r="E10" s="162">
        <f>C10*E9</f>
        <v>0</v>
      </c>
      <c r="F10" s="162">
        <f>C10*F9</f>
        <v>0</v>
      </c>
      <c r="G10" s="162">
        <f>C10*G9</f>
        <v>0</v>
      </c>
      <c r="H10" s="162">
        <f>C10*H9</f>
        <v>0</v>
      </c>
      <c r="I10" s="162">
        <f>C10*I9</f>
        <v>0</v>
      </c>
      <c r="J10" s="156"/>
    </row>
    <row r="11" spans="1:10" ht="23.25">
      <c r="A11" s="157">
        <v>8</v>
      </c>
      <c r="B11" s="160" t="s">
        <v>6</v>
      </c>
      <c r="C11" s="162">
        <f>สิงหาคม!H7</f>
        <v>0</v>
      </c>
      <c r="D11" s="162">
        <f>C11*D9</f>
        <v>0</v>
      </c>
      <c r="E11" s="162">
        <f>C11*E9</f>
        <v>0</v>
      </c>
      <c r="F11" s="162">
        <f>C11*F9</f>
        <v>0</v>
      </c>
      <c r="G11" s="162">
        <f>C11*G9</f>
        <v>0</v>
      </c>
      <c r="H11" s="162">
        <f>C11*H9</f>
        <v>0</v>
      </c>
      <c r="I11" s="162">
        <f>C11*I9</f>
        <v>0</v>
      </c>
      <c r="J11" s="156"/>
    </row>
    <row r="12" spans="1:10" ht="23.25">
      <c r="A12" s="158">
        <v>9</v>
      </c>
      <c r="B12" s="159" t="s">
        <v>8</v>
      </c>
      <c r="C12" s="170">
        <f>กันยายน!H1</f>
        <v>0</v>
      </c>
      <c r="D12" s="162">
        <f>C12*D9</f>
        <v>0</v>
      </c>
      <c r="E12" s="162">
        <f>C12*E9</f>
        <v>0</v>
      </c>
      <c r="F12" s="162">
        <f>C12*F9</f>
        <v>0</v>
      </c>
      <c r="G12" s="162">
        <f>C12*G9</f>
        <v>0</v>
      </c>
      <c r="H12" s="162">
        <f>C12*H9</f>
        <v>0</v>
      </c>
      <c r="I12" s="162">
        <f>C12*I9</f>
        <v>0</v>
      </c>
      <c r="J12" s="156"/>
    </row>
    <row r="13" spans="1:10" ht="23.25">
      <c r="A13" s="157">
        <v>10</v>
      </c>
      <c r="B13" s="160" t="s">
        <v>10</v>
      </c>
      <c r="C13" s="170">
        <f>ตุลาคม!H1</f>
        <v>0</v>
      </c>
      <c r="D13" s="162">
        <f>C13*D9</f>
        <v>0</v>
      </c>
      <c r="E13" s="162">
        <f>C13*E9</f>
        <v>0</v>
      </c>
      <c r="F13" s="162">
        <f>C13*F9</f>
        <v>0</v>
      </c>
      <c r="G13" s="162">
        <f>C13*G9</f>
        <v>0</v>
      </c>
      <c r="H13" s="162">
        <f>C13*H9</f>
        <v>0</v>
      </c>
      <c r="I13" s="162">
        <f>C13*I9</f>
        <v>0</v>
      </c>
      <c r="J13" s="156"/>
    </row>
    <row r="14" spans="1:10" ht="23.25">
      <c r="A14" s="158">
        <v>11</v>
      </c>
      <c r="B14" s="159" t="s">
        <v>12</v>
      </c>
      <c r="C14" s="170">
        <f>พฤศจิกายน!H1</f>
        <v>0</v>
      </c>
      <c r="D14" s="162">
        <f>C14*D9</f>
        <v>0</v>
      </c>
      <c r="E14" s="162">
        <f>C14*E9</f>
        <v>0</v>
      </c>
      <c r="F14" s="162">
        <f>C14*F9</f>
        <v>0</v>
      </c>
      <c r="G14" s="162">
        <f>C14*G9</f>
        <v>0</v>
      </c>
      <c r="H14" s="162">
        <f>C14*H9</f>
        <v>0</v>
      </c>
      <c r="I14" s="162">
        <f>C14*I9</f>
        <v>0</v>
      </c>
      <c r="J14" s="156"/>
    </row>
    <row r="15" spans="1:10" ht="23.25">
      <c r="A15" s="157">
        <v>12</v>
      </c>
      <c r="B15" s="165" t="s">
        <v>14</v>
      </c>
      <c r="C15" s="168">
        <f>ธันวาคม!H1</f>
        <v>1140000</v>
      </c>
      <c r="D15" s="162">
        <f>C15*D9</f>
        <v>0</v>
      </c>
      <c r="E15" s="162">
        <f>C15*E9</f>
        <v>0</v>
      </c>
      <c r="F15" s="162">
        <f>C15*F9</f>
        <v>0</v>
      </c>
      <c r="G15" s="162">
        <f>C15*G9</f>
        <v>0</v>
      </c>
      <c r="H15" s="162">
        <f>C15*H9</f>
        <v>0</v>
      </c>
      <c r="I15" s="162">
        <f>C15*I9</f>
        <v>0</v>
      </c>
      <c r="J15" s="156"/>
    </row>
    <row r="16" spans="1:10" ht="23.25">
      <c r="A16" s="200" t="s">
        <v>48</v>
      </c>
      <c r="B16" s="201"/>
      <c r="C16" s="166">
        <f>SUM(C4:C15)</f>
        <v>1140000</v>
      </c>
      <c r="D16" s="166">
        <f t="shared" ref="D16:I16" si="0">SUM(D4:D15)</f>
        <v>0</v>
      </c>
      <c r="E16" s="166">
        <f t="shared" si="0"/>
        <v>0</v>
      </c>
      <c r="F16" s="166">
        <f t="shared" si="0"/>
        <v>0</v>
      </c>
      <c r="G16" s="166">
        <f t="shared" si="0"/>
        <v>0</v>
      </c>
      <c r="H16" s="166">
        <f t="shared" si="0"/>
        <v>0</v>
      </c>
      <c r="I16" s="167">
        <f t="shared" si="0"/>
        <v>0</v>
      </c>
      <c r="J16" s="156"/>
    </row>
  </sheetData>
  <mergeCells count="2">
    <mergeCell ref="A16:B16"/>
    <mergeCell ref="C1:D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S35" sqref="S35"/>
    </sheetView>
  </sheetViews>
  <sheetFormatPr defaultColWidth="10.140625" defaultRowHeight="15" customHeight="1"/>
  <cols>
    <col min="1" max="7" width="4.7109375" customWidth="1"/>
    <col min="8" max="8" width="2.140625" customWidth="1"/>
    <col min="9" max="15" width="4.7109375" customWidth="1"/>
    <col min="16" max="16" width="1.7109375" customWidth="1"/>
    <col min="17" max="23" width="4.7109375" customWidth="1"/>
    <col min="24" max="24" width="1.7109375" customWidth="1"/>
    <col min="25" max="25" width="7.5703125" customWidth="1"/>
    <col min="26" max="26" width="8" customWidth="1"/>
  </cols>
  <sheetData>
    <row r="1" spans="1:26" ht="21.75" customHeight="1">
      <c r="A1" s="123" t="str">
        <f>VLOOKUP(B48,C48:D59,2)</f>
        <v>ปีขาล</v>
      </c>
      <c r="B1" s="124"/>
      <c r="C1" s="124"/>
      <c r="D1" s="2"/>
      <c r="E1" s="2"/>
      <c r="F1" s="2"/>
      <c r="G1" s="2"/>
      <c r="H1" s="2"/>
      <c r="I1" s="2"/>
      <c r="J1" s="2"/>
      <c r="K1" s="37" t="str">
        <f>"พ.ศ. "&amp;มกราคม!A2</f>
        <v>พ.ศ. 2565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40" t="str">
        <f>"ค.ศ. "&amp;มกราคม!A2-543</f>
        <v>ค.ศ. 2022</v>
      </c>
      <c r="X1" s="2"/>
      <c r="Y1" s="2"/>
      <c r="Z1" s="41"/>
    </row>
    <row r="2" spans="1:26" ht="21.75" customHeight="1">
      <c r="A2" s="202" t="s">
        <v>3</v>
      </c>
      <c r="B2" s="203"/>
      <c r="C2" s="203"/>
      <c r="D2" s="203"/>
      <c r="E2" s="203"/>
      <c r="F2" s="187"/>
      <c r="G2" s="125">
        <v>1</v>
      </c>
      <c r="H2" s="126"/>
      <c r="I2" s="202" t="s">
        <v>5</v>
      </c>
      <c r="J2" s="203"/>
      <c r="K2" s="203"/>
      <c r="L2" s="203"/>
      <c r="M2" s="203"/>
      <c r="N2" s="187"/>
      <c r="O2" s="127">
        <v>2</v>
      </c>
      <c r="P2" s="126"/>
      <c r="Q2" s="202" t="s">
        <v>7</v>
      </c>
      <c r="R2" s="203"/>
      <c r="S2" s="203"/>
      <c r="T2" s="203"/>
      <c r="U2" s="203"/>
      <c r="V2" s="187"/>
      <c r="W2" s="127">
        <v>3</v>
      </c>
      <c r="X2" s="2"/>
      <c r="Y2" s="2"/>
      <c r="Z2" s="41"/>
    </row>
    <row r="3" spans="1:26" ht="21.75" customHeight="1">
      <c r="A3" s="128" t="s">
        <v>20</v>
      </c>
      <c r="B3" s="129" t="s">
        <v>21</v>
      </c>
      <c r="C3" s="129" t="s">
        <v>22</v>
      </c>
      <c r="D3" s="129" t="s">
        <v>23</v>
      </c>
      <c r="E3" s="129" t="s">
        <v>24</v>
      </c>
      <c r="F3" s="129" t="s">
        <v>25</v>
      </c>
      <c r="G3" s="130" t="s">
        <v>26</v>
      </c>
      <c r="H3" s="131"/>
      <c r="I3" s="128" t="s">
        <v>20</v>
      </c>
      <c r="J3" s="129" t="s">
        <v>21</v>
      </c>
      <c r="K3" s="129" t="s">
        <v>22</v>
      </c>
      <c r="L3" s="129" t="s">
        <v>23</v>
      </c>
      <c r="M3" s="129" t="s">
        <v>24</v>
      </c>
      <c r="N3" s="129" t="s">
        <v>25</v>
      </c>
      <c r="O3" s="130" t="s">
        <v>26</v>
      </c>
      <c r="P3" s="131"/>
      <c r="Q3" s="128" t="s">
        <v>20</v>
      </c>
      <c r="R3" s="129" t="s">
        <v>21</v>
      </c>
      <c r="S3" s="129" t="s">
        <v>22</v>
      </c>
      <c r="T3" s="129" t="s">
        <v>23</v>
      </c>
      <c r="U3" s="129" t="s">
        <v>24</v>
      </c>
      <c r="V3" s="129" t="s">
        <v>25</v>
      </c>
      <c r="W3" s="130" t="s">
        <v>26</v>
      </c>
      <c r="X3" s="2"/>
      <c r="Y3" s="2"/>
      <c r="Z3" s="41"/>
    </row>
    <row r="4" spans="1:26" ht="21.75" customHeight="1">
      <c r="A4" s="132" t="str">
        <f>IF(มกราคม!B4=0,"",มกราคม!B4)</f>
        <v/>
      </c>
      <c r="B4" s="133" t="str">
        <f>IF(มกราคม!B5=0,"",มกราคม!B5)</f>
        <v/>
      </c>
      <c r="C4" s="133" t="str">
        <f>IF(มกราคม!B6=0,"",มกราคม!B6)</f>
        <v/>
      </c>
      <c r="D4" s="133" t="str">
        <f>IF(มกราคม!B7=0,"",มกราคม!B7)</f>
        <v/>
      </c>
      <c r="E4" s="133" t="str">
        <f>IF(มกราคม!B8=0,"",มกราคม!B8)</f>
        <v/>
      </c>
      <c r="F4" s="133" t="str">
        <f>IF(มกราคม!B9=0,"",มกราคม!B9)</f>
        <v/>
      </c>
      <c r="G4" s="134">
        <f>IF(มกราคม!B10=0,"",มกราคม!B10)</f>
        <v>1</v>
      </c>
      <c r="H4" s="135"/>
      <c r="I4" s="132" t="str">
        <f>IF(กุมภาพันธ์!B4=0,"",กุมภาพันธ์!B4)</f>
        <v/>
      </c>
      <c r="J4" s="133" t="str">
        <f>IF(กุมภาพันธ์!B5=0,"",กุมภาพันธ์!B5)</f>
        <v/>
      </c>
      <c r="K4" s="133">
        <f>IF(กุมภาพันธ์!B6=0,"",กุมภาพันธ์!B6)</f>
        <v>1</v>
      </c>
      <c r="L4" s="133">
        <f>IF(กุมภาพันธ์!B7=0,"",กุมภาพันธ์!B7)</f>
        <v>2</v>
      </c>
      <c r="M4" s="133">
        <f>IF(กุมภาพันธ์!B8=0,"",กุมภาพันธ์!B8)</f>
        <v>3</v>
      </c>
      <c r="N4" s="133">
        <f>IF(กุมภาพันธ์!B9=0,"",กุมภาพันธ์!B9)</f>
        <v>4</v>
      </c>
      <c r="O4" s="134">
        <f>IF(กุมภาพันธ์!B10=0,"",กุมภาพันธ์!B10)</f>
        <v>5</v>
      </c>
      <c r="P4" s="135"/>
      <c r="Q4" s="132" t="str">
        <f>IF(มีนาคม!B4=0,"",มีนาคม!B4)</f>
        <v/>
      </c>
      <c r="R4" s="136" t="str">
        <f>IF(มีนาคม!B5=0,"",มีนาคม!B5)</f>
        <v/>
      </c>
      <c r="S4" s="136">
        <f>IF(มีนาคม!B6=0,"",มีนาคม!B6)</f>
        <v>1</v>
      </c>
      <c r="T4" s="136">
        <f>IF(มีนาคม!B7=0,"",มีนาคม!B7)</f>
        <v>2</v>
      </c>
      <c r="U4" s="136">
        <f>IF(มีนาคม!B8=0,"",มีนาคม!B8)</f>
        <v>3</v>
      </c>
      <c r="V4" s="136">
        <f>IF(มีนาคม!B9=0,"",มีนาคม!B9)</f>
        <v>4</v>
      </c>
      <c r="W4" s="137">
        <f>IF(มีนาคม!B10=0,"",มีนาคม!B10)</f>
        <v>5</v>
      </c>
      <c r="X4" s="2"/>
      <c r="Y4" s="2"/>
      <c r="Z4" s="41"/>
    </row>
    <row r="5" spans="1:26" ht="21.75" customHeight="1">
      <c r="A5" s="132">
        <f>มกราคม!B11</f>
        <v>2</v>
      </c>
      <c r="B5" s="133">
        <f>มกราคม!B12</f>
        <v>3</v>
      </c>
      <c r="C5" s="133">
        <f>มกราคม!B13</f>
        <v>4</v>
      </c>
      <c r="D5" s="133">
        <f>มกราคม!B14</f>
        <v>5</v>
      </c>
      <c r="E5" s="133">
        <f>มกราคม!B15</f>
        <v>6</v>
      </c>
      <c r="F5" s="133">
        <f>มกราคม!B16</f>
        <v>7</v>
      </c>
      <c r="G5" s="134">
        <f>มกราคม!B17</f>
        <v>8</v>
      </c>
      <c r="H5" s="135"/>
      <c r="I5" s="132">
        <f>กุมภาพันธ์!B11</f>
        <v>6</v>
      </c>
      <c r="J5" s="133">
        <f>กุมภาพันธ์!B12</f>
        <v>7</v>
      </c>
      <c r="K5" s="133">
        <f>กุมภาพันธ์!B13</f>
        <v>8</v>
      </c>
      <c r="L5" s="133">
        <f>กุมภาพันธ์!B14</f>
        <v>9</v>
      </c>
      <c r="M5" s="133">
        <f>กุมภาพันธ์!B15</f>
        <v>10</v>
      </c>
      <c r="N5" s="133">
        <f>กุมภาพันธ์!B16</f>
        <v>11</v>
      </c>
      <c r="O5" s="134">
        <f>กุมภาพันธ์!B17</f>
        <v>12</v>
      </c>
      <c r="P5" s="135"/>
      <c r="Q5" s="132">
        <f>มีนาคม!B11</f>
        <v>6</v>
      </c>
      <c r="R5" s="133">
        <f>มีนาคม!B12</f>
        <v>7</v>
      </c>
      <c r="S5" s="133">
        <f>มีนาคม!B13</f>
        <v>8</v>
      </c>
      <c r="T5" s="133">
        <f>มีนาคม!B14</f>
        <v>9</v>
      </c>
      <c r="U5" s="133">
        <f>มีนาคม!B15</f>
        <v>10</v>
      </c>
      <c r="V5" s="133">
        <f>มีนาคม!B16</f>
        <v>11</v>
      </c>
      <c r="W5" s="134">
        <f>มีนาคม!B17</f>
        <v>12</v>
      </c>
      <c r="X5" s="2"/>
      <c r="Y5" s="2"/>
      <c r="Z5" s="41"/>
    </row>
    <row r="6" spans="1:26" ht="21.75" customHeight="1">
      <c r="A6" s="132">
        <f>มกราคม!B18</f>
        <v>9</v>
      </c>
      <c r="B6" s="133">
        <f>มกราคม!B19</f>
        <v>10</v>
      </c>
      <c r="C6" s="133">
        <f>มกราคม!B20</f>
        <v>11</v>
      </c>
      <c r="D6" s="133">
        <f>มกราคม!B21</f>
        <v>12</v>
      </c>
      <c r="E6" s="133">
        <f>มกราคม!B22</f>
        <v>13</v>
      </c>
      <c r="F6" s="133">
        <f>มกราคม!B23</f>
        <v>14</v>
      </c>
      <c r="G6" s="134">
        <f>มกราคม!B24</f>
        <v>15</v>
      </c>
      <c r="H6" s="135"/>
      <c r="I6" s="132">
        <f>กุมภาพันธ์!B18</f>
        <v>13</v>
      </c>
      <c r="J6" s="133">
        <f>กุมภาพันธ์!B19</f>
        <v>14</v>
      </c>
      <c r="K6" s="133">
        <f>กุมภาพันธ์!B20</f>
        <v>15</v>
      </c>
      <c r="L6" s="133">
        <f>กุมภาพันธ์!B21</f>
        <v>16</v>
      </c>
      <c r="M6" s="133">
        <f>กุมภาพันธ์!B22</f>
        <v>17</v>
      </c>
      <c r="N6" s="133">
        <f>กุมภาพันธ์!B23</f>
        <v>18</v>
      </c>
      <c r="O6" s="134">
        <f>กุมภาพันธ์!B24</f>
        <v>19</v>
      </c>
      <c r="P6" s="135"/>
      <c r="Q6" s="132">
        <f>มีนาคม!B18</f>
        <v>13</v>
      </c>
      <c r="R6" s="133">
        <f>มีนาคม!B19</f>
        <v>14</v>
      </c>
      <c r="S6" s="133">
        <f>มีนาคม!B20</f>
        <v>15</v>
      </c>
      <c r="T6" s="133">
        <f>มีนาคม!B21</f>
        <v>16</v>
      </c>
      <c r="U6" s="133">
        <f>มีนาคม!B22</f>
        <v>17</v>
      </c>
      <c r="V6" s="133">
        <f>มีนาคม!B23</f>
        <v>18</v>
      </c>
      <c r="W6" s="134">
        <f>มีนาคม!B24</f>
        <v>19</v>
      </c>
      <c r="X6" s="8"/>
      <c r="Y6" s="2"/>
      <c r="Z6" s="41"/>
    </row>
    <row r="7" spans="1:26" ht="21.75" customHeight="1">
      <c r="A7" s="132">
        <f>มกราคม!B25</f>
        <v>16</v>
      </c>
      <c r="B7" s="133">
        <f>มกราคม!B26</f>
        <v>17</v>
      </c>
      <c r="C7" s="133">
        <f>มกราคม!B27</f>
        <v>18</v>
      </c>
      <c r="D7" s="133">
        <f>มกราคม!B28</f>
        <v>19</v>
      </c>
      <c r="E7" s="133">
        <f>มกราคม!B29</f>
        <v>20</v>
      </c>
      <c r="F7" s="133">
        <f>มกราคม!B30</f>
        <v>21</v>
      </c>
      <c r="G7" s="134">
        <f>มกราคม!B31</f>
        <v>22</v>
      </c>
      <c r="H7" s="135"/>
      <c r="I7" s="132">
        <f>กุมภาพันธ์!B25</f>
        <v>20</v>
      </c>
      <c r="J7" s="133">
        <f>กุมภาพันธ์!B26</f>
        <v>21</v>
      </c>
      <c r="K7" s="133">
        <f>กุมภาพันธ์!B27</f>
        <v>22</v>
      </c>
      <c r="L7" s="133">
        <f>กุมภาพันธ์!B28</f>
        <v>23</v>
      </c>
      <c r="M7" s="133">
        <f>กุมภาพันธ์!B29</f>
        <v>24</v>
      </c>
      <c r="N7" s="133">
        <f>กุมภาพันธ์!B30</f>
        <v>25</v>
      </c>
      <c r="O7" s="134">
        <f>กุมภาพันธ์!B31</f>
        <v>26</v>
      </c>
      <c r="P7" s="135"/>
      <c r="Q7" s="132">
        <f>มีนาคม!B25</f>
        <v>20</v>
      </c>
      <c r="R7" s="133">
        <f>มีนาคม!B26</f>
        <v>21</v>
      </c>
      <c r="S7" s="133">
        <f>มีนาคม!B27</f>
        <v>22</v>
      </c>
      <c r="T7" s="133">
        <f>มีนาคม!B28</f>
        <v>23</v>
      </c>
      <c r="U7" s="133">
        <f>มีนาคม!B29</f>
        <v>24</v>
      </c>
      <c r="V7" s="133">
        <f>มีนาคม!B30</f>
        <v>25</v>
      </c>
      <c r="W7" s="134">
        <f>มีนาคม!B31</f>
        <v>26</v>
      </c>
      <c r="X7" s="8"/>
      <c r="Y7" s="2"/>
      <c r="Z7" s="41"/>
    </row>
    <row r="8" spans="1:26" ht="21.75" customHeight="1">
      <c r="A8" s="138">
        <f>IF(มกราคม!B32=0,"",มกราคม!B32)</f>
        <v>23</v>
      </c>
      <c r="B8" s="133">
        <f>IF(มกราคม!B33=0,"",มกราคม!B33)</f>
        <v>24</v>
      </c>
      <c r="C8" s="133">
        <f>IF(มกราคม!B34=0,"",มกราคม!B34)</f>
        <v>25</v>
      </c>
      <c r="D8" s="133">
        <f>IF(มกราคม!B35=0,"",มกราคม!B35)</f>
        <v>26</v>
      </c>
      <c r="E8" s="133">
        <f>IF(มกราคม!B36=0,"",มกราคม!B36)</f>
        <v>27</v>
      </c>
      <c r="F8" s="133">
        <f>IF(มกราคม!B37=0,"",มกราคม!B37)</f>
        <v>28</v>
      </c>
      <c r="G8" s="134">
        <f>IF(มกราคม!B38=0,"",มกราคม!B38)</f>
        <v>29</v>
      </c>
      <c r="H8" s="135"/>
      <c r="I8" s="132">
        <f>IF(กุมภาพันธ์!B32=0,"",กุมภาพันธ์!B32)</f>
        <v>27</v>
      </c>
      <c r="J8" s="133">
        <f>IF(กุมภาพันธ์!B33=0,"",กุมภาพันธ์!B33)</f>
        <v>28</v>
      </c>
      <c r="K8" s="133" t="str">
        <f>IF(กุมภาพันธ์!B34=0,"",กุมภาพันธ์!B34)</f>
        <v/>
      </c>
      <c r="L8" s="133" t="str">
        <f>IF(กุมภาพันธ์!B35=0,"",กุมภาพันธ์!B35)</f>
        <v/>
      </c>
      <c r="M8" s="133" t="str">
        <f>IF(กุมภาพันธ์!B36=0,"",กุมภาพันธ์!B36)</f>
        <v/>
      </c>
      <c r="N8" s="133" t="str">
        <f>IF(กุมภาพันธ์!B37=0,"",กุมภาพันธ์!B37)</f>
        <v/>
      </c>
      <c r="O8" s="134" t="str">
        <f>IF(กุมภาพันธ์!B38=0,"",กุมภาพันธ์!B38)</f>
        <v/>
      </c>
      <c r="P8" s="135"/>
      <c r="Q8" s="132">
        <f>IF(มีนาคม!B32=0,"",มีนาคม!B32)</f>
        <v>27</v>
      </c>
      <c r="R8" s="133">
        <f>IF(มีนาคม!B33=0,"",มีนาคม!B33)</f>
        <v>28</v>
      </c>
      <c r="S8" s="133">
        <f>IF(มีนาคม!B34=0,"",มีนาคม!B34)</f>
        <v>29</v>
      </c>
      <c r="T8" s="133">
        <f>IF(มีนาคม!B35=0,"",มีนาคม!B35)</f>
        <v>30</v>
      </c>
      <c r="U8" s="133">
        <f>IF(มีนาคม!B36=0,"",มีนาคม!B36)</f>
        <v>31</v>
      </c>
      <c r="V8" s="133" t="str">
        <f>IF(มีนาคม!B37=0,"",มีนาคม!B37)</f>
        <v/>
      </c>
      <c r="W8" s="134" t="str">
        <f>IF(มีนาคม!B38=0,"",มีนาคม!B38)</f>
        <v/>
      </c>
      <c r="X8" s="8"/>
      <c r="Y8" s="2"/>
      <c r="Z8" s="41"/>
    </row>
    <row r="9" spans="1:26" ht="21.75" customHeight="1">
      <c r="A9" s="139">
        <f>IF(มกราคม!B39=0,"",มกราคม!B39)</f>
        <v>30</v>
      </c>
      <c r="B9" s="140">
        <f>IF(มกราคม!B40=0,"",มกราคม!B40)</f>
        <v>31</v>
      </c>
      <c r="C9" s="140"/>
      <c r="D9" s="141"/>
      <c r="E9" s="141"/>
      <c r="F9" s="141"/>
      <c r="G9" s="142"/>
      <c r="H9" s="135"/>
      <c r="I9" s="139" t="str">
        <f>IF(กุมภาพันธ์!B39=0,"",กุมภาพันธ์!B39)</f>
        <v/>
      </c>
      <c r="J9" s="140" t="str">
        <f>IF(กุมภาพันธ์!B40=0,"",กุมภาพันธ์!B40)</f>
        <v/>
      </c>
      <c r="K9" s="140"/>
      <c r="L9" s="141"/>
      <c r="M9" s="141"/>
      <c r="N9" s="141"/>
      <c r="O9" s="142"/>
      <c r="P9" s="135"/>
      <c r="Q9" s="139" t="str">
        <f>IF(มีนาคม!B39=0,"",มีนาคม!B39)</f>
        <v/>
      </c>
      <c r="R9" s="140" t="str">
        <f>IF(มีนาคม!B40=0,"",มีนาคม!B40)</f>
        <v/>
      </c>
      <c r="S9" s="140"/>
      <c r="T9" s="141"/>
      <c r="U9" s="141"/>
      <c r="V9" s="141"/>
      <c r="W9" s="142"/>
      <c r="X9" s="8"/>
      <c r="Y9" s="2"/>
      <c r="Z9" s="41"/>
    </row>
    <row r="10" spans="1:26" ht="21.75" customHeight="1">
      <c r="A10" s="143" t="s">
        <v>33</v>
      </c>
      <c r="B10" s="144"/>
      <c r="C10" s="126"/>
      <c r="D10" s="126"/>
      <c r="E10" s="126"/>
      <c r="F10" s="126"/>
      <c r="G10" s="126"/>
      <c r="H10" s="126"/>
      <c r="I10" s="143"/>
      <c r="J10" s="144"/>
      <c r="K10" s="126"/>
      <c r="L10" s="126"/>
      <c r="M10" s="126"/>
      <c r="N10" s="126"/>
      <c r="O10" s="126"/>
      <c r="P10" s="126"/>
      <c r="Q10" s="143"/>
      <c r="R10" s="145"/>
      <c r="S10" s="126"/>
      <c r="T10" s="126"/>
      <c r="U10" s="126"/>
      <c r="V10" s="126"/>
      <c r="W10" s="126"/>
      <c r="X10" s="2"/>
      <c r="Y10" s="2"/>
      <c r="Z10" s="2"/>
    </row>
    <row r="11" spans="1:26" ht="5.25" customHeight="1">
      <c r="A11" s="126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2"/>
      <c r="Y11" s="2"/>
      <c r="Z11" s="41"/>
    </row>
    <row r="12" spans="1:26" ht="21.75" customHeight="1">
      <c r="A12" s="202" t="s">
        <v>9</v>
      </c>
      <c r="B12" s="203"/>
      <c r="C12" s="203"/>
      <c r="D12" s="203"/>
      <c r="E12" s="203"/>
      <c r="F12" s="187"/>
      <c r="G12" s="127">
        <v>4</v>
      </c>
      <c r="H12" s="126"/>
      <c r="I12" s="202" t="s">
        <v>11</v>
      </c>
      <c r="J12" s="203"/>
      <c r="K12" s="203"/>
      <c r="L12" s="203"/>
      <c r="M12" s="203"/>
      <c r="N12" s="187"/>
      <c r="O12" s="127">
        <v>5</v>
      </c>
      <c r="P12" s="126"/>
      <c r="Q12" s="202" t="s">
        <v>13</v>
      </c>
      <c r="R12" s="203"/>
      <c r="S12" s="203"/>
      <c r="T12" s="203"/>
      <c r="U12" s="203"/>
      <c r="V12" s="187"/>
      <c r="W12" s="127">
        <v>6</v>
      </c>
      <c r="X12" s="8"/>
      <c r="Y12" s="2"/>
      <c r="Z12" s="41"/>
    </row>
    <row r="13" spans="1:26" ht="21.75" customHeight="1">
      <c r="A13" s="128" t="s">
        <v>20</v>
      </c>
      <c r="B13" s="129" t="s">
        <v>21</v>
      </c>
      <c r="C13" s="129" t="s">
        <v>22</v>
      </c>
      <c r="D13" s="129" t="s">
        <v>23</v>
      </c>
      <c r="E13" s="129" t="s">
        <v>24</v>
      </c>
      <c r="F13" s="129" t="s">
        <v>25</v>
      </c>
      <c r="G13" s="130" t="s">
        <v>26</v>
      </c>
      <c r="H13" s="146"/>
      <c r="I13" s="128" t="s">
        <v>20</v>
      </c>
      <c r="J13" s="129" t="s">
        <v>21</v>
      </c>
      <c r="K13" s="129" t="s">
        <v>22</v>
      </c>
      <c r="L13" s="129" t="s">
        <v>23</v>
      </c>
      <c r="M13" s="129" t="s">
        <v>24</v>
      </c>
      <c r="N13" s="129" t="s">
        <v>25</v>
      </c>
      <c r="O13" s="130" t="s">
        <v>26</v>
      </c>
      <c r="P13" s="146"/>
      <c r="Q13" s="128" t="s">
        <v>20</v>
      </c>
      <c r="R13" s="129" t="s">
        <v>21</v>
      </c>
      <c r="S13" s="129" t="s">
        <v>22</v>
      </c>
      <c r="T13" s="129" t="s">
        <v>23</v>
      </c>
      <c r="U13" s="129" t="s">
        <v>24</v>
      </c>
      <c r="V13" s="129" t="s">
        <v>25</v>
      </c>
      <c r="W13" s="130" t="s">
        <v>26</v>
      </c>
      <c r="X13" s="8"/>
      <c r="Y13" s="2"/>
      <c r="Z13" s="41"/>
    </row>
    <row r="14" spans="1:26" ht="21.75" customHeight="1">
      <c r="A14" s="132" t="str">
        <f>IF(เมษายน!B4=0,"",เมษายน!B4)</f>
        <v/>
      </c>
      <c r="B14" s="136" t="str">
        <f>IF(เมษายน!B5=0,"",เมษายน!B5)</f>
        <v/>
      </c>
      <c r="C14" s="136" t="str">
        <f>IF(เมษายน!B6=0,"",เมษายน!B6)</f>
        <v/>
      </c>
      <c r="D14" s="136" t="str">
        <f>IF(เมษายน!B7=0,"",เมษายน!B7)</f>
        <v/>
      </c>
      <c r="E14" s="136" t="str">
        <f>IF(เมษายน!B8=0,"",เมษายน!B8)</f>
        <v/>
      </c>
      <c r="F14" s="136">
        <f>IF(เมษายน!B9=0,"",เมษายน!B9)</f>
        <v>1</v>
      </c>
      <c r="G14" s="137">
        <f>IF(เมษายน!B10=0,"",เมษายน!B10)</f>
        <v>2</v>
      </c>
      <c r="H14" s="37"/>
      <c r="I14" s="132">
        <f>IF(พฤษภาคม!B4=0,"",พฤษภาคม!B4)</f>
        <v>1</v>
      </c>
      <c r="J14" s="136">
        <f>IF(พฤษภาคม!B5=0,"",พฤษภาคม!B5)</f>
        <v>2</v>
      </c>
      <c r="K14" s="136">
        <f>IF(พฤษภาคม!B6=0,"",พฤษภาคม!B6)</f>
        <v>3</v>
      </c>
      <c r="L14" s="136">
        <f>IF(พฤษภาคม!B7=0,"",พฤษภาคม!B7)</f>
        <v>4</v>
      </c>
      <c r="M14" s="136">
        <f>IF(พฤษภาคม!B8=0,"",พฤษภาคม!B8)</f>
        <v>5</v>
      </c>
      <c r="N14" s="136">
        <f>IF(พฤษภาคม!B9=0,"",พฤษภาคม!B9)</f>
        <v>6</v>
      </c>
      <c r="O14" s="137">
        <f>IF(พฤษภาคม!B10=0,"",พฤษภาคม!B10)</f>
        <v>7</v>
      </c>
      <c r="P14" s="37"/>
      <c r="Q14" s="132" t="str">
        <f>IF(มิถุนายน!B4=0,"",มิถุนายน!B4)</f>
        <v/>
      </c>
      <c r="R14" s="136" t="str">
        <f>IF(มิถุนายน!B5=0,"",มิถุนายน!B5)</f>
        <v/>
      </c>
      <c r="S14" s="136" t="str">
        <f>IF(มิถุนายน!B6=0,"",มิถุนายน!B6)</f>
        <v/>
      </c>
      <c r="T14" s="136">
        <f>IF(มิถุนายน!B7=0,"",มิถุนายน!B7)</f>
        <v>1</v>
      </c>
      <c r="U14" s="136">
        <f>IF(มิถุนายน!B8=0,"",มิถุนายน!B8)</f>
        <v>2</v>
      </c>
      <c r="V14" s="136">
        <f>IF(มิถุนายน!B9=0,"",มิถุนายน!B9)</f>
        <v>3</v>
      </c>
      <c r="W14" s="137">
        <f>IF(มิถุนายน!B10=0,"",มิถุนายน!B10)</f>
        <v>4</v>
      </c>
      <c r="X14" s="8"/>
      <c r="Y14" s="2"/>
      <c r="Z14" s="41"/>
    </row>
    <row r="15" spans="1:26" ht="21.75" customHeight="1">
      <c r="A15" s="132">
        <f>เมษายน!B11</f>
        <v>3</v>
      </c>
      <c r="B15" s="133">
        <f>เมษายน!B12</f>
        <v>4</v>
      </c>
      <c r="C15" s="133">
        <f>เมษายน!B13</f>
        <v>5</v>
      </c>
      <c r="D15" s="133">
        <f>เมษายน!B14</f>
        <v>6</v>
      </c>
      <c r="E15" s="133">
        <f>เมษายน!B15</f>
        <v>7</v>
      </c>
      <c r="F15" s="133">
        <f>เมษายน!B16</f>
        <v>8</v>
      </c>
      <c r="G15" s="134">
        <f>เมษายน!B17</f>
        <v>9</v>
      </c>
      <c r="H15" s="37"/>
      <c r="I15" s="132">
        <f>พฤษภาคม!B11</f>
        <v>8</v>
      </c>
      <c r="J15" s="133">
        <f>พฤษภาคม!B12</f>
        <v>9</v>
      </c>
      <c r="K15" s="133">
        <f>พฤษภาคม!B13</f>
        <v>10</v>
      </c>
      <c r="L15" s="133">
        <f>พฤษภาคม!B14</f>
        <v>11</v>
      </c>
      <c r="M15" s="133">
        <f>พฤษภาคม!B15</f>
        <v>12</v>
      </c>
      <c r="N15" s="133">
        <f>พฤษภาคม!B16</f>
        <v>13</v>
      </c>
      <c r="O15" s="134">
        <f>พฤษภาคม!B17</f>
        <v>14</v>
      </c>
      <c r="P15" s="37"/>
      <c r="Q15" s="132">
        <f>มิถุนายน!B11</f>
        <v>5</v>
      </c>
      <c r="R15" s="133">
        <f>มิถุนายน!B12</f>
        <v>6</v>
      </c>
      <c r="S15" s="133">
        <f>มิถุนายน!B13</f>
        <v>7</v>
      </c>
      <c r="T15" s="133">
        <f>มิถุนายน!B14</f>
        <v>8</v>
      </c>
      <c r="U15" s="133">
        <f>มิถุนายน!B15</f>
        <v>9</v>
      </c>
      <c r="V15" s="133">
        <f>มิถุนายน!B16</f>
        <v>10</v>
      </c>
      <c r="W15" s="134">
        <f>มิถุนายน!B17</f>
        <v>11</v>
      </c>
      <c r="X15" s="8"/>
      <c r="Y15" s="2"/>
      <c r="Z15" s="41"/>
    </row>
    <row r="16" spans="1:26" ht="21.75" customHeight="1">
      <c r="A16" s="132">
        <f>เมษายน!B18</f>
        <v>10</v>
      </c>
      <c r="B16" s="133">
        <f>เมษายน!B19</f>
        <v>11</v>
      </c>
      <c r="C16" s="133">
        <f>เมษายน!B20</f>
        <v>12</v>
      </c>
      <c r="D16" s="133">
        <f>เมษายน!B21</f>
        <v>13</v>
      </c>
      <c r="E16" s="133">
        <f>เมษายน!B22</f>
        <v>14</v>
      </c>
      <c r="F16" s="133">
        <f>เมษายน!B23</f>
        <v>15</v>
      </c>
      <c r="G16" s="134">
        <f>เมษายน!B24</f>
        <v>16</v>
      </c>
      <c r="H16" s="37"/>
      <c r="I16" s="132">
        <f>พฤษภาคม!B18</f>
        <v>15</v>
      </c>
      <c r="J16" s="133">
        <f>พฤษภาคม!B19</f>
        <v>16</v>
      </c>
      <c r="K16" s="133">
        <f>พฤษภาคม!B20</f>
        <v>17</v>
      </c>
      <c r="L16" s="133">
        <f>พฤษภาคม!B21</f>
        <v>18</v>
      </c>
      <c r="M16" s="133">
        <f>พฤษภาคม!B22</f>
        <v>19</v>
      </c>
      <c r="N16" s="133">
        <f>พฤษภาคม!B23</f>
        <v>20</v>
      </c>
      <c r="O16" s="134">
        <f>พฤษภาคม!B24</f>
        <v>21</v>
      </c>
      <c r="P16" s="37"/>
      <c r="Q16" s="132">
        <f>มิถุนายน!B18</f>
        <v>12</v>
      </c>
      <c r="R16" s="133">
        <f>มิถุนายน!B19</f>
        <v>13</v>
      </c>
      <c r="S16" s="133">
        <f>มิถุนายน!B20</f>
        <v>14</v>
      </c>
      <c r="T16" s="133">
        <f>มิถุนายน!B21</f>
        <v>15</v>
      </c>
      <c r="U16" s="133">
        <f>มิถุนายน!B22</f>
        <v>16</v>
      </c>
      <c r="V16" s="133">
        <f>มิถุนายน!B23</f>
        <v>17</v>
      </c>
      <c r="W16" s="134">
        <f>มิถุนายน!B24</f>
        <v>18</v>
      </c>
      <c r="X16" s="8"/>
      <c r="Y16" s="2"/>
      <c r="Z16" s="41"/>
    </row>
    <row r="17" spans="1:26" ht="21.75" customHeight="1">
      <c r="A17" s="132">
        <f>เมษายน!B25</f>
        <v>17</v>
      </c>
      <c r="B17" s="133">
        <f>เมษายน!B26</f>
        <v>18</v>
      </c>
      <c r="C17" s="133">
        <f>เมษายน!B27</f>
        <v>19</v>
      </c>
      <c r="D17" s="133">
        <f>เมษายน!B28</f>
        <v>20</v>
      </c>
      <c r="E17" s="133">
        <f>เมษายน!B29</f>
        <v>21</v>
      </c>
      <c r="F17" s="133">
        <f>เมษายน!B30</f>
        <v>22</v>
      </c>
      <c r="G17" s="134">
        <f>เมษายน!B31</f>
        <v>23</v>
      </c>
      <c r="H17" s="37"/>
      <c r="I17" s="132">
        <f>พฤษภาคม!B25</f>
        <v>22</v>
      </c>
      <c r="J17" s="133">
        <f>พฤษภาคม!B26</f>
        <v>23</v>
      </c>
      <c r="K17" s="133">
        <f>พฤษภาคม!B27</f>
        <v>24</v>
      </c>
      <c r="L17" s="133">
        <f>พฤษภาคม!B28</f>
        <v>25</v>
      </c>
      <c r="M17" s="133">
        <f>พฤษภาคม!B29</f>
        <v>26</v>
      </c>
      <c r="N17" s="133">
        <f>พฤษภาคม!B30</f>
        <v>27</v>
      </c>
      <c r="O17" s="134">
        <f>พฤษภาคม!B31</f>
        <v>28</v>
      </c>
      <c r="P17" s="37"/>
      <c r="Q17" s="132">
        <f>มิถุนายน!B25</f>
        <v>19</v>
      </c>
      <c r="R17" s="133">
        <f>มิถุนายน!B26</f>
        <v>20</v>
      </c>
      <c r="S17" s="133">
        <f>มิถุนายน!B27</f>
        <v>21</v>
      </c>
      <c r="T17" s="133">
        <f>มิถุนายน!B28</f>
        <v>22</v>
      </c>
      <c r="U17" s="133">
        <f>มิถุนายน!B29</f>
        <v>23</v>
      </c>
      <c r="V17" s="133">
        <f>มิถุนายน!B30</f>
        <v>24</v>
      </c>
      <c r="W17" s="134">
        <f>มิถุนายน!B31</f>
        <v>25</v>
      </c>
      <c r="X17" s="8"/>
      <c r="Y17" s="2"/>
      <c r="Z17" s="41"/>
    </row>
    <row r="18" spans="1:26" ht="21.75" customHeight="1">
      <c r="A18" s="132">
        <f>IF(เมษายน!B32=0,"",เมษายน!B32)</f>
        <v>24</v>
      </c>
      <c r="B18" s="133">
        <f>IF(เมษายน!B33=0,"",เมษายน!B33)</f>
        <v>25</v>
      </c>
      <c r="C18" s="133">
        <f>IF(เมษายน!B34=0,"",เมษายน!B34)</f>
        <v>26</v>
      </c>
      <c r="D18" s="133">
        <f>IF(เมษายน!B35=0,"",เมษายน!B35)</f>
        <v>27</v>
      </c>
      <c r="E18" s="133">
        <f>IF(เมษายน!B36=0,"",เมษายน!B36)</f>
        <v>28</v>
      </c>
      <c r="F18" s="133">
        <f>IF(เมษายน!B37=0,"",เมษายน!B37)</f>
        <v>29</v>
      </c>
      <c r="G18" s="134">
        <f>IF(เมษายน!B38=0,"",เมษายน!B38)</f>
        <v>30</v>
      </c>
      <c r="H18" s="37"/>
      <c r="I18" s="132">
        <f>IF(พฤษภาคม!B32=0,"",พฤษภาคม!B32)</f>
        <v>29</v>
      </c>
      <c r="J18" s="133">
        <f>IF(พฤษภาคม!B33=0,"",พฤษภาคม!B33)</f>
        <v>30</v>
      </c>
      <c r="K18" s="133">
        <f>IF(พฤษภาคม!B34=0,"",พฤษภาคม!B34)</f>
        <v>31</v>
      </c>
      <c r="L18" s="133" t="str">
        <f>IF(พฤษภาคม!B35=0,"",พฤษภาคม!B35)</f>
        <v/>
      </c>
      <c r="M18" s="133" t="str">
        <f>IF(พฤษภาคม!B36=0,"",พฤษภาคม!B36)</f>
        <v/>
      </c>
      <c r="N18" s="133" t="str">
        <f>IF(พฤษภาคม!B37=0,"",พฤษภาคม!B37)</f>
        <v/>
      </c>
      <c r="O18" s="134" t="str">
        <f>IF(พฤษภาคม!B38=0,"",พฤษภาคม!B38)</f>
        <v/>
      </c>
      <c r="P18" s="37"/>
      <c r="Q18" s="132">
        <f>IF(มิถุนายน!B32=0,"",มิถุนายน!B32)</f>
        <v>26</v>
      </c>
      <c r="R18" s="133">
        <f>IF(มิถุนายน!B33=0,"",มิถุนายน!B33)</f>
        <v>27</v>
      </c>
      <c r="S18" s="133">
        <f>IF(มิถุนายน!B34=0,"",มิถุนายน!B34)</f>
        <v>28</v>
      </c>
      <c r="T18" s="133">
        <f>IF(มิถุนายน!B35=0,"",มิถุนายน!B35)</f>
        <v>29</v>
      </c>
      <c r="U18" s="133">
        <f>IF(มิถุนายน!B36=0,"",มิถุนายน!B36)</f>
        <v>30</v>
      </c>
      <c r="V18" s="133" t="str">
        <f>IF(มิถุนายน!B37=0,"",มิถุนายน!B37)</f>
        <v/>
      </c>
      <c r="W18" s="134" t="str">
        <f>IF(มิถุนายน!B38=0,"",มิถุนายน!B38)</f>
        <v/>
      </c>
      <c r="X18" s="8"/>
      <c r="Y18" s="2"/>
      <c r="Z18" s="41"/>
    </row>
    <row r="19" spans="1:26" ht="21.75" customHeight="1">
      <c r="A19" s="139" t="str">
        <f>IF(เมษายน!B39=0,"",เมษายน!B39)</f>
        <v/>
      </c>
      <c r="B19" s="140" t="str">
        <f>IF(เมษายน!B40=0,"",เมษายน!B40)</f>
        <v/>
      </c>
      <c r="C19" s="140"/>
      <c r="D19" s="141"/>
      <c r="E19" s="141"/>
      <c r="F19" s="141"/>
      <c r="G19" s="142"/>
      <c r="H19" s="37"/>
      <c r="I19" s="139" t="str">
        <f>IF(พฤษภาคม!B39=0,"",พฤษภาคม!B39)</f>
        <v/>
      </c>
      <c r="J19" s="140" t="str">
        <f>IF(พฤษภาคม!B40=0,"",พฤษภาคม!B40)</f>
        <v/>
      </c>
      <c r="K19" s="140"/>
      <c r="L19" s="141"/>
      <c r="M19" s="141"/>
      <c r="N19" s="141"/>
      <c r="O19" s="142"/>
      <c r="P19" s="37"/>
      <c r="Q19" s="139" t="str">
        <f>IF(มิถุนายน!B39=0,"",มิถุนายน!B39)</f>
        <v/>
      </c>
      <c r="R19" s="140" t="str">
        <f>IF(มิถุนายน!B40=0,"",มิถุนายน!B40)</f>
        <v/>
      </c>
      <c r="S19" s="140"/>
      <c r="T19" s="141"/>
      <c r="U19" s="141"/>
      <c r="V19" s="141"/>
      <c r="W19" s="142"/>
      <c r="X19" s="8"/>
      <c r="Y19" s="2"/>
      <c r="Z19" s="41"/>
    </row>
    <row r="20" spans="1:26" ht="21.75" customHeight="1">
      <c r="A20" s="143"/>
      <c r="B20" s="145"/>
      <c r="C20" s="126"/>
      <c r="D20" s="126"/>
      <c r="E20" s="126"/>
      <c r="F20" s="126"/>
      <c r="G20" s="126"/>
      <c r="H20" s="126"/>
      <c r="I20" s="143"/>
      <c r="J20" s="145"/>
      <c r="K20" s="126"/>
      <c r="L20" s="126"/>
      <c r="M20" s="126"/>
      <c r="N20" s="126"/>
      <c r="O20" s="126"/>
      <c r="P20" s="126"/>
      <c r="Q20" s="143"/>
      <c r="R20" s="145"/>
      <c r="S20" s="126"/>
      <c r="T20" s="126"/>
      <c r="U20" s="126"/>
      <c r="V20" s="126"/>
      <c r="W20" s="126"/>
      <c r="X20" s="2"/>
      <c r="Y20" s="2"/>
      <c r="Z20" s="2"/>
    </row>
    <row r="21" spans="1:26" ht="5.25" customHeight="1">
      <c r="A21" s="126"/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2"/>
      <c r="Y21" s="2"/>
      <c r="Z21" s="41"/>
    </row>
    <row r="22" spans="1:26" ht="21.75" customHeight="1">
      <c r="A22" s="202" t="s">
        <v>4</v>
      </c>
      <c r="B22" s="203"/>
      <c r="C22" s="203"/>
      <c r="D22" s="203"/>
      <c r="E22" s="203"/>
      <c r="F22" s="187"/>
      <c r="G22" s="127">
        <v>7</v>
      </c>
      <c r="H22" s="126"/>
      <c r="I22" s="202" t="s">
        <v>6</v>
      </c>
      <c r="J22" s="203"/>
      <c r="K22" s="203"/>
      <c r="L22" s="203"/>
      <c r="M22" s="203"/>
      <c r="N22" s="187"/>
      <c r="O22" s="127">
        <v>8</v>
      </c>
      <c r="P22" s="126"/>
      <c r="Q22" s="202" t="s">
        <v>8</v>
      </c>
      <c r="R22" s="203"/>
      <c r="S22" s="203"/>
      <c r="T22" s="203"/>
      <c r="U22" s="203"/>
      <c r="V22" s="187"/>
      <c r="W22" s="127">
        <v>9</v>
      </c>
      <c r="X22" s="8"/>
      <c r="Y22" s="2"/>
      <c r="Z22" s="41"/>
    </row>
    <row r="23" spans="1:26" ht="21.75" customHeight="1">
      <c r="A23" s="128" t="s">
        <v>20</v>
      </c>
      <c r="B23" s="129" t="s">
        <v>21</v>
      </c>
      <c r="C23" s="129" t="s">
        <v>22</v>
      </c>
      <c r="D23" s="129" t="s">
        <v>23</v>
      </c>
      <c r="E23" s="129" t="s">
        <v>24</v>
      </c>
      <c r="F23" s="129" t="s">
        <v>25</v>
      </c>
      <c r="G23" s="130" t="s">
        <v>26</v>
      </c>
      <c r="H23" s="146"/>
      <c r="I23" s="128" t="s">
        <v>20</v>
      </c>
      <c r="J23" s="129" t="s">
        <v>21</v>
      </c>
      <c r="K23" s="129" t="s">
        <v>22</v>
      </c>
      <c r="L23" s="129" t="s">
        <v>23</v>
      </c>
      <c r="M23" s="129" t="s">
        <v>24</v>
      </c>
      <c r="N23" s="129" t="s">
        <v>25</v>
      </c>
      <c r="O23" s="130" t="s">
        <v>26</v>
      </c>
      <c r="P23" s="146"/>
      <c r="Q23" s="128" t="s">
        <v>20</v>
      </c>
      <c r="R23" s="129" t="s">
        <v>21</v>
      </c>
      <c r="S23" s="129" t="s">
        <v>22</v>
      </c>
      <c r="T23" s="129" t="s">
        <v>23</v>
      </c>
      <c r="U23" s="129" t="s">
        <v>24</v>
      </c>
      <c r="V23" s="129" t="s">
        <v>25</v>
      </c>
      <c r="W23" s="130" t="s">
        <v>26</v>
      </c>
      <c r="X23" s="8"/>
      <c r="Y23" s="2"/>
      <c r="Z23" s="41"/>
    </row>
    <row r="24" spans="1:26" ht="21.75" customHeight="1">
      <c r="A24" s="132" t="str">
        <f>IF(กรกฎาคม!B4=0,"",กรกฎาคม!B4)</f>
        <v/>
      </c>
      <c r="B24" s="136" t="str">
        <f>IF(กรกฎาคม!B5=0,"",กรกฎาคม!B5)</f>
        <v/>
      </c>
      <c r="C24" s="136" t="str">
        <f>IF(กรกฎาคม!B6=0,"",กรกฎาคม!B6)</f>
        <v/>
      </c>
      <c r="D24" s="136" t="str">
        <f>IF(กรกฎาคม!B7=0,"",กรกฎาคม!B7)</f>
        <v/>
      </c>
      <c r="E24" s="136" t="str">
        <f>IF(กรกฎาคม!B8=0,"",กรกฎาคม!B8)</f>
        <v/>
      </c>
      <c r="F24" s="136">
        <f>IF(กรกฎาคม!B9=0,"",กรกฎาคม!B9)</f>
        <v>1</v>
      </c>
      <c r="G24" s="137">
        <f>IF(กรกฎาคม!B10=0,"",กรกฎาคม!B10)</f>
        <v>2</v>
      </c>
      <c r="H24" s="37"/>
      <c r="I24" s="132" t="str">
        <f>IF(สิงหาคม!B4=0,"",สิงหาคม!B4)</f>
        <v/>
      </c>
      <c r="J24" s="136">
        <f>IF(สิงหาคม!B5=0,"",สิงหาคม!B5)</f>
        <v>1</v>
      </c>
      <c r="K24" s="136">
        <f>IF(สิงหาคม!B6=0,"",สิงหาคม!B6)</f>
        <v>2</v>
      </c>
      <c r="L24" s="136">
        <f>IF(สิงหาคม!B7=0,"",สิงหาคม!B7)</f>
        <v>3</v>
      </c>
      <c r="M24" s="136">
        <f>IF(สิงหาคม!B8=0,"",สิงหาคม!B8)</f>
        <v>4</v>
      </c>
      <c r="N24" s="136">
        <f>IF(สิงหาคม!B9=0,"",สิงหาคม!B9)</f>
        <v>5</v>
      </c>
      <c r="O24" s="137">
        <f>IF(สิงหาคม!B10=0,"",สิงหาคม!B10)</f>
        <v>6</v>
      </c>
      <c r="P24" s="37"/>
      <c r="Q24" s="132" t="str">
        <f>IF(กันยายน!B4=0,"",กันยายน!B4)</f>
        <v/>
      </c>
      <c r="R24" s="136" t="str">
        <f>IF(กันยายน!B5=0,"",กันยายน!B5)</f>
        <v/>
      </c>
      <c r="S24" s="136" t="str">
        <f>IF(กันยายน!B6=0,"",กันยายน!B6)</f>
        <v/>
      </c>
      <c r="T24" s="136" t="str">
        <f>IF(กันยายน!B7=0,"",กันยายน!B7)</f>
        <v/>
      </c>
      <c r="U24" s="136">
        <f>IF(กันยายน!B8=0,"",กันยายน!B8)</f>
        <v>1</v>
      </c>
      <c r="V24" s="136">
        <f>IF(กันยายน!B9=0,"",กันยายน!B9)</f>
        <v>2</v>
      </c>
      <c r="W24" s="137">
        <f>IF(กันยายน!B10=0,"",กันยายน!B10)</f>
        <v>3</v>
      </c>
      <c r="X24" s="8"/>
      <c r="Y24" s="2"/>
      <c r="Z24" s="41"/>
    </row>
    <row r="25" spans="1:26" ht="21.75" customHeight="1">
      <c r="A25" s="132">
        <f>กรกฎาคม!B11</f>
        <v>3</v>
      </c>
      <c r="B25" s="133">
        <f>กรกฎาคม!B12</f>
        <v>4</v>
      </c>
      <c r="C25" s="133">
        <f>กรกฎาคม!B13</f>
        <v>5</v>
      </c>
      <c r="D25" s="133">
        <f>กรกฎาคม!B14</f>
        <v>6</v>
      </c>
      <c r="E25" s="133">
        <f>กรกฎาคม!B15</f>
        <v>7</v>
      </c>
      <c r="F25" s="133">
        <f>กรกฎาคม!B16</f>
        <v>8</v>
      </c>
      <c r="G25" s="134">
        <f>กรกฎาคม!B17</f>
        <v>9</v>
      </c>
      <c r="H25" s="37"/>
      <c r="I25" s="132">
        <f>สิงหาคม!B11</f>
        <v>7</v>
      </c>
      <c r="J25" s="133">
        <f>สิงหาคม!B12</f>
        <v>8</v>
      </c>
      <c r="K25" s="133">
        <f>สิงหาคม!B13</f>
        <v>9</v>
      </c>
      <c r="L25" s="133">
        <f>สิงหาคม!B14</f>
        <v>10</v>
      </c>
      <c r="M25" s="133">
        <f>สิงหาคม!B15</f>
        <v>11</v>
      </c>
      <c r="N25" s="133">
        <f>สิงหาคม!B16</f>
        <v>12</v>
      </c>
      <c r="O25" s="134">
        <f>สิงหาคม!B17</f>
        <v>13</v>
      </c>
      <c r="P25" s="37"/>
      <c r="Q25" s="132">
        <f>กันยายน!B11</f>
        <v>4</v>
      </c>
      <c r="R25" s="133">
        <f>กันยายน!B12</f>
        <v>5</v>
      </c>
      <c r="S25" s="133">
        <f>กันยายน!B13</f>
        <v>6</v>
      </c>
      <c r="T25" s="133">
        <f>กันยายน!B14</f>
        <v>7</v>
      </c>
      <c r="U25" s="133">
        <f>กันยายน!B15</f>
        <v>8</v>
      </c>
      <c r="V25" s="133">
        <f>กันยายน!B16</f>
        <v>9</v>
      </c>
      <c r="W25" s="134">
        <f>กันยายน!B17</f>
        <v>10</v>
      </c>
      <c r="X25" s="8"/>
      <c r="Y25" s="2"/>
      <c r="Z25" s="41"/>
    </row>
    <row r="26" spans="1:26" ht="21.75" customHeight="1">
      <c r="A26" s="132">
        <f>กรกฎาคม!B18</f>
        <v>10</v>
      </c>
      <c r="B26" s="133">
        <f>กรกฎาคม!B19</f>
        <v>11</v>
      </c>
      <c r="C26" s="133">
        <f>กรกฎาคม!B20</f>
        <v>12</v>
      </c>
      <c r="D26" s="133">
        <f>กรกฎาคม!B21</f>
        <v>13</v>
      </c>
      <c r="E26" s="133">
        <f>กรกฎาคม!B22</f>
        <v>14</v>
      </c>
      <c r="F26" s="133">
        <f>กรกฎาคม!B23</f>
        <v>15</v>
      </c>
      <c r="G26" s="134">
        <f>กรกฎาคม!B24</f>
        <v>16</v>
      </c>
      <c r="H26" s="37"/>
      <c r="I26" s="132">
        <f>สิงหาคม!B18</f>
        <v>14</v>
      </c>
      <c r="J26" s="133">
        <f>สิงหาคม!B19</f>
        <v>15</v>
      </c>
      <c r="K26" s="133">
        <f>สิงหาคม!B20</f>
        <v>16</v>
      </c>
      <c r="L26" s="133">
        <f>สิงหาคม!B21</f>
        <v>17</v>
      </c>
      <c r="M26" s="133">
        <f>สิงหาคม!B22</f>
        <v>18</v>
      </c>
      <c r="N26" s="133">
        <f>สิงหาคม!B23</f>
        <v>19</v>
      </c>
      <c r="O26" s="134">
        <f>สิงหาคม!B24</f>
        <v>20</v>
      </c>
      <c r="P26" s="37"/>
      <c r="Q26" s="132">
        <f>กันยายน!B18</f>
        <v>11</v>
      </c>
      <c r="R26" s="133">
        <f>กันยายน!B19</f>
        <v>12</v>
      </c>
      <c r="S26" s="133">
        <f>กันยายน!B20</f>
        <v>13</v>
      </c>
      <c r="T26" s="133">
        <f>กันยายน!B21</f>
        <v>14</v>
      </c>
      <c r="U26" s="133">
        <f>กันยายน!B22</f>
        <v>15</v>
      </c>
      <c r="V26" s="133">
        <f>กันยายน!B23</f>
        <v>16</v>
      </c>
      <c r="W26" s="134">
        <f>กันยายน!B24</f>
        <v>17</v>
      </c>
      <c r="X26" s="8"/>
      <c r="Y26" s="2"/>
      <c r="Z26" s="41"/>
    </row>
    <row r="27" spans="1:26" ht="21.75" customHeight="1">
      <c r="A27" s="132">
        <f>กรกฎาคม!B25</f>
        <v>17</v>
      </c>
      <c r="B27" s="133">
        <f>กรกฎาคม!B26</f>
        <v>18</v>
      </c>
      <c r="C27" s="133">
        <f>กรกฎาคม!B27</f>
        <v>19</v>
      </c>
      <c r="D27" s="133">
        <f>กรกฎาคม!B28</f>
        <v>20</v>
      </c>
      <c r="E27" s="133">
        <f>กรกฎาคม!B29</f>
        <v>21</v>
      </c>
      <c r="F27" s="133">
        <f>กรกฎาคม!B30</f>
        <v>22</v>
      </c>
      <c r="G27" s="134">
        <f>กรกฎาคม!B31</f>
        <v>23</v>
      </c>
      <c r="H27" s="37"/>
      <c r="I27" s="132">
        <f>สิงหาคม!B25</f>
        <v>21</v>
      </c>
      <c r="J27" s="133">
        <f>สิงหาคม!B26</f>
        <v>22</v>
      </c>
      <c r="K27" s="133">
        <f>สิงหาคม!B27</f>
        <v>23</v>
      </c>
      <c r="L27" s="133">
        <f>สิงหาคม!B28</f>
        <v>24</v>
      </c>
      <c r="M27" s="133">
        <f>สิงหาคม!B29</f>
        <v>25</v>
      </c>
      <c r="N27" s="133">
        <f>สิงหาคม!B30</f>
        <v>26</v>
      </c>
      <c r="O27" s="134">
        <f>สิงหาคม!B31</f>
        <v>27</v>
      </c>
      <c r="P27" s="37"/>
      <c r="Q27" s="132">
        <f>กันยายน!B25</f>
        <v>18</v>
      </c>
      <c r="R27" s="133">
        <f>กันยายน!B26</f>
        <v>19</v>
      </c>
      <c r="S27" s="133">
        <f>กันยายน!B27</f>
        <v>20</v>
      </c>
      <c r="T27" s="133">
        <f>กันยายน!B28</f>
        <v>21</v>
      </c>
      <c r="U27" s="133">
        <f>กันยายน!B29</f>
        <v>22</v>
      </c>
      <c r="V27" s="133">
        <f>กันยายน!B30</f>
        <v>23</v>
      </c>
      <c r="W27" s="134">
        <f>กันยายน!B31</f>
        <v>24</v>
      </c>
      <c r="X27" s="8"/>
      <c r="Y27" s="2"/>
      <c r="Z27" s="41"/>
    </row>
    <row r="28" spans="1:26" ht="21.75" customHeight="1">
      <c r="A28" s="132">
        <f>IF(กรกฎาคม!B32=0,"",กรกฎาคม!B32)</f>
        <v>24</v>
      </c>
      <c r="B28" s="133">
        <f>IF(กรกฎาคม!B33=0,"",กรกฎาคม!B33)</f>
        <v>25</v>
      </c>
      <c r="C28" s="133">
        <f>IF(กรกฎาคม!B34=0,"",กรกฎาคม!B34)</f>
        <v>26</v>
      </c>
      <c r="D28" s="133">
        <f>IF(กรกฎาคม!B35=0,"",กรกฎาคม!B35)</f>
        <v>27</v>
      </c>
      <c r="E28" s="133">
        <f>IF(กรกฎาคม!B36=0,"",กรกฎาคม!B36)</f>
        <v>28</v>
      </c>
      <c r="F28" s="133">
        <f>IF(กรกฎาคม!B37=0,"",กรกฎาคม!B37)</f>
        <v>29</v>
      </c>
      <c r="G28" s="134">
        <f>IF(กรกฎาคม!B38=0,"",กรกฎาคม!B38)</f>
        <v>30</v>
      </c>
      <c r="H28" s="37"/>
      <c r="I28" s="132">
        <f>IF(สิงหาคม!B32=0,"",สิงหาคม!B32)</f>
        <v>28</v>
      </c>
      <c r="J28" s="133">
        <f>IF(สิงหาคม!B33=0,"",สิงหาคม!B33)</f>
        <v>29</v>
      </c>
      <c r="K28" s="133">
        <f>IF(สิงหาคม!B34=0,"",สิงหาคม!B34)</f>
        <v>30</v>
      </c>
      <c r="L28" s="133">
        <f>IF(สิงหาคม!B35=0,"",สิงหาคม!B35)</f>
        <v>31</v>
      </c>
      <c r="M28" s="133" t="str">
        <f>IF(สิงหาคม!B36=0,"",สิงหาคม!B36)</f>
        <v/>
      </c>
      <c r="N28" s="133" t="str">
        <f>IF(สิงหาคม!B37=0,"",สิงหาคม!B37)</f>
        <v/>
      </c>
      <c r="O28" s="134" t="str">
        <f>IF(สิงหาคม!B38=0,"",สิงหาคม!B38)</f>
        <v/>
      </c>
      <c r="P28" s="37"/>
      <c r="Q28" s="132">
        <f>IF(กันยายน!B32=0,"",กันยายน!B32)</f>
        <v>25</v>
      </c>
      <c r="R28" s="133">
        <f>IF(กันยายน!B33=0,"",กันยายน!B33)</f>
        <v>26</v>
      </c>
      <c r="S28" s="133">
        <f>IF(กันยายน!B34=0,"",กันยายน!B34)</f>
        <v>27</v>
      </c>
      <c r="T28" s="133">
        <f>IF(กันยายน!B35=0,"",กันยายน!B35)</f>
        <v>28</v>
      </c>
      <c r="U28" s="133">
        <f>IF(กันยายน!B36=0,"",กันยายน!B36)</f>
        <v>29</v>
      </c>
      <c r="V28" s="133">
        <f>IF(กันยายน!B37=0,"",กันยายน!B37)</f>
        <v>30</v>
      </c>
      <c r="W28" s="134" t="str">
        <f>IF(กันยายน!B38=0,"",กันยายน!B38)</f>
        <v/>
      </c>
      <c r="X28" s="8"/>
      <c r="Y28" s="2"/>
      <c r="Z28" s="41"/>
    </row>
    <row r="29" spans="1:26" ht="21.75" customHeight="1">
      <c r="A29" s="139">
        <f>IF(กรกฎาคม!B39=0,"",กรกฎาคม!B39)</f>
        <v>31</v>
      </c>
      <c r="B29" s="140" t="str">
        <f>IF(กรกฎาคม!B40=0,"",กรกฎาคม!B40)</f>
        <v/>
      </c>
      <c r="C29" s="140"/>
      <c r="D29" s="141"/>
      <c r="E29" s="141"/>
      <c r="F29" s="141"/>
      <c r="G29" s="142"/>
      <c r="H29" s="37"/>
      <c r="I29" s="139" t="str">
        <f>IF(สิงหาคม!B39=0,"",สิงหาคม!B39)</f>
        <v/>
      </c>
      <c r="J29" s="140" t="str">
        <f>IF(สิงหาคม!B40=0,"",สิงหาคม!B40)</f>
        <v/>
      </c>
      <c r="K29" s="140"/>
      <c r="L29" s="141"/>
      <c r="M29" s="141"/>
      <c r="N29" s="141"/>
      <c r="O29" s="142"/>
      <c r="P29" s="37"/>
      <c r="Q29" s="139" t="str">
        <f>IF(กันยายน!B39=0,"",กันยายน!B39)</f>
        <v/>
      </c>
      <c r="R29" s="140" t="str">
        <f>IF(กันยายน!B40=0,"",กันยายน!B40)</f>
        <v/>
      </c>
      <c r="S29" s="140"/>
      <c r="T29" s="141"/>
      <c r="U29" s="141"/>
      <c r="V29" s="141"/>
      <c r="W29" s="142"/>
      <c r="X29" s="8"/>
      <c r="Y29" s="2"/>
      <c r="Z29" s="41"/>
    </row>
    <row r="30" spans="1:26" ht="21.75" customHeight="1">
      <c r="A30" s="143"/>
      <c r="B30" s="147"/>
      <c r="C30" s="38"/>
      <c r="D30" s="38"/>
      <c r="E30" s="38"/>
      <c r="F30" s="38"/>
      <c r="G30" s="38"/>
      <c r="H30" s="38"/>
      <c r="I30" s="143"/>
      <c r="J30" s="147"/>
      <c r="K30" s="38"/>
      <c r="L30" s="38"/>
      <c r="M30" s="38"/>
      <c r="N30" s="38"/>
      <c r="O30" s="38"/>
      <c r="P30" s="38"/>
      <c r="Q30" s="38"/>
      <c r="R30" s="147"/>
      <c r="S30" s="38"/>
      <c r="T30" s="38"/>
      <c r="U30" s="38"/>
      <c r="V30" s="38"/>
      <c r="W30" s="38"/>
      <c r="X30" s="2"/>
      <c r="Y30" s="2"/>
      <c r="Z30" s="2"/>
    </row>
    <row r="31" spans="1:26" ht="5.25" customHeight="1">
      <c r="A31" s="126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2"/>
      <c r="Y31" s="2"/>
      <c r="Z31" s="41"/>
    </row>
    <row r="32" spans="1:26" ht="21.75" customHeight="1">
      <c r="A32" s="202" t="s">
        <v>10</v>
      </c>
      <c r="B32" s="203"/>
      <c r="C32" s="203"/>
      <c r="D32" s="203"/>
      <c r="E32" s="203"/>
      <c r="F32" s="187"/>
      <c r="G32" s="127">
        <v>10</v>
      </c>
      <c r="H32" s="126"/>
      <c r="I32" s="202" t="s">
        <v>12</v>
      </c>
      <c r="J32" s="203"/>
      <c r="K32" s="203"/>
      <c r="L32" s="203"/>
      <c r="M32" s="203"/>
      <c r="N32" s="187"/>
      <c r="O32" s="127">
        <v>11</v>
      </c>
      <c r="P32" s="126"/>
      <c r="Q32" s="202" t="s">
        <v>14</v>
      </c>
      <c r="R32" s="203"/>
      <c r="S32" s="203"/>
      <c r="T32" s="203"/>
      <c r="U32" s="203"/>
      <c r="V32" s="187"/>
      <c r="W32" s="127">
        <v>12</v>
      </c>
      <c r="X32" s="8"/>
      <c r="Y32" s="2"/>
      <c r="Z32" s="41"/>
    </row>
    <row r="33" spans="1:26" ht="21.75" customHeight="1">
      <c r="A33" s="128" t="s">
        <v>20</v>
      </c>
      <c r="B33" s="129" t="s">
        <v>21</v>
      </c>
      <c r="C33" s="129" t="s">
        <v>22</v>
      </c>
      <c r="D33" s="129" t="s">
        <v>23</v>
      </c>
      <c r="E33" s="129" t="s">
        <v>24</v>
      </c>
      <c r="F33" s="129" t="s">
        <v>25</v>
      </c>
      <c r="G33" s="130" t="s">
        <v>26</v>
      </c>
      <c r="H33" s="146"/>
      <c r="I33" s="128" t="s">
        <v>20</v>
      </c>
      <c r="J33" s="129" t="s">
        <v>21</v>
      </c>
      <c r="K33" s="129" t="s">
        <v>22</v>
      </c>
      <c r="L33" s="129" t="s">
        <v>23</v>
      </c>
      <c r="M33" s="129" t="s">
        <v>24</v>
      </c>
      <c r="N33" s="129" t="s">
        <v>25</v>
      </c>
      <c r="O33" s="130" t="s">
        <v>26</v>
      </c>
      <c r="P33" s="146"/>
      <c r="Q33" s="128" t="s">
        <v>20</v>
      </c>
      <c r="R33" s="129" t="s">
        <v>21</v>
      </c>
      <c r="S33" s="129" t="s">
        <v>22</v>
      </c>
      <c r="T33" s="129" t="s">
        <v>23</v>
      </c>
      <c r="U33" s="129" t="s">
        <v>24</v>
      </c>
      <c r="V33" s="129" t="s">
        <v>25</v>
      </c>
      <c r="W33" s="130" t="s">
        <v>26</v>
      </c>
      <c r="X33" s="8"/>
      <c r="Y33" s="2"/>
      <c r="Z33" s="41"/>
    </row>
    <row r="34" spans="1:26" ht="21.75" customHeight="1">
      <c r="A34" s="132" t="str">
        <f>IF(ตุลาคม!B4=0,"",ตุลาคม!B4)</f>
        <v/>
      </c>
      <c r="B34" s="136" t="str">
        <f>IF(ตุลาคม!B5=0,"",ตุลาคม!B5)</f>
        <v/>
      </c>
      <c r="C34" s="136" t="str">
        <f>IF(ตุลาคม!B6=0,"",ตุลาคม!B6)</f>
        <v/>
      </c>
      <c r="D34" s="136" t="str">
        <f>IF(ตุลาคม!B7=0,"",ตุลาคม!B7)</f>
        <v/>
      </c>
      <c r="E34" s="136" t="str">
        <f>IF(ตุลาคม!B8=0,"",ตุลาคม!B8)</f>
        <v/>
      </c>
      <c r="F34" s="136" t="str">
        <f>IF(ตุลาคม!B9=0,"",ตุลาคม!B9)</f>
        <v/>
      </c>
      <c r="G34" s="137">
        <f>IF(ตุลาคม!B10=0,"",ตุลาคม!B10)</f>
        <v>1</v>
      </c>
      <c r="H34" s="37"/>
      <c r="I34" s="132" t="str">
        <f>IF(พฤศจิกายน!B4=0,"",พฤศจิกายน!B4)</f>
        <v/>
      </c>
      <c r="J34" s="136" t="str">
        <f>IF(พฤศจิกายน!B5=0,"",พฤศจิกายน!B5)</f>
        <v/>
      </c>
      <c r="K34" s="136">
        <f>IF(พฤศจิกายน!B6=0,"",พฤศจิกายน!B6)</f>
        <v>1</v>
      </c>
      <c r="L34" s="136">
        <f>IF(พฤศจิกายน!B7=0,"",พฤศจิกายน!B7)</f>
        <v>2</v>
      </c>
      <c r="M34" s="136">
        <f>IF(พฤศจิกายน!B8=0,"",พฤศจิกายน!B8)</f>
        <v>3</v>
      </c>
      <c r="N34" s="136">
        <f>IF(พฤศจิกายน!B9=0,"",พฤศจิกายน!B9)</f>
        <v>4</v>
      </c>
      <c r="O34" s="137">
        <f>IF(พฤศจิกายน!B10=0,"",พฤศจิกายน!B10)</f>
        <v>5</v>
      </c>
      <c r="P34" s="37"/>
      <c r="Q34" s="132" t="str">
        <f>IF(ธันวาคม!B4=0,"",ธันวาคม!B4)</f>
        <v/>
      </c>
      <c r="R34" s="136" t="str">
        <f>IF(ธันวาคม!B5=0,"",ธันวาคม!B5)</f>
        <v/>
      </c>
      <c r="S34" s="136" t="str">
        <f>IF(ธันวาคม!B6=0,"",ธันวาคม!B6)</f>
        <v/>
      </c>
      <c r="T34" s="136" t="str">
        <f>IF(ธันวาคม!B7=0,"",ธันวาคม!B7)</f>
        <v/>
      </c>
      <c r="U34" s="136">
        <f>IF(ธันวาคม!B8=0,"",ธันวาคม!B8)</f>
        <v>1</v>
      </c>
      <c r="V34" s="136">
        <f>IF(ธันวาคม!B9=0,"",ธันวาคม!B9)</f>
        <v>2</v>
      </c>
      <c r="W34" s="137">
        <f>IF(ธันวาคม!B10=0,"",ธันวาคม!B10)</f>
        <v>3</v>
      </c>
      <c r="X34" s="8"/>
      <c r="Y34" s="2"/>
      <c r="Z34" s="41"/>
    </row>
    <row r="35" spans="1:26" ht="21.75" customHeight="1">
      <c r="A35" s="132">
        <f>ตุลาคม!B11</f>
        <v>2</v>
      </c>
      <c r="B35" s="133">
        <f>ตุลาคม!B12</f>
        <v>3</v>
      </c>
      <c r="C35" s="133">
        <f>ตุลาคม!B13</f>
        <v>4</v>
      </c>
      <c r="D35" s="133">
        <f>ตุลาคม!B14</f>
        <v>5</v>
      </c>
      <c r="E35" s="133">
        <f>ตุลาคม!B15</f>
        <v>6</v>
      </c>
      <c r="F35" s="133">
        <f>ตุลาคม!B16</f>
        <v>7</v>
      </c>
      <c r="G35" s="134">
        <f>ตุลาคม!B17</f>
        <v>8</v>
      </c>
      <c r="H35" s="37"/>
      <c r="I35" s="132">
        <f>พฤศจิกายน!B11</f>
        <v>6</v>
      </c>
      <c r="J35" s="133">
        <f>พฤศจิกายน!B12</f>
        <v>7</v>
      </c>
      <c r="K35" s="133">
        <f>พฤศจิกายน!B13</f>
        <v>8</v>
      </c>
      <c r="L35" s="133">
        <f>พฤศจิกายน!B14</f>
        <v>9</v>
      </c>
      <c r="M35" s="133">
        <f>พฤศจิกายน!B15</f>
        <v>10</v>
      </c>
      <c r="N35" s="133">
        <f>พฤศจิกายน!B16</f>
        <v>11</v>
      </c>
      <c r="O35" s="134">
        <f>พฤศจิกายน!B17</f>
        <v>12</v>
      </c>
      <c r="P35" s="37"/>
      <c r="Q35" s="132">
        <f>ธันวาคม!B11</f>
        <v>4</v>
      </c>
      <c r="R35" s="133">
        <f>ธันวาคม!B12</f>
        <v>5</v>
      </c>
      <c r="S35" s="133">
        <f>ธันวาคม!B13</f>
        <v>6</v>
      </c>
      <c r="T35" s="133">
        <f>ธันวาคม!B14</f>
        <v>7</v>
      </c>
      <c r="U35" s="133">
        <f>ธันวาคม!B15</f>
        <v>8</v>
      </c>
      <c r="V35" s="133">
        <f>ธันวาคม!B16</f>
        <v>9</v>
      </c>
      <c r="W35" s="134">
        <f>ธันวาคม!B17</f>
        <v>10</v>
      </c>
      <c r="X35" s="8"/>
      <c r="Y35" s="2"/>
      <c r="Z35" s="41"/>
    </row>
    <row r="36" spans="1:26" ht="21.75" customHeight="1">
      <c r="A36" s="132">
        <f>ตุลาคม!B18</f>
        <v>9</v>
      </c>
      <c r="B36" s="133">
        <f>ตุลาคม!B19</f>
        <v>10</v>
      </c>
      <c r="C36" s="133">
        <f>ตุลาคม!B20</f>
        <v>11</v>
      </c>
      <c r="D36" s="133">
        <f>ตุลาคม!B21</f>
        <v>12</v>
      </c>
      <c r="E36" s="133">
        <f>ตุลาคม!B22</f>
        <v>13</v>
      </c>
      <c r="F36" s="133">
        <f>ตุลาคม!B23</f>
        <v>14</v>
      </c>
      <c r="G36" s="134">
        <f>ตุลาคม!B24</f>
        <v>15</v>
      </c>
      <c r="H36" s="37"/>
      <c r="I36" s="132">
        <f>พฤศจิกายน!B18</f>
        <v>13</v>
      </c>
      <c r="J36" s="133">
        <f>พฤศจิกายน!B19</f>
        <v>14</v>
      </c>
      <c r="K36" s="133">
        <f>พฤศจิกายน!B20</f>
        <v>15</v>
      </c>
      <c r="L36" s="133">
        <f>พฤศจิกายน!B21</f>
        <v>16</v>
      </c>
      <c r="M36" s="133">
        <f>พฤศจิกายน!B22</f>
        <v>17</v>
      </c>
      <c r="N36" s="133">
        <f>พฤศจิกายน!B23</f>
        <v>18</v>
      </c>
      <c r="O36" s="134">
        <f>พฤศจิกายน!B24</f>
        <v>19</v>
      </c>
      <c r="P36" s="37"/>
      <c r="Q36" s="132">
        <f>ธันวาคม!B18</f>
        <v>11</v>
      </c>
      <c r="R36" s="133">
        <f>ธันวาคม!B19</f>
        <v>12</v>
      </c>
      <c r="S36" s="133">
        <f>ธันวาคม!B20</f>
        <v>13</v>
      </c>
      <c r="T36" s="133">
        <f>ธันวาคม!B21</f>
        <v>14</v>
      </c>
      <c r="U36" s="133">
        <f>ธันวาคม!B22</f>
        <v>15</v>
      </c>
      <c r="V36" s="133">
        <f>ธันวาคม!B23</f>
        <v>16</v>
      </c>
      <c r="W36" s="134">
        <f>ธันวาคม!B24</f>
        <v>17</v>
      </c>
      <c r="X36" s="8"/>
      <c r="Y36" s="2"/>
      <c r="Z36" s="41"/>
    </row>
    <row r="37" spans="1:26" ht="21.75" customHeight="1">
      <c r="A37" s="132">
        <f>ตุลาคม!B25</f>
        <v>16</v>
      </c>
      <c r="B37" s="133">
        <f>ตุลาคม!B26</f>
        <v>17</v>
      </c>
      <c r="C37" s="133">
        <f>ตุลาคม!B27</f>
        <v>18</v>
      </c>
      <c r="D37" s="133">
        <f>ตุลาคม!B28</f>
        <v>19</v>
      </c>
      <c r="E37" s="133">
        <f>ตุลาคม!B29</f>
        <v>20</v>
      </c>
      <c r="F37" s="133">
        <f>ตุลาคม!B30</f>
        <v>21</v>
      </c>
      <c r="G37" s="134">
        <f>ตุลาคม!B31</f>
        <v>22</v>
      </c>
      <c r="H37" s="37"/>
      <c r="I37" s="132">
        <f>พฤศจิกายน!B25</f>
        <v>20</v>
      </c>
      <c r="J37" s="133">
        <f>พฤศจิกายน!B26</f>
        <v>21</v>
      </c>
      <c r="K37" s="133">
        <f>พฤศจิกายน!B27</f>
        <v>22</v>
      </c>
      <c r="L37" s="133">
        <f>พฤศจิกายน!B28</f>
        <v>23</v>
      </c>
      <c r="M37" s="133">
        <f>พฤศจิกายน!B29</f>
        <v>24</v>
      </c>
      <c r="N37" s="133">
        <f>พฤศจิกายน!B30</f>
        <v>25</v>
      </c>
      <c r="O37" s="134">
        <f>พฤศจิกายน!B31</f>
        <v>26</v>
      </c>
      <c r="P37" s="37"/>
      <c r="Q37" s="132">
        <f>ธันวาคม!B25</f>
        <v>18</v>
      </c>
      <c r="R37" s="133">
        <f>ธันวาคม!B26</f>
        <v>19</v>
      </c>
      <c r="S37" s="133">
        <f>ธันวาคม!B27</f>
        <v>20</v>
      </c>
      <c r="T37" s="133">
        <f>ธันวาคม!B28</f>
        <v>21</v>
      </c>
      <c r="U37" s="133">
        <f>ธันวาคม!B29</f>
        <v>22</v>
      </c>
      <c r="V37" s="133">
        <f>ธันวาคม!B30</f>
        <v>23</v>
      </c>
      <c r="W37" s="134">
        <f>ธันวาคม!B31</f>
        <v>24</v>
      </c>
      <c r="X37" s="8"/>
      <c r="Y37" s="2"/>
      <c r="Z37" s="41"/>
    </row>
    <row r="38" spans="1:26" ht="21.75" customHeight="1">
      <c r="A38" s="132">
        <f>IF(ตุลาคม!B32=0,"",ตุลาคม!B32)</f>
        <v>23</v>
      </c>
      <c r="B38" s="133">
        <f>IF(ตุลาคม!B33=0,"",ตุลาคม!B33)</f>
        <v>24</v>
      </c>
      <c r="C38" s="133">
        <f>IF(ตุลาคม!B34=0,"",ตุลาคม!B34)</f>
        <v>25</v>
      </c>
      <c r="D38" s="133">
        <f>IF(ตุลาคม!B35=0,"",ตุลาคม!B35)</f>
        <v>26</v>
      </c>
      <c r="E38" s="133">
        <f>IF(ตุลาคม!B36=0,"",ตุลาคม!B36)</f>
        <v>27</v>
      </c>
      <c r="F38" s="133">
        <f>IF(ตุลาคม!B37=0,"",ตุลาคม!B37)</f>
        <v>28</v>
      </c>
      <c r="G38" s="134">
        <f>IF(ตุลาคม!B38=0,"",ตุลาคม!B38)</f>
        <v>29</v>
      </c>
      <c r="H38" s="37"/>
      <c r="I38" s="132">
        <f>IF(พฤศจิกายน!B32=0,"",พฤศจิกายน!B32)</f>
        <v>27</v>
      </c>
      <c r="J38" s="133">
        <f>IF(พฤศจิกายน!B33=0,"",พฤศจิกายน!B33)</f>
        <v>28</v>
      </c>
      <c r="K38" s="133">
        <f>IF(พฤศจิกายน!B34=0,"",พฤศจิกายน!B34)</f>
        <v>29</v>
      </c>
      <c r="L38" s="133">
        <f>IF(พฤศจิกายน!B35=0,"",พฤศจิกายน!B35)</f>
        <v>30</v>
      </c>
      <c r="M38" s="133" t="str">
        <f>IF(พฤศจิกายน!B36=0,"",พฤศจิกายน!B36)</f>
        <v/>
      </c>
      <c r="N38" s="133" t="str">
        <f>IF(พฤศจิกายน!B37=0,"",พฤศจิกายน!B37)</f>
        <v/>
      </c>
      <c r="O38" s="134" t="str">
        <f>IF(พฤศจิกายน!B38=0,"",พฤศจิกายน!B38)</f>
        <v/>
      </c>
      <c r="P38" s="37"/>
      <c r="Q38" s="132">
        <f>IF(ธันวาคม!B32=0,"",ธันวาคม!B32)</f>
        <v>25</v>
      </c>
      <c r="R38" s="133">
        <f>IF(ธันวาคม!B33=0,"",ธันวาคม!B33)</f>
        <v>26</v>
      </c>
      <c r="S38" s="133">
        <f>IF(ธันวาคม!B34=0,"",ธันวาคม!B34)</f>
        <v>27</v>
      </c>
      <c r="T38" s="133">
        <f>IF(ธันวาคม!B35=0,"",ธันวาคม!B35)</f>
        <v>28</v>
      </c>
      <c r="U38" s="133">
        <f>IF(ธันวาคม!B36=0,"",ธันวาคม!B36)</f>
        <v>29</v>
      </c>
      <c r="V38" s="133">
        <f>IF(ธันวาคม!B37=0,"",ธันวาคม!B37)</f>
        <v>30</v>
      </c>
      <c r="W38" s="134">
        <f>IF(ธันวาคม!B38=0,"",ธันวาคม!B38)</f>
        <v>31</v>
      </c>
      <c r="X38" s="8"/>
      <c r="Y38" s="2"/>
      <c r="Z38" s="41"/>
    </row>
    <row r="39" spans="1:26" ht="21.75" customHeight="1">
      <c r="A39" s="139">
        <f>IF(ตุลาคม!B39=0,"",ตุลาคม!B39)</f>
        <v>30</v>
      </c>
      <c r="B39" s="140">
        <f>IF(ตุลาคม!B40=0,"",ตุลาคม!B40)</f>
        <v>31</v>
      </c>
      <c r="C39" s="140"/>
      <c r="D39" s="141"/>
      <c r="E39" s="141"/>
      <c r="F39" s="141"/>
      <c r="G39" s="142"/>
      <c r="H39" s="37"/>
      <c r="I39" s="139" t="str">
        <f>IF(พฤศจิกายน!B39=0,"",พฤศจิกายน!B39)</f>
        <v/>
      </c>
      <c r="J39" s="140" t="str">
        <f>IF(พฤศจิกายน!B40=0,"",พฤศจิกายน!B40)</f>
        <v/>
      </c>
      <c r="K39" s="140"/>
      <c r="L39" s="141"/>
      <c r="M39" s="141"/>
      <c r="N39" s="141"/>
      <c r="O39" s="142"/>
      <c r="P39" s="37"/>
      <c r="Q39" s="139" t="str">
        <f>IF(ธันวาคม!B39=0,"",ธันวาคม!B39)</f>
        <v/>
      </c>
      <c r="R39" s="140" t="str">
        <f>IF(ธันวาคม!B40=0,"",ธันวาคม!B40)</f>
        <v/>
      </c>
      <c r="S39" s="140"/>
      <c r="T39" s="141"/>
      <c r="U39" s="141"/>
      <c r="V39" s="141"/>
      <c r="W39" s="142"/>
      <c r="X39" s="8"/>
      <c r="Y39" s="2"/>
      <c r="Z39" s="41"/>
    </row>
    <row r="40" spans="1:26" ht="19.5" customHeight="1">
      <c r="A40" s="143"/>
      <c r="B40" s="148"/>
      <c r="C40" s="149"/>
      <c r="D40" s="149"/>
      <c r="E40" s="149"/>
      <c r="F40" s="149"/>
      <c r="G40" s="149"/>
      <c r="H40" s="149"/>
      <c r="I40" s="150"/>
      <c r="J40" s="148"/>
      <c r="K40" s="149"/>
      <c r="L40" s="149"/>
      <c r="M40" s="149"/>
      <c r="N40" s="149"/>
      <c r="O40" s="149"/>
      <c r="P40" s="149"/>
      <c r="Q40" s="143"/>
      <c r="R40" s="148"/>
      <c r="S40" s="149"/>
      <c r="T40" s="149"/>
      <c r="U40" s="149"/>
      <c r="V40" s="149"/>
      <c r="W40" s="149"/>
      <c r="X40" s="2"/>
      <c r="Y40" s="2"/>
      <c r="Z40" s="2"/>
    </row>
    <row r="41" spans="1:26" ht="18" customHeight="1">
      <c r="A41" s="151"/>
      <c r="B41" s="152"/>
      <c r="C41" s="153"/>
      <c r="D41" s="151"/>
      <c r="E41" s="151"/>
      <c r="F41" s="153"/>
      <c r="G41" s="151"/>
      <c r="H41" s="151"/>
      <c r="I41" s="151"/>
      <c r="J41" s="153"/>
      <c r="K41" s="151"/>
      <c r="L41" s="151"/>
      <c r="M41" s="151"/>
      <c r="N41" s="151"/>
      <c r="O41" s="151"/>
      <c r="P41" s="151"/>
      <c r="Q41" s="143"/>
      <c r="R41" s="151"/>
      <c r="S41" s="151"/>
      <c r="T41" s="151"/>
      <c r="U41" s="151"/>
      <c r="V41" s="151"/>
      <c r="W41" s="41"/>
      <c r="X41" s="2"/>
      <c r="Y41" s="154"/>
      <c r="Z41" s="41"/>
    </row>
    <row r="42" spans="1:26" ht="21.75" hidden="1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41"/>
    </row>
    <row r="43" spans="1:26" ht="21.75" hidden="1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21.75" hidden="1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21.75" hidden="1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21.75" hidden="1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21.75" hidden="1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21.75" hidden="1" customHeight="1">
      <c r="A48" s="41"/>
      <c r="B48" s="41">
        <f>(มกราคม!A2-2443)-ROUNDDOWN((มกราคม!A2-2443)/12,0)*12+1</f>
        <v>3</v>
      </c>
      <c r="C48" s="41">
        <v>1</v>
      </c>
      <c r="D48" s="2" t="s">
        <v>34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21.75" hidden="1" customHeight="1">
      <c r="A49" s="41"/>
      <c r="B49" s="41"/>
      <c r="C49" s="41">
        <v>2</v>
      </c>
      <c r="D49" s="2" t="s">
        <v>35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21.75" hidden="1" customHeight="1">
      <c r="A50" s="41"/>
      <c r="B50" s="41"/>
      <c r="C50" s="41">
        <v>3</v>
      </c>
      <c r="D50" s="2" t="s">
        <v>36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21.75" hidden="1" customHeight="1">
      <c r="A51" s="41"/>
      <c r="B51" s="41"/>
      <c r="C51" s="41">
        <v>4</v>
      </c>
      <c r="D51" s="2" t="s">
        <v>37</v>
      </c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 spans="1:26" ht="21.75" hidden="1" customHeight="1">
      <c r="A52" s="41"/>
      <c r="B52" s="41"/>
      <c r="C52" s="41">
        <v>5</v>
      </c>
      <c r="D52" s="2" t="s">
        <v>38</v>
      </c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21.75" hidden="1" customHeight="1">
      <c r="A53" s="41"/>
      <c r="B53" s="41"/>
      <c r="C53" s="41">
        <v>6</v>
      </c>
      <c r="D53" s="2" t="s">
        <v>39</v>
      </c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21.75" hidden="1" customHeight="1">
      <c r="A54" s="41"/>
      <c r="B54" s="41"/>
      <c r="C54" s="41">
        <v>7</v>
      </c>
      <c r="D54" s="2" t="s">
        <v>40</v>
      </c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21.75" hidden="1" customHeight="1">
      <c r="A55" s="41"/>
      <c r="B55" s="41"/>
      <c r="C55" s="41">
        <v>8</v>
      </c>
      <c r="D55" s="2" t="s">
        <v>41</v>
      </c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21.75" hidden="1" customHeight="1">
      <c r="A56" s="41"/>
      <c r="B56" s="41"/>
      <c r="C56" s="41">
        <v>9</v>
      </c>
      <c r="D56" s="2" t="s">
        <v>42</v>
      </c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21.75" hidden="1" customHeight="1">
      <c r="A57" s="41"/>
      <c r="B57" s="41"/>
      <c r="C57" s="41">
        <v>10</v>
      </c>
      <c r="D57" s="2" t="s">
        <v>43</v>
      </c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spans="1:26" ht="21.75" hidden="1" customHeight="1">
      <c r="A58" s="41"/>
      <c r="B58" s="41"/>
      <c r="C58" s="41">
        <v>11</v>
      </c>
      <c r="D58" s="2" t="s">
        <v>44</v>
      </c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21.75" hidden="1" customHeight="1">
      <c r="A59" s="41"/>
      <c r="B59" s="41"/>
      <c r="C59" s="41">
        <v>12</v>
      </c>
      <c r="D59" s="2" t="s">
        <v>45</v>
      </c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21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spans="1:26" ht="21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21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21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21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21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21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 spans="1:26" ht="21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21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21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21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21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21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21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21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21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21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21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21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21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21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21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21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21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21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21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21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21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21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21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21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21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21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21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21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21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21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21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21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21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21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21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21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21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21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21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21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21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21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21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21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21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21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21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21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21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21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21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21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21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21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21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21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21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21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21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21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21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21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21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21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21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21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21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21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21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21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21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21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21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21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21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21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21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21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21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21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21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21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21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21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21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21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21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21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21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21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21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21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21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21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21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21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21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21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21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21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21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21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21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21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21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21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21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21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21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21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21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21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21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21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21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21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21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21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21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21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21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21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21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21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21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21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21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21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21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21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21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21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21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21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21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21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21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21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21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21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21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21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21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21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21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21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21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21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21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21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21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21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21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21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21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21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21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21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21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21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21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21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21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21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21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21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21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21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21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21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21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21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21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21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21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21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21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21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21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21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21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21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21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21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21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21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21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21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21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21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21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21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21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21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21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21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21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21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21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21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21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21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21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21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21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21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21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21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21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21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21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21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21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21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21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21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21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21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21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21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21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21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21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21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21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21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21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21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21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21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21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21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21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21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21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21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21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21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21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21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21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21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21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21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21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21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21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21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21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21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21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21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21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21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21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21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21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21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21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21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21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21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21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21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21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21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21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21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21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21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21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21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21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21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21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21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21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21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21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21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21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21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21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21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21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21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21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21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21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21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21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21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21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21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21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21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21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21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21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21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21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21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21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21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21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21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21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21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21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21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21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21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21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21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21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21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21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21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21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21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21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21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21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21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21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21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21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21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21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21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21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21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21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21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21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21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21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21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21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21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21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21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21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21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21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21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21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21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21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21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21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21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21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21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21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21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21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21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21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21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21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21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21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21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21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21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21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21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21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21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21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21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21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21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21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21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21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21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21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21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21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21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21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21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21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21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21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21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21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21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21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21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21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21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21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21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21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21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21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21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21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21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21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21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21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21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21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21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21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21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21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21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21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21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21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21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21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21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21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21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21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21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21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21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21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21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21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21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21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21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21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21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21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21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21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21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21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21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21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21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21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21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21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21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21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21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21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21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21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21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21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21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21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21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21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21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21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21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21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21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21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21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21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21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21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21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21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21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21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21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21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21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21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21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21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21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21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21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21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21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21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21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21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21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21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21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21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21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21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21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21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21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21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21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21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21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21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21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21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21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21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21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21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21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21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21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21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21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21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21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21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21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21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21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21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21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21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21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21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21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21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21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21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21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21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21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21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21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21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21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21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21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21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21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21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21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21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21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21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21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21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21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21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21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21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21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21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21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21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21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21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21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21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21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21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21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21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21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21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21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21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21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21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21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21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21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21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21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21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21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21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21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21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21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21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21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21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21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21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21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21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21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21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21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21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21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21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21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21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21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21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21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21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21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21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21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21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21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21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21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21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21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21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21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21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21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21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21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21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21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21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21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21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21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21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21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21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21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21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21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21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21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21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21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21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21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21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21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21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21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21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21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21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21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21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21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21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21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21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21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21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21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21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21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21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21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21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21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21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21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21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21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21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21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21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21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21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21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21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21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21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21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21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21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21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21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21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21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21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21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21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21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21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21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21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21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21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21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21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21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21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21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21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21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21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21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21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21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21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21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21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21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21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21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21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21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21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21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21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21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21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21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21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21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21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21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21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21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21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21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21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21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21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21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21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21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21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21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21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21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21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21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21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21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21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21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21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21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21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21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21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21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21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21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21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21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21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21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21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21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21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21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21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21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21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21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21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21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21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21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21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21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21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21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21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21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21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21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21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21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21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21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21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21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21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21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21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21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21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21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21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21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21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21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21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21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21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21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21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21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21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21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21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21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21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21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21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21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21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21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21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21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21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21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21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21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21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21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21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21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21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21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21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21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21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21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21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21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21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21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21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21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21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21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21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21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21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21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21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21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21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21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21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21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21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21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21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21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21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21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21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21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21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21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21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21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21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21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21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21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21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21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21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21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21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21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21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21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21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21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21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21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21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21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21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21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21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21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21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21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21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21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21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21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21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21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21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21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21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21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21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21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21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21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21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21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21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21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21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21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21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21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21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21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21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21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21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21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21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21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21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21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21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21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21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21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21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21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21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21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21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21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21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21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21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21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21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21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21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21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21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21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21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21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21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21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21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21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21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21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21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21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21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21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21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21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21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21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21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21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21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21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21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21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mergeCells count="12">
    <mergeCell ref="I32:N32"/>
    <mergeCell ref="Q32:V32"/>
    <mergeCell ref="I2:N2"/>
    <mergeCell ref="Q2:V2"/>
    <mergeCell ref="A2:F2"/>
    <mergeCell ref="A12:F12"/>
    <mergeCell ref="I12:N12"/>
    <mergeCell ref="Q12:V12"/>
    <mergeCell ref="I22:N22"/>
    <mergeCell ref="Q22:V22"/>
    <mergeCell ref="A32:F32"/>
    <mergeCell ref="A22:F22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ลงบัญชีประจำวัน</vt:lpstr>
      <vt:lpstr>มกราคม</vt:lpstr>
      <vt:lpstr>กุมภาพันธ์</vt:lpstr>
      <vt:lpstr>มีนาคม</vt:lpstr>
      <vt:lpstr>เมษายน</vt:lpstr>
      <vt:lpstr>พฤษภาคม</vt:lpstr>
      <vt:lpstr>มิถุนายน</vt:lpstr>
      <vt:lpstr>กรกฎาคม</vt:lpstr>
      <vt:lpstr>สิงหาคม</vt:lpstr>
      <vt:lpstr>กันยายน</vt:lpstr>
      <vt:lpstr>ตุลาคม</vt:lpstr>
      <vt:lpstr>พฤศจิกายน</vt:lpstr>
      <vt:lpstr>ธันวาคม</vt:lpstr>
      <vt:lpstr>สรุปยอด</vt:lpstr>
      <vt:lpstr>สรุปเป็น %</vt:lpstr>
      <vt:lpstr>ปฏิทิน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ยรรยง เผ่าเจริญ</dc:creator>
  <cp:lastModifiedBy>BT sihalath</cp:lastModifiedBy>
  <dcterms:created xsi:type="dcterms:W3CDTF">2003-11-06T09:03:01Z</dcterms:created>
  <dcterms:modified xsi:type="dcterms:W3CDTF">2022-12-19T07:12:35Z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Order">
    <vt:lpwstr>700.000000000000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PublishingStartDate">
    <vt:lpwstr/>
  </property>
  <property fmtid="{D5CDD505-2E9C-101B-9397-08002B2CF9AE}" pid="9" name="PublishingExpirationDate">
    <vt:lpwstr/>
  </property>
  <property fmtid="{D5CDD505-2E9C-101B-9397-08002B2CF9AE}" pid="10" name="display_urn:schemas-microsoft-com:office:office#Author">
    <vt:lpwstr>System Account</vt:lpwstr>
  </property>
  <property fmtid="{D5CDD505-2E9C-101B-9397-08002B2CF9AE}" pid="11" name="_SourceUrl">
    <vt:lpwstr/>
  </property>
  <property fmtid="{D5CDD505-2E9C-101B-9397-08002B2CF9AE}" pid="12" name="_SharedFileIndex">
    <vt:lpwstr/>
  </property>
</Properties>
</file>