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adepu_purdue_edu/Documents/Desktop/"/>
    </mc:Choice>
  </mc:AlternateContent>
  <xr:revisionPtr revIDLastSave="397" documentId="11_F25DC773A252ABDACC104809D15852345BDE58F7" xr6:coauthVersionLast="47" xr6:coauthVersionMax="47" xr10:uidLastSave="{7DEDEFE5-AFE5-4DD3-82DB-025984193FA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" l="1"/>
  <c r="Q9" i="1"/>
  <c r="Q5" i="1"/>
  <c r="Q7" i="1" s="1"/>
  <c r="M27" i="1"/>
  <c r="M17" i="1"/>
  <c r="J17" i="1"/>
  <c r="J28" i="1" s="1"/>
  <c r="G17" i="1"/>
  <c r="G19" i="1" s="1"/>
  <c r="D17" i="1"/>
  <c r="D24" i="1" s="1"/>
  <c r="Q8" i="1" l="1"/>
  <c r="Q10" i="1" s="1"/>
  <c r="G20" i="1"/>
  <c r="G21" i="1"/>
  <c r="D20" i="1"/>
  <c r="G22" i="1"/>
  <c r="D23" i="1"/>
  <c r="D22" i="1"/>
  <c r="J29" i="1"/>
  <c r="M28" i="1"/>
  <c r="M29" i="1" s="1"/>
  <c r="G23" i="1"/>
  <c r="G24" i="1"/>
  <c r="G25" i="1"/>
  <c r="G28" i="1"/>
  <c r="D21" i="1"/>
  <c r="D19" i="1"/>
  <c r="D25" i="1"/>
  <c r="D28" i="1"/>
  <c r="G27" i="1" l="1"/>
  <c r="G29" i="1" s="1"/>
  <c r="D27" i="1"/>
  <c r="D29" i="1" s="1"/>
</calcChain>
</file>

<file path=xl/sharedStrings.xml><?xml version="1.0" encoding="utf-8"?>
<sst xmlns="http://schemas.openxmlformats.org/spreadsheetml/2006/main" count="113" uniqueCount="55">
  <si>
    <t>3X3D-EX-1</t>
  </si>
  <si>
    <t>P-EX-2</t>
  </si>
  <si>
    <t>P-3EB</t>
  </si>
  <si>
    <t>P-EX-4</t>
  </si>
  <si>
    <t>P-EX-5</t>
  </si>
  <si>
    <t>P-EX-6</t>
  </si>
  <si>
    <t>P-EX-7</t>
  </si>
  <si>
    <t>3X3D-EX-2</t>
  </si>
  <si>
    <t>3X3D-3EB</t>
  </si>
  <si>
    <t>3X3D-EX-4</t>
  </si>
  <si>
    <t>3X3D-EX-5</t>
  </si>
  <si>
    <t>EX-6</t>
  </si>
  <si>
    <t>3X3D-EX-7</t>
  </si>
  <si>
    <t>No. of batches:</t>
  </si>
  <si>
    <t>Volume to be made:</t>
  </si>
  <si>
    <t>Motif Volume:</t>
  </si>
  <si>
    <t>Volume of 1X TAEM</t>
  </si>
  <si>
    <t>DI Water</t>
  </si>
  <si>
    <t>Cuizheng</t>
  </si>
  <si>
    <t>Sequence</t>
  </si>
  <si>
    <t>Harshith/Ruixin</t>
  </si>
  <si>
    <t>Name</t>
  </si>
  <si>
    <t>Colour</t>
  </si>
  <si>
    <t>Black</t>
  </si>
  <si>
    <t>GTAATCGCA CCGTCAACTATTGGTCA CCTGAACGAGTTCTCCA CCAAGATC</t>
  </si>
  <si>
    <t>5,L</t>
  </si>
  <si>
    <t>Cyan</t>
  </si>
  <si>
    <t>Red</t>
  </si>
  <si>
    <t>ACAAAACACTGCC TGCGATTACGATCTTGG ACGAAGCGTCTG</t>
  </si>
  <si>
    <t>3,M1</t>
  </si>
  <si>
    <t>Blue</t>
  </si>
  <si>
    <t>Pink</t>
  </si>
  <si>
    <t>TCTTTTGAGTCAGT GGCAGTGTTTT</t>
  </si>
  <si>
    <t>6,S2</t>
  </si>
  <si>
    <t>GACAGTGACAGCC TGACCAATAGTTGACGG ACTGACTCAAAA</t>
  </si>
  <si>
    <t>1,M2</t>
  </si>
  <si>
    <t>CCGTAGCAGTAGGT GGCTGTCACTG</t>
  </si>
  <si>
    <t>4,S3</t>
  </si>
  <si>
    <t>Yellow</t>
  </si>
  <si>
    <t>3X3D-EX-6</t>
  </si>
  <si>
    <t>Green</t>
  </si>
  <si>
    <t>GGTGCAAACGACC TGGAGAACTCGTTCAGG ACCTACTGCTAC</t>
  </si>
  <si>
    <t>2,M3</t>
  </si>
  <si>
    <t>Orange</t>
  </si>
  <si>
    <t>GTCAGACGCTTCGT GGTCGTTTGCA</t>
  </si>
  <si>
    <t>7,S1</t>
  </si>
  <si>
    <t>Color</t>
  </si>
  <si>
    <t>Available Strands</t>
  </si>
  <si>
    <t>Ligation:</t>
  </si>
  <si>
    <t xml:space="preserve">No. of Mica disc: </t>
  </si>
  <si>
    <t xml:space="preserve">Total Volume needed: </t>
  </si>
  <si>
    <t>10x TAEMg</t>
  </si>
  <si>
    <t>10mM ATP</t>
  </si>
  <si>
    <t>T4 DNA Ligase</t>
  </si>
  <si>
    <t>* All volumes and concentrations are in μL and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</si>
</sst>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right"/>
    </xf>
    <xf numFmtId="0" fontId="0" fillId="5" borderId="0" xfId="0" applyFill="1" applyBorder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29"/>
  <sheetViews>
    <sheetView tabSelected="1" topLeftCell="B1" workbookViewId="0">
      <selection activeCell="E17" sqref="E17"/>
    </sheetView>
  </sheetViews>
  <sheetFormatPr defaultRowHeight="14.4" x14ac:dyDescent="0.3"/>
  <cols>
    <col min="3" max="3" width="11" customWidth="1"/>
    <col min="4" max="4" width="8.21875" customWidth="1"/>
    <col min="5" max="5" width="60" customWidth="1"/>
    <col min="6" max="6" width="9.5546875" customWidth="1"/>
    <col min="7" max="7" width="8" customWidth="1"/>
    <col min="8" max="8" width="5.44140625" customWidth="1"/>
    <col min="9" max="10" width="9.5546875" bestFit="1" customWidth="1"/>
    <col min="11" max="11" width="6" bestFit="1" customWidth="1"/>
    <col min="12" max="12" width="10" customWidth="1"/>
    <col min="13" max="13" width="9.5546875" bestFit="1" customWidth="1"/>
    <col min="14" max="14" width="6" bestFit="1" customWidth="1"/>
    <col min="16" max="16" width="19.5546875" bestFit="1" customWidth="1"/>
  </cols>
  <sheetData>
    <row r="2" spans="3:18" ht="15.6" x14ac:dyDescent="0.3">
      <c r="C2" s="12" t="s">
        <v>18</v>
      </c>
      <c r="D2" s="12"/>
      <c r="E2" s="13" t="s">
        <v>19</v>
      </c>
      <c r="F2" s="12" t="s">
        <v>20</v>
      </c>
      <c r="G2" s="12"/>
      <c r="J2" s="14" t="s">
        <v>47</v>
      </c>
      <c r="K2" s="14"/>
      <c r="L2" s="14"/>
      <c r="M2" s="14"/>
      <c r="N2" s="14"/>
      <c r="P2" s="6" t="s">
        <v>48</v>
      </c>
    </row>
    <row r="3" spans="3:18" x14ac:dyDescent="0.3">
      <c r="C3" s="10" t="s">
        <v>21</v>
      </c>
      <c r="D3" s="10" t="s">
        <v>46</v>
      </c>
      <c r="E3" s="13"/>
      <c r="F3" s="10" t="s">
        <v>21</v>
      </c>
      <c r="G3" s="10" t="s">
        <v>22</v>
      </c>
      <c r="J3" s="14"/>
      <c r="K3" s="14"/>
      <c r="L3" s="14"/>
      <c r="M3" s="14"/>
      <c r="N3" s="14"/>
    </row>
    <row r="4" spans="3:18" x14ac:dyDescent="0.3">
      <c r="C4" s="11" t="s">
        <v>0</v>
      </c>
      <c r="D4" s="11" t="s">
        <v>23</v>
      </c>
      <c r="E4" s="11" t="s">
        <v>24</v>
      </c>
      <c r="F4" s="11" t="s">
        <v>25</v>
      </c>
      <c r="G4" s="11" t="s">
        <v>26</v>
      </c>
      <c r="J4" s="8" t="s">
        <v>0</v>
      </c>
      <c r="K4" s="8">
        <v>65</v>
      </c>
      <c r="L4" s="9"/>
      <c r="M4" s="8" t="s">
        <v>0</v>
      </c>
      <c r="N4" s="8">
        <v>65</v>
      </c>
      <c r="P4" t="s">
        <v>49</v>
      </c>
      <c r="Q4">
        <v>4</v>
      </c>
    </row>
    <row r="5" spans="3:18" x14ac:dyDescent="0.3">
      <c r="C5" s="11" t="s">
        <v>7</v>
      </c>
      <c r="D5" s="11" t="s">
        <v>27</v>
      </c>
      <c r="E5" s="11" t="s">
        <v>28</v>
      </c>
      <c r="F5" s="11" t="s">
        <v>29</v>
      </c>
      <c r="G5" s="11" t="s">
        <v>30</v>
      </c>
      <c r="J5" s="8" t="s">
        <v>1</v>
      </c>
      <c r="K5" s="8">
        <v>72.45</v>
      </c>
      <c r="L5" s="9"/>
      <c r="M5" s="8" t="s">
        <v>7</v>
      </c>
      <c r="N5" s="8">
        <v>40.200000000000003</v>
      </c>
      <c r="P5" t="s">
        <v>50</v>
      </c>
      <c r="Q5">
        <f>Q4*5</f>
        <v>20</v>
      </c>
      <c r="R5" s="7"/>
    </row>
    <row r="6" spans="3:18" x14ac:dyDescent="0.3">
      <c r="C6" s="11" t="s">
        <v>8</v>
      </c>
      <c r="D6" s="11" t="s">
        <v>31</v>
      </c>
      <c r="E6" s="11" t="s">
        <v>32</v>
      </c>
      <c r="F6" s="11" t="s">
        <v>33</v>
      </c>
      <c r="G6" s="11" t="s">
        <v>31</v>
      </c>
      <c r="J6" s="8" t="s">
        <v>2</v>
      </c>
      <c r="K6" s="8">
        <v>70.7</v>
      </c>
      <c r="L6" s="9"/>
      <c r="M6" s="8" t="s">
        <v>8</v>
      </c>
      <c r="N6" s="8">
        <v>106.4</v>
      </c>
      <c r="R6" s="7"/>
    </row>
    <row r="7" spans="3:18" x14ac:dyDescent="0.3">
      <c r="C7" s="11" t="s">
        <v>9</v>
      </c>
      <c r="D7" s="11" t="s">
        <v>30</v>
      </c>
      <c r="E7" s="11" t="s">
        <v>34</v>
      </c>
      <c r="F7" s="11" t="s">
        <v>35</v>
      </c>
      <c r="G7" s="11" t="s">
        <v>27</v>
      </c>
      <c r="J7" s="8" t="s">
        <v>3</v>
      </c>
      <c r="K7" s="8">
        <v>40.03</v>
      </c>
      <c r="L7" s="9"/>
      <c r="M7" s="8" t="s">
        <v>9</v>
      </c>
      <c r="N7" s="8">
        <v>53.7</v>
      </c>
      <c r="P7" t="s">
        <v>51</v>
      </c>
      <c r="Q7">
        <f>Q5/2</f>
        <v>10</v>
      </c>
      <c r="R7" s="7"/>
    </row>
    <row r="8" spans="3:18" x14ac:dyDescent="0.3">
      <c r="C8" s="11" t="s">
        <v>10</v>
      </c>
      <c r="D8" s="11" t="s">
        <v>26</v>
      </c>
      <c r="E8" s="11" t="s">
        <v>36</v>
      </c>
      <c r="F8" s="11" t="s">
        <v>37</v>
      </c>
      <c r="G8" s="11" t="s">
        <v>38</v>
      </c>
      <c r="J8" s="8" t="s">
        <v>4</v>
      </c>
      <c r="K8" s="8">
        <v>100</v>
      </c>
      <c r="L8" s="9"/>
      <c r="M8" s="8" t="s">
        <v>10</v>
      </c>
      <c r="N8" s="8">
        <v>56.3</v>
      </c>
      <c r="P8" t="s">
        <v>52</v>
      </c>
      <c r="Q8">
        <f>Q5/10</f>
        <v>2</v>
      </c>
      <c r="R8" s="7"/>
    </row>
    <row r="9" spans="3:18" x14ac:dyDescent="0.3">
      <c r="C9" s="11" t="s">
        <v>39</v>
      </c>
      <c r="D9" s="11" t="s">
        <v>40</v>
      </c>
      <c r="E9" s="11" t="s">
        <v>41</v>
      </c>
      <c r="F9" s="11" t="s">
        <v>42</v>
      </c>
      <c r="G9" s="11" t="s">
        <v>40</v>
      </c>
      <c r="J9" s="8" t="s">
        <v>5</v>
      </c>
      <c r="K9" s="8">
        <v>46.6</v>
      </c>
      <c r="L9" s="9"/>
      <c r="M9" s="8" t="s">
        <v>11</v>
      </c>
      <c r="N9" s="8">
        <v>40.700000000000003</v>
      </c>
      <c r="P9" t="s">
        <v>53</v>
      </c>
      <c r="Q9">
        <f>0.2*Q4</f>
        <v>0.8</v>
      </c>
      <c r="R9" s="7"/>
    </row>
    <row r="10" spans="3:18" x14ac:dyDescent="0.3">
      <c r="C10" s="11" t="s">
        <v>12</v>
      </c>
      <c r="D10" s="11" t="s">
        <v>43</v>
      </c>
      <c r="E10" s="11" t="s">
        <v>44</v>
      </c>
      <c r="F10" s="11" t="s">
        <v>45</v>
      </c>
      <c r="G10" s="11" t="s">
        <v>43</v>
      </c>
      <c r="J10" s="8" t="s">
        <v>6</v>
      </c>
      <c r="K10" s="8">
        <v>100</v>
      </c>
      <c r="L10" s="9"/>
      <c r="M10" s="8" t="s">
        <v>12</v>
      </c>
      <c r="N10" s="8">
        <v>59.1</v>
      </c>
      <c r="P10" t="s">
        <v>17</v>
      </c>
      <c r="Q10">
        <f>Q5-Q7-Q8-Q9</f>
        <v>7.2</v>
      </c>
      <c r="R10" s="7"/>
    </row>
    <row r="12" spans="3:18" x14ac:dyDescent="0.3">
      <c r="C12" s="20" t="s">
        <v>54</v>
      </c>
      <c r="D12" s="20"/>
      <c r="E12" s="21"/>
    </row>
    <row r="14" spans="3:18" x14ac:dyDescent="0.3">
      <c r="C14" s="15">
        <v>1</v>
      </c>
      <c r="D14" s="16">
        <v>2</v>
      </c>
      <c r="F14" s="3">
        <v>0.5</v>
      </c>
      <c r="G14">
        <v>2</v>
      </c>
      <c r="I14" s="5">
        <v>0.83</v>
      </c>
      <c r="J14">
        <v>2</v>
      </c>
      <c r="L14" s="5">
        <v>0.66</v>
      </c>
      <c r="M14">
        <v>2</v>
      </c>
    </row>
    <row r="15" spans="3:18" x14ac:dyDescent="0.3">
      <c r="C15" s="16"/>
      <c r="D15" s="16"/>
    </row>
    <row r="16" spans="3:18" ht="28.8" x14ac:dyDescent="0.3">
      <c r="C16" s="17" t="s">
        <v>13</v>
      </c>
      <c r="D16" s="16">
        <v>24</v>
      </c>
      <c r="F16" s="1" t="s">
        <v>13</v>
      </c>
      <c r="G16">
        <v>24</v>
      </c>
      <c r="I16" s="1" t="s">
        <v>13</v>
      </c>
      <c r="J16">
        <v>24</v>
      </c>
      <c r="L16" s="1" t="s">
        <v>13</v>
      </c>
      <c r="M16">
        <v>24</v>
      </c>
    </row>
    <row r="17" spans="3:13" ht="28.8" x14ac:dyDescent="0.3">
      <c r="C17" s="18" t="s">
        <v>14</v>
      </c>
      <c r="D17" s="16">
        <f>D16*5</f>
        <v>120</v>
      </c>
      <c r="F17" s="2" t="s">
        <v>14</v>
      </c>
      <c r="G17">
        <f>G16*5</f>
        <v>120</v>
      </c>
      <c r="I17" s="2" t="s">
        <v>14</v>
      </c>
      <c r="J17">
        <f>J16*5</f>
        <v>120</v>
      </c>
      <c r="L17" s="2" t="s">
        <v>14</v>
      </c>
      <c r="M17">
        <f>M16*5</f>
        <v>120</v>
      </c>
    </row>
    <row r="18" spans="3:13" x14ac:dyDescent="0.3">
      <c r="C18" s="16"/>
      <c r="D18" s="16"/>
    </row>
    <row r="19" spans="3:13" x14ac:dyDescent="0.3">
      <c r="C19" s="19" t="s">
        <v>0</v>
      </c>
      <c r="D19" s="16">
        <f t="shared" ref="D19:D25" si="0">(D$17*D$14)/K4</f>
        <v>3.6923076923076925</v>
      </c>
      <c r="F19" s="4" t="s">
        <v>0</v>
      </c>
      <c r="G19">
        <f>(G14*G17)/K4</f>
        <v>3.6923076923076925</v>
      </c>
      <c r="I19" s="4" t="s">
        <v>0</v>
      </c>
      <c r="J19">
        <v>3.6923076923076925</v>
      </c>
      <c r="L19" s="4" t="s">
        <v>0</v>
      </c>
      <c r="M19">
        <v>3.6923076923076925</v>
      </c>
    </row>
    <row r="20" spans="3:13" x14ac:dyDescent="0.3">
      <c r="C20" s="19" t="s">
        <v>1</v>
      </c>
      <c r="D20" s="16">
        <f t="shared" si="0"/>
        <v>3.3126293995859211</v>
      </c>
      <c r="F20" s="4" t="s">
        <v>7</v>
      </c>
      <c r="G20">
        <f>(G14*G17)/N5</f>
        <v>5.9701492537313428</v>
      </c>
      <c r="I20" s="4" t="s">
        <v>1</v>
      </c>
      <c r="J20">
        <v>3.3126293995859211</v>
      </c>
      <c r="L20" s="4" t="s">
        <v>7</v>
      </c>
      <c r="M20">
        <v>5.9701492537313428</v>
      </c>
    </row>
    <row r="21" spans="3:13" x14ac:dyDescent="0.3">
      <c r="C21" s="19" t="s">
        <v>2</v>
      </c>
      <c r="D21" s="16">
        <f t="shared" si="0"/>
        <v>3.3946251768033946</v>
      </c>
      <c r="F21" s="4" t="s">
        <v>2</v>
      </c>
      <c r="G21">
        <f>(G14*G17)/K6</f>
        <v>3.3946251768033946</v>
      </c>
      <c r="I21" s="4" t="s">
        <v>2</v>
      </c>
      <c r="J21">
        <v>3.3946251768033946</v>
      </c>
      <c r="L21" s="4" t="s">
        <v>2</v>
      </c>
      <c r="M21">
        <v>3.3946251768033946</v>
      </c>
    </row>
    <row r="22" spans="3:13" x14ac:dyDescent="0.3">
      <c r="C22" s="19" t="s">
        <v>3</v>
      </c>
      <c r="D22" s="16">
        <f t="shared" si="0"/>
        <v>5.9955033724706466</v>
      </c>
      <c r="F22" s="4" t="s">
        <v>9</v>
      </c>
      <c r="G22">
        <f>(G14*G17)/N7</f>
        <v>4.4692737430167595</v>
      </c>
      <c r="I22" s="4" t="s">
        <v>9</v>
      </c>
      <c r="J22">
        <v>4.4692737430167595</v>
      </c>
      <c r="L22" s="4" t="s">
        <v>3</v>
      </c>
      <c r="M22">
        <v>5.9955033724706466</v>
      </c>
    </row>
    <row r="23" spans="3:13" x14ac:dyDescent="0.3">
      <c r="C23" s="19" t="s">
        <v>4</v>
      </c>
      <c r="D23" s="16">
        <f t="shared" si="0"/>
        <v>2.4</v>
      </c>
      <c r="F23" s="4" t="s">
        <v>4</v>
      </c>
      <c r="G23">
        <f>(G14*G17)/K8</f>
        <v>2.4</v>
      </c>
      <c r="I23" s="4" t="s">
        <v>4</v>
      </c>
      <c r="J23">
        <v>2.4</v>
      </c>
      <c r="L23" s="4" t="s">
        <v>4</v>
      </c>
      <c r="M23">
        <v>2.4</v>
      </c>
    </row>
    <row r="24" spans="3:13" x14ac:dyDescent="0.3">
      <c r="C24" s="19" t="s">
        <v>5</v>
      </c>
      <c r="D24" s="16">
        <f t="shared" si="0"/>
        <v>5.1502145922746783</v>
      </c>
      <c r="F24" s="4" t="s">
        <v>11</v>
      </c>
      <c r="G24">
        <f>(G14*G17)/N9</f>
        <v>5.8968058968058967</v>
      </c>
      <c r="I24" s="4" t="s">
        <v>5</v>
      </c>
      <c r="J24">
        <v>5.1502145922746783</v>
      </c>
      <c r="L24" s="4" t="s">
        <v>11</v>
      </c>
      <c r="M24">
        <v>5.8968058968058967</v>
      </c>
    </row>
    <row r="25" spans="3:13" x14ac:dyDescent="0.3">
      <c r="C25" s="19" t="s">
        <v>6</v>
      </c>
      <c r="D25" s="16">
        <f t="shared" si="0"/>
        <v>2.4</v>
      </c>
      <c r="F25" s="4" t="s">
        <v>6</v>
      </c>
      <c r="G25">
        <f>(G14*G17)/K10</f>
        <v>2.4</v>
      </c>
      <c r="I25" s="4" t="s">
        <v>6</v>
      </c>
      <c r="J25">
        <v>2.4</v>
      </c>
      <c r="L25" s="4" t="s">
        <v>6</v>
      </c>
      <c r="M25">
        <v>2.4</v>
      </c>
    </row>
    <row r="26" spans="3:13" x14ac:dyDescent="0.3">
      <c r="C26" s="16"/>
      <c r="D26" s="16"/>
    </row>
    <row r="27" spans="3:13" ht="28.8" x14ac:dyDescent="0.3">
      <c r="C27" s="17" t="s">
        <v>15</v>
      </c>
      <c r="D27" s="16">
        <f>D19+D20+D21+D22+D23+D24+D25</f>
        <v>26.345280233442331</v>
      </c>
      <c r="F27" s="1" t="s">
        <v>15</v>
      </c>
      <c r="G27">
        <f>(G19+G20+G21+G22+G23+G24+G25)</f>
        <v>28.223161762665086</v>
      </c>
      <c r="I27" s="1" t="s">
        <v>15</v>
      </c>
      <c r="J27">
        <f>(J19+J20+J21+J22+J23+J24+J25)</f>
        <v>24.819050603988444</v>
      </c>
      <c r="L27" s="1" t="s">
        <v>15</v>
      </c>
      <c r="M27">
        <f>(M19+M20+M21+M22+M23+M24+M25)</f>
        <v>29.749391392118973</v>
      </c>
    </row>
    <row r="28" spans="3:13" ht="28.8" x14ac:dyDescent="0.3">
      <c r="C28" s="17" t="s">
        <v>16</v>
      </c>
      <c r="D28" s="16">
        <f>D17/5</f>
        <v>24</v>
      </c>
      <c r="F28" s="1" t="s">
        <v>16</v>
      </c>
      <c r="G28">
        <f>G17/5</f>
        <v>24</v>
      </c>
      <c r="I28" s="1" t="s">
        <v>16</v>
      </c>
      <c r="J28">
        <f>J17/5</f>
        <v>24</v>
      </c>
      <c r="L28" s="1" t="s">
        <v>16</v>
      </c>
      <c r="M28">
        <f>M17/5</f>
        <v>24</v>
      </c>
    </row>
    <row r="29" spans="3:13" x14ac:dyDescent="0.3">
      <c r="C29" s="16" t="s">
        <v>17</v>
      </c>
      <c r="D29" s="16">
        <f>D17-D27-D28</f>
        <v>69.654719766557662</v>
      </c>
      <c r="F29" t="s">
        <v>17</v>
      </c>
      <c r="G29">
        <f>G17-G27-G28</f>
        <v>67.776838237334914</v>
      </c>
      <c r="I29" t="s">
        <v>17</v>
      </c>
      <c r="J29">
        <f>J17-J27-J28</f>
        <v>71.180949396011556</v>
      </c>
      <c r="L29" t="s">
        <v>17</v>
      </c>
      <c r="M29">
        <f>M17-M27-M28</f>
        <v>66.25060860788102</v>
      </c>
    </row>
  </sheetData>
  <mergeCells count="4">
    <mergeCell ref="C2:D2"/>
    <mergeCell ref="F2:G2"/>
    <mergeCell ref="E2:E3"/>
    <mergeCell ref="J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Adepu Harshith Kumar</dc:creator>
  <cp:lastModifiedBy>Adepu Harshith Kumar</cp:lastModifiedBy>
  <dcterms:created xsi:type="dcterms:W3CDTF">2015-06-05T18:17:20Z</dcterms:created>
  <dcterms:modified xsi:type="dcterms:W3CDTF">2023-04-13T17:16:12Z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2023-03-02T15:00:57Z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c97e0022-6ca2-4cf9-9a26-48fe4b20d675</vt:lpwstr>
  </property>
  <property fmtid="{D5CDD505-2E9C-101B-9397-08002B2CF9AE}" pid="8" name="MSIP_Label_4044bd30-2ed7-4c9d-9d12-46200872a97b_ContentBits">
    <vt:lpwstr>0</vt:lpwstr>
  </property>
</Properties>
</file>