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adepu_purdue_edu/Documents/Desktop/"/>
    </mc:Choice>
  </mc:AlternateContent>
  <xr:revisionPtr revIDLastSave="8" documentId="8_{F0F6D153-861E-462F-9007-08B2C2315464}" xr6:coauthVersionLast="47" xr6:coauthVersionMax="47" xr10:uidLastSave="{395EFF8D-A40F-48C4-A099-7AF74A1E9CF3}"/>
  <bookViews>
    <workbookView xWindow="-108" yWindow="-108" windowWidth="23256" windowHeight="12456" xr2:uid="{AA7148F6-EEC1-4B7E-9C29-B43495C28F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L15" i="1"/>
  <c r="O6" i="1"/>
  <c r="P16" i="1"/>
  <c r="G19" i="1"/>
  <c r="L16" i="1" s="1"/>
  <c r="K18" i="1" s="1"/>
  <c r="P5" i="1"/>
  <c r="H5" i="1"/>
  <c r="L5" i="1" s="1"/>
  <c r="K5" i="1" s="1"/>
  <c r="K6" i="1" s="1"/>
  <c r="G8" i="1"/>
</calcChain>
</file>

<file path=xl/sharedStrings.xml><?xml version="1.0" encoding="utf-8"?>
<sst xmlns="http://schemas.openxmlformats.org/spreadsheetml/2006/main" count="60" uniqueCount="41">
  <si>
    <t>Linear Strand</t>
  </si>
  <si>
    <t>Staple Strand</t>
  </si>
  <si>
    <t>OD</t>
  </si>
  <si>
    <t>nmoles</t>
  </si>
  <si>
    <t>mg</t>
  </si>
  <si>
    <t>Mol. Wt. ( g/mol )</t>
  </si>
  <si>
    <t xml:space="preserve">Conc. (mM) </t>
  </si>
  <si>
    <t>Conc. ( ug/uL)</t>
  </si>
  <si>
    <t>Staple Strand (SC-DT2 )</t>
  </si>
  <si>
    <t>Linear Strand ( SC-DT1 )</t>
  </si>
  <si>
    <t>Stock Solutions:</t>
  </si>
  <si>
    <t>Phosphorylation:</t>
  </si>
  <si>
    <t>DI Water</t>
  </si>
  <si>
    <t>Kinase</t>
  </si>
  <si>
    <t>Ligase Buffer</t>
  </si>
  <si>
    <t>Conc. (uM)</t>
  </si>
  <si>
    <t>Tot Vol.</t>
  </si>
  <si>
    <t>1X</t>
  </si>
  <si>
    <t xml:space="preserve">Ligase </t>
  </si>
  <si>
    <t>Units</t>
  </si>
  <si>
    <t>Ligase</t>
  </si>
  <si>
    <t>After dPage:</t>
  </si>
  <si>
    <t>DNA sol.</t>
  </si>
  <si>
    <t>Absorbance measured</t>
  </si>
  <si>
    <t>Exc. Coeff.</t>
  </si>
  <si>
    <t>uL</t>
  </si>
  <si>
    <t>Circular Strand</t>
  </si>
  <si>
    <t>uM</t>
  </si>
  <si>
    <t>UV dilution factor</t>
  </si>
  <si>
    <t>1x</t>
  </si>
  <si>
    <t>Phi29</t>
  </si>
  <si>
    <t>Buffers</t>
  </si>
  <si>
    <t>X</t>
  </si>
  <si>
    <t>units/mL</t>
  </si>
  <si>
    <t>dNTPs</t>
  </si>
  <si>
    <t>mM</t>
  </si>
  <si>
    <t>Phi29 Buffer</t>
  </si>
  <si>
    <t>Volume (uL)</t>
  </si>
  <si>
    <t>Staple Strand Binding:</t>
  </si>
  <si>
    <t>Ligation:</t>
  </si>
  <si>
    <t>Polymerisation: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</si>
</sst>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right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right" vertical="center" wrapText="1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 wrapText="1"/>
    </xf>
    <xf numFmtId="0" fontId="0" fillId="3" borderId="7" xfId="0" applyFill="1" applyBorder="1"/>
    <xf numFmtId="0" fontId="0" fillId="3" borderId="8" xfId="0" applyFill="1" applyBorder="1"/>
    <xf numFmtId="0" fontId="3" fillId="3" borderId="1" xfId="0" applyFont="1" applyFill="1" applyBorder="1"/>
    <xf numFmtId="0" fontId="4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4" fillId="5" borderId="1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2" fillId="5" borderId="0" xfId="0" applyFont="1" applyFill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right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4" xfId="0" applyFont="1" applyFill="1" applyBorder="1" applyAlignment="1">
      <alignment horizontal="right" vertical="center" wrapText="1"/>
    </xf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4" fillId="6" borderId="1" xfId="0" applyFon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2" fillId="6" borderId="0" xfId="0" applyFont="1" applyFill="1"/>
    <xf numFmtId="0" fontId="0" fillId="6" borderId="5" xfId="0" applyFill="1" applyBorder="1"/>
    <xf numFmtId="0" fontId="2" fillId="6" borderId="4" xfId="0" applyFont="1" applyFill="1" applyBorder="1" applyAlignment="1">
      <alignment horizontal="right" vertical="center"/>
    </xf>
    <xf numFmtId="0" fontId="0" fillId="6" borderId="0" xfId="0" applyFill="1" applyAlignment="1">
      <alignment horizontal="center" vertical="center"/>
    </xf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4" fillId="7" borderId="1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2" fillId="7" borderId="0" xfId="0" applyFont="1" applyFill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right" vertical="center"/>
    </xf>
    <xf numFmtId="0" fontId="0" fillId="7" borderId="0" xfId="0" applyFill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2" fillId="4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6" borderId="0" xfId="0" applyFill="1"/>
    <xf numFmtId="0" fontId="4" fillId="8" borderId="1" xfId="0" applyFont="1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/>
    <xf numFmtId="0" fontId="0" fillId="8" borderId="5" xfId="0" applyFill="1" applyBorder="1"/>
    <xf numFmtId="0" fontId="2" fillId="8" borderId="0" xfId="0" applyFont="1" applyFill="1"/>
    <xf numFmtId="0" fontId="2" fillId="8" borderId="5" xfId="0" applyFont="1" applyFill="1" applyBorder="1"/>
    <xf numFmtId="0" fontId="2" fillId="8" borderId="4" xfId="0" applyFont="1" applyFill="1" applyBorder="1" applyAlignment="1">
      <alignment horizontal="right" vertic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horizontal="center"/>
    </xf>
    <xf numFmtId="0" fontId="2" fillId="8" borderId="4" xfId="0" applyFont="1" applyFill="1" applyBorder="1" applyAlignment="1">
      <alignment horizontal="right" vertical="center" wrapText="1"/>
    </xf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2" fillId="4" borderId="4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FE65-AEDF-4995-B60C-DCDB29047CE5}">
  <dimension ref="B2:P20"/>
  <sheetViews>
    <sheetView tabSelected="1" workbookViewId="0">
      <selection activeCell="N24" sqref="N24"/>
    </sheetView>
  </sheetViews>
  <sheetFormatPr defaultRowHeight="14.4" x14ac:dyDescent="0.3"/>
  <cols>
    <col min="2" max="2" width="22.109375" customWidth="1"/>
    <col min="3" max="3" width="13.21875" customWidth="1"/>
    <col min="4" max="4" width="13.6640625" customWidth="1"/>
    <col min="5" max="5" width="3.44140625" customWidth="1"/>
    <col min="6" max="6" width="19.5546875" customWidth="1"/>
    <col min="7" max="7" width="12.44140625" customWidth="1"/>
    <col min="8" max="8" width="11.109375" bestFit="1" customWidth="1"/>
    <col min="9" max="9" width="2.6640625" customWidth="1"/>
    <col min="10" max="10" width="15.44140625" customWidth="1"/>
    <col min="11" max="11" width="12.21875" customWidth="1"/>
    <col min="12" max="12" width="10.77734375" customWidth="1"/>
    <col min="13" max="13" width="3.44140625" customWidth="1"/>
    <col min="15" max="15" width="10.88671875" customWidth="1"/>
  </cols>
  <sheetData>
    <row r="2" spans="2:16" ht="15.6" x14ac:dyDescent="0.3">
      <c r="B2" s="15" t="s">
        <v>10</v>
      </c>
      <c r="C2" s="1"/>
      <c r="D2" s="2"/>
      <c r="F2" s="30" t="s">
        <v>11</v>
      </c>
      <c r="G2" s="16"/>
      <c r="H2" s="17"/>
      <c r="J2" s="31" t="s">
        <v>38</v>
      </c>
      <c r="K2" s="32"/>
      <c r="L2" s="33"/>
      <c r="N2" s="42" t="s">
        <v>39</v>
      </c>
      <c r="O2" s="43"/>
      <c r="P2" s="44"/>
    </row>
    <row r="3" spans="2:16" x14ac:dyDescent="0.3">
      <c r="B3" s="3"/>
      <c r="C3" s="4"/>
      <c r="D3" s="5"/>
      <c r="F3" s="18"/>
      <c r="G3" s="19"/>
      <c r="H3" s="20"/>
      <c r="J3" s="34"/>
      <c r="K3" s="35"/>
      <c r="L3" s="36"/>
      <c r="N3" s="45"/>
      <c r="O3" s="46"/>
      <c r="P3" s="47"/>
    </row>
    <row r="4" spans="2:16" ht="28.8" x14ac:dyDescent="0.3">
      <c r="B4" s="3"/>
      <c r="C4" s="6" t="s">
        <v>9</v>
      </c>
      <c r="D4" s="7" t="s">
        <v>8</v>
      </c>
      <c r="F4" s="18"/>
      <c r="G4" s="21" t="s">
        <v>37</v>
      </c>
      <c r="H4" s="22" t="s">
        <v>15</v>
      </c>
      <c r="J4" s="34"/>
      <c r="K4" s="82" t="s">
        <v>37</v>
      </c>
      <c r="L4" s="83" t="s">
        <v>15</v>
      </c>
      <c r="N4" s="45"/>
      <c r="O4" s="48" t="s">
        <v>37</v>
      </c>
      <c r="P4" s="49" t="s">
        <v>19</v>
      </c>
    </row>
    <row r="5" spans="2:16" x14ac:dyDescent="0.3">
      <c r="B5" s="8" t="s">
        <v>2</v>
      </c>
      <c r="C5" s="9">
        <v>34.9</v>
      </c>
      <c r="D5" s="10">
        <v>17</v>
      </c>
      <c r="F5" s="23" t="s">
        <v>0</v>
      </c>
      <c r="G5" s="24">
        <v>1</v>
      </c>
      <c r="H5" s="25">
        <f>(G5/G9)*C9*1000</f>
        <v>20</v>
      </c>
      <c r="J5" s="100" t="s">
        <v>1</v>
      </c>
      <c r="K5" s="37">
        <f xml:space="preserve"> G9/( ((D9*1000)/L5 ) -1 )</f>
        <v>15.789473684210526</v>
      </c>
      <c r="L5" s="38">
        <f>1.2*H5</f>
        <v>24</v>
      </c>
      <c r="N5" s="50" t="s">
        <v>18</v>
      </c>
      <c r="O5" s="51">
        <v>3</v>
      </c>
      <c r="P5" s="52">
        <f>C14*O5/1000</f>
        <v>1200</v>
      </c>
    </row>
    <row r="6" spans="2:16" x14ac:dyDescent="0.3">
      <c r="B6" s="8" t="s">
        <v>3</v>
      </c>
      <c r="C6" s="9">
        <v>83.9</v>
      </c>
      <c r="D6" s="10">
        <v>89.6</v>
      </c>
      <c r="F6" s="23" t="s">
        <v>13</v>
      </c>
      <c r="G6" s="24">
        <v>3</v>
      </c>
      <c r="H6" s="25"/>
      <c r="J6" s="100" t="s">
        <v>16</v>
      </c>
      <c r="K6" s="37">
        <f>G9+K5</f>
        <v>65.78947368421052</v>
      </c>
      <c r="L6" s="38"/>
      <c r="N6" s="53" t="s">
        <v>16</v>
      </c>
      <c r="O6" s="46">
        <f>K6+O5</f>
        <v>68.78947368421052</v>
      </c>
      <c r="P6" s="47"/>
    </row>
    <row r="7" spans="2:16" x14ac:dyDescent="0.3">
      <c r="B7" s="8" t="s">
        <v>4</v>
      </c>
      <c r="C7" s="9">
        <v>1.1599999999999999</v>
      </c>
      <c r="D7" s="10">
        <v>0.5</v>
      </c>
      <c r="F7" s="23" t="s">
        <v>14</v>
      </c>
      <c r="G7" s="24">
        <v>5</v>
      </c>
      <c r="H7" s="25" t="s">
        <v>17</v>
      </c>
      <c r="J7" s="34"/>
      <c r="K7" s="35"/>
      <c r="L7" s="36"/>
      <c r="N7" s="45"/>
      <c r="O7" s="46"/>
      <c r="P7" s="47"/>
    </row>
    <row r="8" spans="2:16" x14ac:dyDescent="0.3">
      <c r="B8" s="8" t="s">
        <v>5</v>
      </c>
      <c r="C8" s="9">
        <v>13783</v>
      </c>
      <c r="D8" s="10">
        <v>5612.7</v>
      </c>
      <c r="F8" s="23" t="s">
        <v>12</v>
      </c>
      <c r="G8" s="24">
        <f>G9-G5-G6-G7</f>
        <v>41</v>
      </c>
      <c r="H8" s="26"/>
      <c r="J8" s="34"/>
      <c r="K8" s="35"/>
      <c r="L8" s="36"/>
      <c r="N8" s="45"/>
      <c r="O8" s="46"/>
      <c r="P8" s="47"/>
    </row>
    <row r="9" spans="2:16" x14ac:dyDescent="0.3">
      <c r="B9" s="8" t="s">
        <v>6</v>
      </c>
      <c r="C9" s="9">
        <v>1</v>
      </c>
      <c r="D9" s="10">
        <v>0.1</v>
      </c>
      <c r="F9" s="23" t="s">
        <v>16</v>
      </c>
      <c r="G9" s="24">
        <v>50</v>
      </c>
      <c r="H9" s="26"/>
      <c r="J9" s="34"/>
      <c r="K9" s="35"/>
      <c r="L9" s="36"/>
      <c r="N9" s="45"/>
      <c r="O9" s="46"/>
      <c r="P9" s="47"/>
    </row>
    <row r="10" spans="2:16" x14ac:dyDescent="0.3">
      <c r="B10" s="8" t="s">
        <v>7</v>
      </c>
      <c r="C10" s="9">
        <v>13.826000000000001</v>
      </c>
      <c r="D10" s="10"/>
      <c r="F10" s="27"/>
      <c r="G10" s="28"/>
      <c r="H10" s="29"/>
      <c r="J10" s="39"/>
      <c r="K10" s="40"/>
      <c r="L10" s="41"/>
      <c r="N10" s="54"/>
      <c r="O10" s="55"/>
      <c r="P10" s="56"/>
    </row>
    <row r="11" spans="2:16" x14ac:dyDescent="0.3">
      <c r="B11" s="3"/>
      <c r="C11" s="4"/>
      <c r="D11" s="5"/>
    </row>
    <row r="12" spans="2:16" x14ac:dyDescent="0.3">
      <c r="B12" s="3"/>
      <c r="C12" s="4"/>
      <c r="D12" s="5"/>
      <c r="F12" s="57" t="s">
        <v>21</v>
      </c>
      <c r="G12" s="58"/>
      <c r="H12" s="59"/>
      <c r="J12" s="85" t="s">
        <v>38</v>
      </c>
      <c r="K12" s="86"/>
      <c r="L12" s="87"/>
      <c r="N12" s="68" t="s">
        <v>40</v>
      </c>
      <c r="O12" s="69"/>
      <c r="P12" s="70"/>
    </row>
    <row r="13" spans="2:16" x14ac:dyDescent="0.3">
      <c r="B13" s="11" t="s">
        <v>13</v>
      </c>
      <c r="C13" s="9">
        <v>10000</v>
      </c>
      <c r="D13" s="5" t="s">
        <v>33</v>
      </c>
      <c r="F13" s="60"/>
      <c r="G13" s="84"/>
      <c r="H13" s="62"/>
      <c r="J13" s="88"/>
      <c r="K13" s="89"/>
      <c r="L13" s="90"/>
      <c r="N13" s="71"/>
      <c r="O13" s="77"/>
      <c r="P13" s="78"/>
    </row>
    <row r="14" spans="2:16" x14ac:dyDescent="0.3">
      <c r="B14" s="11" t="s">
        <v>20</v>
      </c>
      <c r="C14" s="9">
        <v>400000</v>
      </c>
      <c r="D14" s="5" t="s">
        <v>33</v>
      </c>
      <c r="F14" s="60"/>
      <c r="G14" s="61"/>
      <c r="H14" s="62"/>
      <c r="J14" s="88"/>
      <c r="K14" s="91" t="s">
        <v>37</v>
      </c>
      <c r="L14" s="92" t="s">
        <v>15</v>
      </c>
      <c r="N14" s="71"/>
      <c r="O14" s="72" t="s">
        <v>37</v>
      </c>
      <c r="P14" s="73" t="s">
        <v>19</v>
      </c>
    </row>
    <row r="15" spans="2:16" x14ac:dyDescent="0.3">
      <c r="B15" s="11" t="s">
        <v>30</v>
      </c>
      <c r="C15" s="9">
        <v>10000</v>
      </c>
      <c r="D15" s="5" t="s">
        <v>33</v>
      </c>
      <c r="F15" s="63" t="s">
        <v>22</v>
      </c>
      <c r="G15" s="64">
        <v>50</v>
      </c>
      <c r="H15" s="62" t="s">
        <v>25</v>
      </c>
      <c r="J15" s="93" t="s">
        <v>26</v>
      </c>
      <c r="K15" s="94">
        <v>10</v>
      </c>
      <c r="L15" s="95">
        <f>(K15/K19)*G19</f>
        <v>0.81336654396367425</v>
      </c>
      <c r="N15" s="74" t="s">
        <v>34</v>
      </c>
      <c r="O15" s="75">
        <v>2</v>
      </c>
      <c r="P15" s="76"/>
    </row>
    <row r="16" spans="2:16" x14ac:dyDescent="0.3">
      <c r="B16" s="11" t="s">
        <v>31</v>
      </c>
      <c r="C16" s="9">
        <v>10</v>
      </c>
      <c r="D16" s="5" t="s">
        <v>32</v>
      </c>
      <c r="F16" s="63" t="s">
        <v>28</v>
      </c>
      <c r="G16" s="64">
        <v>30</v>
      </c>
      <c r="H16" s="62"/>
      <c r="J16" s="96" t="s">
        <v>1</v>
      </c>
      <c r="K16" s="94">
        <f>(L16*K19)/(D9*1000)</f>
        <v>0.48801992637820457</v>
      </c>
      <c r="L16" s="95">
        <f>L15*1.2</f>
        <v>0.97603985275640903</v>
      </c>
      <c r="N16" s="74" t="s">
        <v>30</v>
      </c>
      <c r="O16" s="75">
        <v>1.5</v>
      </c>
      <c r="P16" s="76">
        <f>C15*O16/1000</f>
        <v>15</v>
      </c>
    </row>
    <row r="17" spans="2:16" x14ac:dyDescent="0.3">
      <c r="B17" s="11" t="s">
        <v>34</v>
      </c>
      <c r="C17" s="9">
        <v>10</v>
      </c>
      <c r="D17" s="5" t="s">
        <v>35</v>
      </c>
      <c r="F17" s="63" t="s">
        <v>23</v>
      </c>
      <c r="G17" s="64">
        <v>5.5350000000000003E-2</v>
      </c>
      <c r="H17" s="62"/>
      <c r="J17" s="96" t="s">
        <v>36</v>
      </c>
      <c r="K17" s="94">
        <v>5</v>
      </c>
      <c r="L17" s="95" t="s">
        <v>29</v>
      </c>
      <c r="N17" s="71"/>
      <c r="O17" s="77"/>
      <c r="P17" s="78"/>
    </row>
    <row r="18" spans="2:16" x14ac:dyDescent="0.3">
      <c r="B18" s="3"/>
      <c r="C18" s="4"/>
      <c r="D18" s="5"/>
      <c r="F18" s="63" t="s">
        <v>24</v>
      </c>
      <c r="G18" s="64">
        <v>408303</v>
      </c>
      <c r="H18" s="62"/>
      <c r="J18" s="96" t="s">
        <v>12</v>
      </c>
      <c r="K18" s="94">
        <f>K19-K15-K16-K17</f>
        <v>34.511980073621793</v>
      </c>
      <c r="L18" s="95"/>
      <c r="N18" s="71"/>
      <c r="O18" s="77"/>
      <c r="P18" s="78"/>
    </row>
    <row r="19" spans="2:16" x14ac:dyDescent="0.3">
      <c r="B19" s="3"/>
      <c r="C19" s="4"/>
      <c r="D19" s="5"/>
      <c r="F19" s="63" t="s">
        <v>26</v>
      </c>
      <c r="G19" s="64">
        <f xml:space="preserve"> (G17/G18)*G16*1000000</f>
        <v>4.0668327198183709</v>
      </c>
      <c r="H19" s="62" t="s">
        <v>27</v>
      </c>
      <c r="J19" s="96" t="s">
        <v>16</v>
      </c>
      <c r="K19" s="94">
        <v>50</v>
      </c>
      <c r="L19" s="95"/>
      <c r="N19" s="71"/>
      <c r="O19" s="77"/>
      <c r="P19" s="78"/>
    </row>
    <row r="20" spans="2:16" x14ac:dyDescent="0.3">
      <c r="B20" s="12"/>
      <c r="C20" s="13"/>
      <c r="D20" s="14"/>
      <c r="F20" s="65"/>
      <c r="G20" s="66"/>
      <c r="H20" s="67"/>
      <c r="J20" s="97"/>
      <c r="K20" s="98"/>
      <c r="L20" s="99"/>
      <c r="N20" s="79"/>
      <c r="O20" s="80"/>
      <c r="P20" s="8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Adepu Harshith Kumar</dc:creator>
  <cp:lastModifiedBy>Adepu Harshith Kumar</cp:lastModifiedBy>
  <dcterms:created xsi:type="dcterms:W3CDTF">2023-04-05T17:47:38Z</dcterms:created>
  <dcterms:modified xsi:type="dcterms:W3CDTF">2023-04-12T15:32:09Z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2023-04-05T18:40:14Z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0e4379bf-fc0f-4f4b-a254-164cda815925</vt:lpwstr>
  </property>
  <property fmtid="{D5CDD505-2E9C-101B-9397-08002B2CF9AE}" pid="8" name="MSIP_Label_4044bd30-2ed7-4c9d-9d12-46200872a97b_ContentBits">
    <vt:lpwstr>0</vt:lpwstr>
  </property>
</Properties>
</file>