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FB35C114-DB8B-4330-92A8-6A6BAF986071}" xr6:coauthVersionLast="47" xr6:coauthVersionMax="47" xr10:uidLastSave="{00000000-0000-0000-0000-000000000000}"/>
  <bookViews>
    <workbookView xWindow="16365" yWindow="6465" windowWidth="41175" windowHeight="18750" tabRatio="591" activeTab="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'UI-DMCI-O'!$A$1:$XEY$75</definedName>
    <definedName name="_xlnm._FilterDatabase" localSheetId="1" hidden="1">'UI-DMCI-R'!$A$1:$XEY$63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3" i="34" l="1"/>
  <c r="P63" i="34" s="1"/>
  <c r="M63" i="34"/>
  <c r="L63" i="34"/>
  <c r="J63" i="34"/>
  <c r="I63" i="34"/>
  <c r="G63" i="34"/>
  <c r="F63" i="34"/>
  <c r="B63" i="34"/>
  <c r="Q62" i="34"/>
  <c r="P62" i="34"/>
  <c r="M62" i="34"/>
  <c r="L62" i="34"/>
  <c r="J62" i="34"/>
  <c r="I62" i="34"/>
  <c r="G62" i="34"/>
  <c r="F62" i="34" s="1"/>
  <c r="B62" i="34"/>
  <c r="D62" i="34" s="1"/>
  <c r="C62" i="34" s="1"/>
  <c r="Q61" i="34"/>
  <c r="P61" i="34"/>
  <c r="M61" i="34"/>
  <c r="L61" i="34"/>
  <c r="J61" i="34"/>
  <c r="I61" i="34"/>
  <c r="G61" i="34"/>
  <c r="F61" i="34"/>
  <c r="B61" i="34"/>
  <c r="D61" i="34" s="1"/>
  <c r="C61" i="34" s="1"/>
  <c r="Q60" i="34"/>
  <c r="P60" i="34" s="1"/>
  <c r="M60" i="34"/>
  <c r="L60" i="34"/>
  <c r="J60" i="34"/>
  <c r="I60" i="34" s="1"/>
  <c r="G60" i="34"/>
  <c r="F60" i="34" s="1"/>
  <c r="B60" i="34"/>
  <c r="Q59" i="34"/>
  <c r="P59" i="34" s="1"/>
  <c r="M59" i="34"/>
  <c r="L59" i="34"/>
  <c r="J59" i="34"/>
  <c r="I59" i="34" s="1"/>
  <c r="G59" i="34"/>
  <c r="F59" i="34" s="1"/>
  <c r="B59" i="34"/>
  <c r="D59" i="34" s="1"/>
  <c r="Q58" i="34"/>
  <c r="P58" i="34"/>
  <c r="M58" i="34"/>
  <c r="L58" i="34"/>
  <c r="J58" i="34"/>
  <c r="I58" i="34" s="1"/>
  <c r="G58" i="34"/>
  <c r="F58" i="34"/>
  <c r="B58" i="34"/>
  <c r="D58" i="34" s="1"/>
  <c r="Q57" i="34"/>
  <c r="P57" i="34" s="1"/>
  <c r="M57" i="34"/>
  <c r="L57" i="34"/>
  <c r="J57" i="34"/>
  <c r="I57" i="34"/>
  <c r="G57" i="34"/>
  <c r="F57" i="34"/>
  <c r="B57" i="34"/>
  <c r="D57" i="34" s="1"/>
  <c r="Q56" i="34"/>
  <c r="P56" i="34" s="1"/>
  <c r="M56" i="34"/>
  <c r="L56" i="34"/>
  <c r="J56" i="34"/>
  <c r="I56" i="34" s="1"/>
  <c r="G56" i="34"/>
  <c r="F56" i="34" s="1"/>
  <c r="B56" i="34"/>
  <c r="Q55" i="34"/>
  <c r="P55" i="34"/>
  <c r="M55" i="34"/>
  <c r="L55" i="34"/>
  <c r="J55" i="34"/>
  <c r="I55" i="34"/>
  <c r="G55" i="34"/>
  <c r="F55" i="34" s="1"/>
  <c r="B55" i="34"/>
  <c r="D55" i="34" s="1"/>
  <c r="C55" i="34" s="1"/>
  <c r="Q54" i="34"/>
  <c r="P54" i="34"/>
  <c r="M54" i="34"/>
  <c r="L54" i="34"/>
  <c r="J54" i="34"/>
  <c r="I54" i="34" s="1"/>
  <c r="G54" i="34"/>
  <c r="F54" i="34"/>
  <c r="B54" i="34"/>
  <c r="Q53" i="34"/>
  <c r="P53" i="34"/>
  <c r="M53" i="34"/>
  <c r="L53" i="34"/>
  <c r="J53" i="34"/>
  <c r="I53" i="34" s="1"/>
  <c r="G53" i="34"/>
  <c r="F53" i="34" s="1"/>
  <c r="B53" i="34"/>
  <c r="D53" i="34" s="1"/>
  <c r="Q52" i="34"/>
  <c r="P52" i="34" s="1"/>
  <c r="M52" i="34"/>
  <c r="L52" i="34"/>
  <c r="J52" i="34"/>
  <c r="I52" i="34" s="1"/>
  <c r="G52" i="34"/>
  <c r="F52" i="34" s="1"/>
  <c r="B52" i="34"/>
  <c r="D52" i="34" s="1"/>
  <c r="Q51" i="34"/>
  <c r="P51" i="34" s="1"/>
  <c r="M51" i="34"/>
  <c r="L51" i="34"/>
  <c r="J51" i="34"/>
  <c r="I51" i="34"/>
  <c r="G51" i="34"/>
  <c r="F51" i="34" s="1"/>
  <c r="B51" i="34"/>
  <c r="D51" i="34" s="1"/>
  <c r="Q50" i="34"/>
  <c r="P50" i="34" s="1"/>
  <c r="M50" i="34"/>
  <c r="L50" i="34"/>
  <c r="J50" i="34"/>
  <c r="I50" i="34" s="1"/>
  <c r="G50" i="34"/>
  <c r="F50" i="34"/>
  <c r="B50" i="34"/>
  <c r="Q49" i="34"/>
  <c r="P49" i="34"/>
  <c r="M49" i="34"/>
  <c r="L49" i="34"/>
  <c r="J49" i="34"/>
  <c r="I49" i="34" s="1"/>
  <c r="G49" i="34"/>
  <c r="F49" i="34" s="1"/>
  <c r="B49" i="34"/>
  <c r="D49" i="34" s="1"/>
  <c r="Q48" i="34"/>
  <c r="P48" i="34" s="1"/>
  <c r="M48" i="34"/>
  <c r="L48" i="34"/>
  <c r="J48" i="34"/>
  <c r="I48" i="34" s="1"/>
  <c r="G48" i="34"/>
  <c r="F48" i="34" s="1"/>
  <c r="B48" i="34"/>
  <c r="D48" i="34" s="1"/>
  <c r="Q47" i="34"/>
  <c r="P47" i="34" s="1"/>
  <c r="M47" i="34"/>
  <c r="L47" i="34"/>
  <c r="J47" i="34"/>
  <c r="I47" i="34" s="1"/>
  <c r="G47" i="34"/>
  <c r="F47" i="34" s="1"/>
  <c r="B47" i="34"/>
  <c r="D47" i="34" s="1"/>
  <c r="Q46" i="34"/>
  <c r="P46" i="34" s="1"/>
  <c r="M46" i="34"/>
  <c r="L46" i="34"/>
  <c r="J46" i="34"/>
  <c r="I46" i="34" s="1"/>
  <c r="G46" i="34"/>
  <c r="F46" i="34" s="1"/>
  <c r="B46" i="34"/>
  <c r="D46" i="34" s="1"/>
  <c r="C46" i="34" s="1"/>
  <c r="Q45" i="34"/>
  <c r="P45" i="34" s="1"/>
  <c r="M45" i="34"/>
  <c r="L45" i="34"/>
  <c r="J45" i="34"/>
  <c r="I45" i="34"/>
  <c r="G45" i="34"/>
  <c r="F45" i="34"/>
  <c r="B45" i="34"/>
  <c r="Q44" i="34"/>
  <c r="P44" i="34" s="1"/>
  <c r="M44" i="34"/>
  <c r="L44" i="34"/>
  <c r="J44" i="34"/>
  <c r="I44" i="34" s="1"/>
  <c r="G44" i="34"/>
  <c r="F44" i="34"/>
  <c r="B44" i="34"/>
  <c r="D44" i="34" s="1"/>
  <c r="Q43" i="34"/>
  <c r="P43" i="34" s="1"/>
  <c r="M43" i="34"/>
  <c r="L43" i="34"/>
  <c r="J43" i="34"/>
  <c r="I43" i="34"/>
  <c r="G43" i="34"/>
  <c r="F43" i="34" s="1"/>
  <c r="B43" i="34"/>
  <c r="D43" i="34" s="1"/>
  <c r="Q42" i="34"/>
  <c r="P42" i="34" s="1"/>
  <c r="M42" i="34"/>
  <c r="L42" i="34"/>
  <c r="J42" i="34"/>
  <c r="I42" i="34" s="1"/>
  <c r="G42" i="34"/>
  <c r="F42" i="34" s="1"/>
  <c r="B42" i="34"/>
  <c r="Q41" i="34"/>
  <c r="M41" i="34"/>
  <c r="L41" i="34"/>
  <c r="J41" i="34"/>
  <c r="I41" i="34"/>
  <c r="G41" i="34"/>
  <c r="F41" i="34"/>
  <c r="B41" i="34"/>
  <c r="Q40" i="34"/>
  <c r="P40" i="34" s="1"/>
  <c r="M40" i="34"/>
  <c r="L40" i="34"/>
  <c r="J40" i="34"/>
  <c r="I40" i="34"/>
  <c r="G40" i="34"/>
  <c r="F40" i="34" s="1"/>
  <c r="B40" i="34"/>
  <c r="D40" i="34" s="1"/>
  <c r="Q39" i="34"/>
  <c r="P39" i="34" s="1"/>
  <c r="M39" i="34"/>
  <c r="L39" i="34"/>
  <c r="J39" i="34"/>
  <c r="I39" i="34"/>
  <c r="G39" i="34"/>
  <c r="F39" i="34" s="1"/>
  <c r="B39" i="34"/>
  <c r="D39" i="34" s="1"/>
  <c r="Q38" i="34"/>
  <c r="P38" i="34" s="1"/>
  <c r="M38" i="34"/>
  <c r="L38" i="34"/>
  <c r="J38" i="34"/>
  <c r="I38" i="34"/>
  <c r="G38" i="34"/>
  <c r="F38" i="34" s="1"/>
  <c r="B38" i="34"/>
  <c r="Q37" i="34"/>
  <c r="P37" i="34" s="1"/>
  <c r="M37" i="34"/>
  <c r="L37" i="34"/>
  <c r="J37" i="34"/>
  <c r="I37" i="34" s="1"/>
  <c r="G37" i="34"/>
  <c r="F37" i="34"/>
  <c r="B37" i="34"/>
  <c r="Q36" i="34"/>
  <c r="P36" i="34"/>
  <c r="M36" i="34"/>
  <c r="L36" i="34"/>
  <c r="J36" i="34"/>
  <c r="I36" i="34"/>
  <c r="G36" i="34"/>
  <c r="F36" i="34" s="1"/>
  <c r="B36" i="34"/>
  <c r="D36" i="34" s="1"/>
  <c r="Q35" i="34"/>
  <c r="P35" i="34" s="1"/>
  <c r="M35" i="34"/>
  <c r="L35" i="34"/>
  <c r="J35" i="34"/>
  <c r="I35" i="34"/>
  <c r="G35" i="34"/>
  <c r="F35" i="34" s="1"/>
  <c r="B35" i="34"/>
  <c r="Q34" i="34"/>
  <c r="P34" i="34" s="1"/>
  <c r="M34" i="34"/>
  <c r="L34" i="34"/>
  <c r="J34" i="34"/>
  <c r="I34" i="34" s="1"/>
  <c r="G34" i="34"/>
  <c r="F34" i="34" s="1"/>
  <c r="B34" i="34"/>
  <c r="D34" i="34" s="1"/>
  <c r="Q33" i="34"/>
  <c r="P33" i="34"/>
  <c r="M33" i="34"/>
  <c r="L33" i="34"/>
  <c r="J33" i="34"/>
  <c r="I33" i="34" s="1"/>
  <c r="G33" i="34"/>
  <c r="F33" i="34" s="1"/>
  <c r="B33" i="34"/>
  <c r="D33" i="34" s="1"/>
  <c r="Q32" i="34"/>
  <c r="P32" i="34" s="1"/>
  <c r="M32" i="34"/>
  <c r="L32" i="34"/>
  <c r="J32" i="34"/>
  <c r="I32" i="34"/>
  <c r="G32" i="34"/>
  <c r="F32" i="34"/>
  <c r="B32" i="34"/>
  <c r="D32" i="34" s="1"/>
  <c r="Q31" i="34"/>
  <c r="P31" i="34" s="1"/>
  <c r="M31" i="34"/>
  <c r="L31" i="34"/>
  <c r="J31" i="34"/>
  <c r="I31" i="34" s="1"/>
  <c r="G31" i="34"/>
  <c r="F31" i="34" s="1"/>
  <c r="B31" i="34"/>
  <c r="D31" i="34" s="1"/>
  <c r="Q30" i="34"/>
  <c r="P30" i="34" s="1"/>
  <c r="M30" i="34"/>
  <c r="L30" i="34"/>
  <c r="J30" i="34"/>
  <c r="I30" i="34" s="1"/>
  <c r="G30" i="34"/>
  <c r="F30" i="34"/>
  <c r="B30" i="34"/>
  <c r="D30" i="34" s="1"/>
  <c r="Q29" i="34"/>
  <c r="P29" i="34" s="1"/>
  <c r="M29" i="34"/>
  <c r="L29" i="34"/>
  <c r="J29" i="34"/>
  <c r="I29" i="34" s="1"/>
  <c r="G29" i="34"/>
  <c r="F29" i="34" s="1"/>
  <c r="B29" i="34"/>
  <c r="D29" i="34" s="1"/>
  <c r="C29" i="34" s="1"/>
  <c r="Q28" i="34"/>
  <c r="P28" i="34" s="1"/>
  <c r="M28" i="34"/>
  <c r="L28" i="34"/>
  <c r="J28" i="34"/>
  <c r="I28" i="34"/>
  <c r="G28" i="34"/>
  <c r="F28" i="34"/>
  <c r="B28" i="34"/>
  <c r="Q27" i="34"/>
  <c r="P27" i="34"/>
  <c r="M27" i="34"/>
  <c r="L27" i="34"/>
  <c r="J27" i="34"/>
  <c r="I27" i="34" s="1"/>
  <c r="G27" i="34"/>
  <c r="F27" i="34" s="1"/>
  <c r="B27" i="34"/>
  <c r="D27" i="34" s="1"/>
  <c r="Q26" i="34"/>
  <c r="P26" i="34" s="1"/>
  <c r="M26" i="34"/>
  <c r="L26" i="34"/>
  <c r="J26" i="34"/>
  <c r="I26" i="34"/>
  <c r="G26" i="34"/>
  <c r="F26" i="34"/>
  <c r="B26" i="34"/>
  <c r="Q25" i="34"/>
  <c r="P25" i="34" s="1"/>
  <c r="M25" i="34"/>
  <c r="L25" i="34"/>
  <c r="J25" i="34"/>
  <c r="I25" i="34"/>
  <c r="G25" i="34"/>
  <c r="F25" i="34" s="1"/>
  <c r="B25" i="34"/>
  <c r="D25" i="34" s="1"/>
  <c r="Q24" i="34"/>
  <c r="P24" i="34" s="1"/>
  <c r="M24" i="34"/>
  <c r="L24" i="34"/>
  <c r="J24" i="34"/>
  <c r="I24" i="34"/>
  <c r="G24" i="34"/>
  <c r="F24" i="34" s="1"/>
  <c r="B24" i="34"/>
  <c r="D24" i="34" s="1"/>
  <c r="Q23" i="34"/>
  <c r="P23" i="34"/>
  <c r="M23" i="34"/>
  <c r="L23" i="34"/>
  <c r="J23" i="34"/>
  <c r="I23" i="34"/>
  <c r="G23" i="34"/>
  <c r="F23" i="34" s="1"/>
  <c r="B23" i="34"/>
  <c r="Q22" i="34"/>
  <c r="M22" i="34"/>
  <c r="L22" i="34"/>
  <c r="J22" i="34"/>
  <c r="I22" i="34"/>
  <c r="G22" i="34"/>
  <c r="F22" i="34"/>
  <c r="B22" i="34"/>
  <c r="D22" i="34" s="1"/>
  <c r="Q21" i="34"/>
  <c r="P21" i="34"/>
  <c r="M21" i="34"/>
  <c r="L21" i="34"/>
  <c r="J21" i="34"/>
  <c r="I21" i="34"/>
  <c r="G21" i="34"/>
  <c r="F21" i="34" s="1"/>
  <c r="B21" i="34"/>
  <c r="D21" i="34" s="1"/>
  <c r="Q20" i="34"/>
  <c r="P20" i="34" s="1"/>
  <c r="M20" i="34"/>
  <c r="L20" i="34"/>
  <c r="J20" i="34"/>
  <c r="I20" i="34"/>
  <c r="G20" i="34"/>
  <c r="F20" i="34" s="1"/>
  <c r="B20" i="34"/>
  <c r="Q19" i="34"/>
  <c r="P19" i="34" s="1"/>
  <c r="M19" i="34"/>
  <c r="L19" i="34"/>
  <c r="J19" i="34"/>
  <c r="I19" i="34"/>
  <c r="G19" i="34"/>
  <c r="F19" i="34" s="1"/>
  <c r="B19" i="34"/>
  <c r="Q18" i="34"/>
  <c r="P18" i="34"/>
  <c r="M18" i="34"/>
  <c r="L18" i="34"/>
  <c r="J18" i="34"/>
  <c r="I18" i="34"/>
  <c r="G18" i="34"/>
  <c r="F18" i="34"/>
  <c r="B18" i="34"/>
  <c r="Q17" i="34"/>
  <c r="M17" i="34"/>
  <c r="L17" i="34"/>
  <c r="J17" i="34"/>
  <c r="I17" i="34"/>
  <c r="G17" i="34"/>
  <c r="F17" i="34"/>
  <c r="B17" i="34"/>
  <c r="Q16" i="34"/>
  <c r="P16" i="34" s="1"/>
  <c r="M16" i="34"/>
  <c r="L16" i="34"/>
  <c r="J16" i="34"/>
  <c r="I16" i="34"/>
  <c r="G16" i="34"/>
  <c r="F16" i="34"/>
  <c r="B16" i="34"/>
  <c r="Q15" i="34"/>
  <c r="P15" i="34" s="1"/>
  <c r="M15" i="34"/>
  <c r="L15" i="34"/>
  <c r="J15" i="34"/>
  <c r="I15" i="34"/>
  <c r="G15" i="34"/>
  <c r="F15" i="34"/>
  <c r="B15" i="34"/>
  <c r="Q14" i="34"/>
  <c r="P14" i="34" s="1"/>
  <c r="M14" i="34"/>
  <c r="L14" i="34"/>
  <c r="J14" i="34"/>
  <c r="I14" i="34"/>
  <c r="G14" i="34"/>
  <c r="F14" i="34"/>
  <c r="B14" i="34"/>
  <c r="D14" i="34" s="1"/>
  <c r="Q13" i="34"/>
  <c r="P13" i="34" s="1"/>
  <c r="M13" i="34"/>
  <c r="L13" i="34"/>
  <c r="J13" i="34"/>
  <c r="I13" i="34"/>
  <c r="G13" i="34"/>
  <c r="F13" i="34"/>
  <c r="B13" i="34"/>
  <c r="D13" i="34" s="1"/>
  <c r="Q12" i="34"/>
  <c r="P12" i="34" s="1"/>
  <c r="M12" i="34"/>
  <c r="L12" i="34"/>
  <c r="J12" i="34"/>
  <c r="I12" i="34"/>
  <c r="G12" i="34"/>
  <c r="F12" i="34"/>
  <c r="B12" i="34"/>
  <c r="D12" i="34" s="1"/>
  <c r="Q11" i="34"/>
  <c r="P11" i="34" s="1"/>
  <c r="M11" i="34"/>
  <c r="L11" i="34"/>
  <c r="J11" i="34"/>
  <c r="I11" i="34"/>
  <c r="G11" i="34"/>
  <c r="F11" i="34"/>
  <c r="B11" i="34"/>
  <c r="D11" i="34" s="1"/>
  <c r="Q10" i="34"/>
  <c r="P10" i="34"/>
  <c r="M10" i="34"/>
  <c r="L10" i="34"/>
  <c r="J10" i="34"/>
  <c r="I10" i="34"/>
  <c r="G10" i="34"/>
  <c r="F10" i="34"/>
  <c r="B10" i="34"/>
  <c r="Q9" i="34"/>
  <c r="P9" i="34" s="1"/>
  <c r="M9" i="34"/>
  <c r="L9" i="34"/>
  <c r="J9" i="34"/>
  <c r="I9" i="34"/>
  <c r="G9" i="34"/>
  <c r="F9" i="34"/>
  <c r="B9" i="34"/>
  <c r="Q8" i="34"/>
  <c r="P8" i="34"/>
  <c r="M8" i="34"/>
  <c r="L8" i="34"/>
  <c r="J8" i="34"/>
  <c r="I8" i="34"/>
  <c r="G8" i="34"/>
  <c r="F8" i="34"/>
  <c r="B8" i="34"/>
  <c r="D8" i="34" s="1"/>
  <c r="Q7" i="34"/>
  <c r="P7" i="34"/>
  <c r="M7" i="34"/>
  <c r="L7" i="34"/>
  <c r="J7" i="34"/>
  <c r="I7" i="34"/>
  <c r="G7" i="34"/>
  <c r="F7" i="34"/>
  <c r="B7" i="34"/>
  <c r="D7" i="34" s="1"/>
  <c r="Q6" i="34"/>
  <c r="P6" i="34"/>
  <c r="M6" i="34"/>
  <c r="L6" i="34"/>
  <c r="J6" i="34"/>
  <c r="I6" i="34"/>
  <c r="G6" i="34"/>
  <c r="F6" i="34"/>
  <c r="B6" i="34"/>
  <c r="D6" i="34" s="1"/>
  <c r="Q5" i="34"/>
  <c r="P5" i="34" s="1"/>
  <c r="M5" i="34"/>
  <c r="L5" i="34"/>
  <c r="J5" i="34"/>
  <c r="I5" i="34"/>
  <c r="G5" i="34"/>
  <c r="F5" i="34"/>
  <c r="B5" i="34"/>
  <c r="D5" i="34" s="1"/>
  <c r="Q4" i="34"/>
  <c r="P4" i="34"/>
  <c r="M4" i="34"/>
  <c r="L4" i="34"/>
  <c r="J4" i="34"/>
  <c r="I4" i="34"/>
  <c r="G4" i="34"/>
  <c r="F4" i="34"/>
  <c r="B4" i="34"/>
  <c r="Q3" i="34"/>
  <c r="P3" i="34" s="1"/>
  <c r="M3" i="34"/>
  <c r="L3" i="34"/>
  <c r="J3" i="34"/>
  <c r="I3" i="34"/>
  <c r="G3" i="34"/>
  <c r="F3" i="34"/>
  <c r="B3" i="34"/>
  <c r="D3" i="34" s="1"/>
  <c r="Q2" i="34"/>
  <c r="P2" i="34" s="1"/>
  <c r="M2" i="34"/>
  <c r="L2" i="34"/>
  <c r="J2" i="34"/>
  <c r="I2" i="34"/>
  <c r="G2" i="34"/>
  <c r="F2" i="34"/>
  <c r="B2" i="34"/>
  <c r="M75" i="33"/>
  <c r="M74" i="33"/>
  <c r="M73" i="33"/>
  <c r="M72" i="33"/>
  <c r="M71" i="33"/>
  <c r="M70" i="33"/>
  <c r="M69" i="33"/>
  <c r="M68" i="33"/>
  <c r="M67" i="33"/>
  <c r="M66" i="33"/>
  <c r="M65" i="33"/>
  <c r="M64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J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D45" i="34" l="1"/>
  <c r="C45" i="34" s="1"/>
  <c r="D26" i="34"/>
  <c r="C26" i="34" s="1"/>
  <c r="C5" i="34"/>
  <c r="C11" i="34"/>
  <c r="C52" i="34"/>
  <c r="D17" i="34"/>
  <c r="C17" i="34" s="1"/>
  <c r="D23" i="34"/>
  <c r="C23" i="34" s="1"/>
  <c r="D42" i="34"/>
  <c r="C42" i="34" s="1"/>
  <c r="C33" i="34"/>
  <c r="D20" i="34"/>
  <c r="C20" i="34" s="1"/>
  <c r="D2" i="34"/>
  <c r="C2" i="34" s="1"/>
  <c r="C48" i="34"/>
  <c r="C39" i="34"/>
  <c r="D35" i="34"/>
  <c r="C35" i="34"/>
  <c r="C32" i="34"/>
  <c r="D10" i="34"/>
  <c r="C10" i="34" s="1"/>
  <c r="C58" i="34"/>
  <c r="C13" i="34"/>
  <c r="D54" i="34"/>
  <c r="C54" i="34"/>
  <c r="D16" i="34"/>
  <c r="C16" i="34" s="1"/>
  <c r="C7" i="34"/>
  <c r="C51" i="34"/>
  <c r="D19" i="34"/>
  <c r="C19" i="34" s="1"/>
  <c r="C22" i="34"/>
  <c r="C25" i="34"/>
  <c r="D41" i="34"/>
  <c r="C41" i="34" s="1"/>
  <c r="C47" i="34"/>
  <c r="D63" i="34"/>
  <c r="C63" i="34" s="1"/>
  <c r="C12" i="34"/>
  <c r="D50" i="34"/>
  <c r="C50" i="34" s="1"/>
  <c r="C53" i="34"/>
  <c r="D18" i="34"/>
  <c r="C18" i="34" s="1"/>
  <c r="C21" i="34"/>
  <c r="C24" i="34"/>
  <c r="D37" i="34"/>
  <c r="C37" i="34" s="1"/>
  <c r="C40" i="34"/>
  <c r="C43" i="34"/>
  <c r="D56" i="34"/>
  <c r="C56" i="34" s="1"/>
  <c r="C59" i="34"/>
  <c r="C57" i="34"/>
  <c r="D38" i="34"/>
  <c r="C38" i="34" s="1"/>
  <c r="C44" i="34"/>
  <c r="D60" i="34"/>
  <c r="C60" i="34" s="1"/>
  <c r="D28" i="34"/>
  <c r="C28" i="34" s="1"/>
  <c r="C31" i="34"/>
  <c r="D9" i="34"/>
  <c r="C9" i="34" s="1"/>
  <c r="C34" i="34"/>
  <c r="C3" i="34"/>
  <c r="D15" i="34"/>
  <c r="C15" i="34" s="1"/>
  <c r="C6" i="34"/>
  <c r="C27" i="34"/>
  <c r="C8" i="34"/>
  <c r="C30" i="34"/>
  <c r="C49" i="34"/>
  <c r="D4" i="34"/>
  <c r="C4" i="34" s="1"/>
  <c r="C36" i="34"/>
  <c r="C14" i="34"/>
  <c r="Q2" i="33"/>
  <c r="P2" i="33" s="1"/>
  <c r="P73" i="33"/>
  <c r="G24" i="33"/>
  <c r="F24" i="33" s="1"/>
  <c r="G25" i="33"/>
  <c r="F25" i="33" s="1"/>
  <c r="G26" i="33"/>
  <c r="F26" i="33" s="1"/>
  <c r="G27" i="33"/>
  <c r="F27" i="33" s="1"/>
  <c r="G28" i="33"/>
  <c r="F28" i="33" s="1"/>
  <c r="G29" i="33"/>
  <c r="F29" i="33" s="1"/>
  <c r="G30" i="33"/>
  <c r="F30" i="33" s="1"/>
  <c r="G31" i="33"/>
  <c r="F31" i="33" s="1"/>
  <c r="G32" i="33"/>
  <c r="F32" i="33" s="1"/>
  <c r="G33" i="33"/>
  <c r="F33" i="33" s="1"/>
  <c r="G34" i="33"/>
  <c r="F34" i="33" s="1"/>
  <c r="G35" i="33"/>
  <c r="F35" i="33" s="1"/>
  <c r="G36" i="33"/>
  <c r="F36" i="33" s="1"/>
  <c r="G37" i="33"/>
  <c r="F37" i="33" s="1"/>
  <c r="G38" i="33"/>
  <c r="F38" i="33" s="1"/>
  <c r="G39" i="33"/>
  <c r="F39" i="33" s="1"/>
  <c r="G40" i="33"/>
  <c r="F40" i="33" s="1"/>
  <c r="G41" i="33"/>
  <c r="F41" i="33" s="1"/>
  <c r="G42" i="33"/>
  <c r="F42" i="33" s="1"/>
  <c r="G43" i="33"/>
  <c r="F43" i="33" s="1"/>
  <c r="G44" i="33"/>
  <c r="F44" i="33" s="1"/>
  <c r="G45" i="33"/>
  <c r="F45" i="33" s="1"/>
  <c r="G46" i="33"/>
  <c r="F46" i="33" s="1"/>
  <c r="G47" i="33"/>
  <c r="F47" i="33" s="1"/>
  <c r="G48" i="33"/>
  <c r="F48" i="33" s="1"/>
  <c r="G49" i="33"/>
  <c r="F49" i="33" s="1"/>
  <c r="G50" i="33"/>
  <c r="F50" i="33" s="1"/>
  <c r="G51" i="33"/>
  <c r="F51" i="33" s="1"/>
  <c r="G52" i="33"/>
  <c r="F52" i="33" s="1"/>
  <c r="G53" i="33"/>
  <c r="F53" i="33" s="1"/>
  <c r="G54" i="33"/>
  <c r="F54" i="33" s="1"/>
  <c r="G55" i="33"/>
  <c r="F55" i="33" s="1"/>
  <c r="G56" i="33"/>
  <c r="F56" i="33" s="1"/>
  <c r="G57" i="33"/>
  <c r="F57" i="33" s="1"/>
  <c r="G58" i="33"/>
  <c r="F58" i="33" s="1"/>
  <c r="G59" i="33"/>
  <c r="F59" i="33" s="1"/>
  <c r="G60" i="33"/>
  <c r="F60" i="33" s="1"/>
  <c r="G61" i="33"/>
  <c r="F61" i="33" s="1"/>
  <c r="G62" i="33"/>
  <c r="F62" i="33" s="1"/>
  <c r="G63" i="33"/>
  <c r="F63" i="33" s="1"/>
  <c r="G64" i="33"/>
  <c r="F64" i="33" s="1"/>
  <c r="G65" i="33"/>
  <c r="F65" i="33" s="1"/>
  <c r="G66" i="33"/>
  <c r="F66" i="33" s="1"/>
  <c r="G67" i="33"/>
  <c r="F67" i="33" s="1"/>
  <c r="G68" i="33"/>
  <c r="F68" i="33" s="1"/>
  <c r="G69" i="33"/>
  <c r="F69" i="33" s="1"/>
  <c r="G70" i="33"/>
  <c r="F70" i="33" s="1"/>
  <c r="G71" i="33"/>
  <c r="F71" i="33" s="1"/>
  <c r="G72" i="33"/>
  <c r="F72" i="33" s="1"/>
  <c r="G73" i="33"/>
  <c r="F73" i="33" s="1"/>
  <c r="G74" i="33"/>
  <c r="F74" i="33" s="1"/>
  <c r="F75" i="33"/>
  <c r="G75" i="33"/>
  <c r="F2" i="33"/>
  <c r="G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G19" i="33"/>
  <c r="F19" i="33" s="1"/>
  <c r="G20" i="33"/>
  <c r="F20" i="33" s="1"/>
  <c r="G21" i="33"/>
  <c r="F21" i="33" s="1"/>
  <c r="G22" i="33"/>
  <c r="F22" i="33" s="1"/>
  <c r="G23" i="33"/>
  <c r="F23" i="33" s="1"/>
  <c r="I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J24" i="33"/>
  <c r="I24" i="33" s="1"/>
  <c r="J25" i="33"/>
  <c r="I25" i="33" s="1"/>
  <c r="J26" i="33"/>
  <c r="I26" i="33" s="1"/>
  <c r="J27" i="33"/>
  <c r="I27" i="33" s="1"/>
  <c r="J28" i="33"/>
  <c r="I28" i="33" s="1"/>
  <c r="J29" i="33"/>
  <c r="I29" i="33" s="1"/>
  <c r="J30" i="33"/>
  <c r="I30" i="33" s="1"/>
  <c r="J31" i="33"/>
  <c r="I31" i="33" s="1"/>
  <c r="J32" i="33"/>
  <c r="I32" i="33" s="1"/>
  <c r="J33" i="33"/>
  <c r="I33" i="33" s="1"/>
  <c r="J34" i="33"/>
  <c r="I34" i="33" s="1"/>
  <c r="J35" i="33"/>
  <c r="I35" i="33" s="1"/>
  <c r="J36" i="33"/>
  <c r="I36" i="33" s="1"/>
  <c r="J37" i="33"/>
  <c r="I37" i="33" s="1"/>
  <c r="J38" i="33"/>
  <c r="I38" i="33" s="1"/>
  <c r="J39" i="33"/>
  <c r="I39" i="33" s="1"/>
  <c r="J40" i="33"/>
  <c r="I40" i="33" s="1"/>
  <c r="J41" i="33"/>
  <c r="I41" i="33" s="1"/>
  <c r="J42" i="33"/>
  <c r="I42" i="33" s="1"/>
  <c r="J43" i="33"/>
  <c r="I43" i="33" s="1"/>
  <c r="J44" i="33"/>
  <c r="I44" i="33" s="1"/>
  <c r="J45" i="33"/>
  <c r="I45" i="33" s="1"/>
  <c r="J46" i="33"/>
  <c r="I46" i="33" s="1"/>
  <c r="J47" i="33"/>
  <c r="I47" i="33" s="1"/>
  <c r="J48" i="33"/>
  <c r="I48" i="33" s="1"/>
  <c r="J49" i="33"/>
  <c r="I49" i="33" s="1"/>
  <c r="J50" i="33"/>
  <c r="I50" i="33" s="1"/>
  <c r="J51" i="33"/>
  <c r="I51" i="33" s="1"/>
  <c r="J52" i="33"/>
  <c r="I52" i="33" s="1"/>
  <c r="J53" i="33"/>
  <c r="I53" i="33" s="1"/>
  <c r="J54" i="33"/>
  <c r="I54" i="33" s="1"/>
  <c r="J55" i="33"/>
  <c r="I55" i="33" s="1"/>
  <c r="J56" i="33"/>
  <c r="I56" i="33" s="1"/>
  <c r="J57" i="33"/>
  <c r="I57" i="33" s="1"/>
  <c r="J58" i="33"/>
  <c r="I58" i="33" s="1"/>
  <c r="J59" i="33"/>
  <c r="I59" i="33" s="1"/>
  <c r="J60" i="33"/>
  <c r="I60" i="33" s="1"/>
  <c r="J61" i="33"/>
  <c r="I61" i="33" s="1"/>
  <c r="J62" i="33"/>
  <c r="I62" i="33" s="1"/>
  <c r="J63" i="33"/>
  <c r="I63" i="33" s="1"/>
  <c r="J64" i="33"/>
  <c r="I64" i="33" s="1"/>
  <c r="J65" i="33"/>
  <c r="I65" i="33" s="1"/>
  <c r="J66" i="33"/>
  <c r="I66" i="33" s="1"/>
  <c r="J67" i="33"/>
  <c r="I67" i="33" s="1"/>
  <c r="J68" i="33"/>
  <c r="I68" i="33" s="1"/>
  <c r="J69" i="33"/>
  <c r="I69" i="33" s="1"/>
  <c r="J70" i="33"/>
  <c r="I70" i="33" s="1"/>
  <c r="J71" i="33"/>
  <c r="I71" i="33" s="1"/>
  <c r="I72" i="33"/>
  <c r="J72" i="33"/>
  <c r="I73" i="33"/>
  <c r="J73" i="33"/>
  <c r="I74" i="33"/>
  <c r="J74" i="33"/>
  <c r="I75" i="33"/>
  <c r="J75" i="33"/>
  <c r="L2" i="33"/>
  <c r="L73" i="33"/>
  <c r="L75" i="33" l="1"/>
  <c r="P68" i="33"/>
  <c r="L68" i="33"/>
  <c r="P70" i="33"/>
  <c r="L70" i="33"/>
  <c r="P22" i="33"/>
  <c r="L22" i="33"/>
  <c r="P19" i="33"/>
  <c r="L23" i="33"/>
  <c r="P21" i="33"/>
  <c r="L21" i="33"/>
  <c r="P20" i="33"/>
  <c r="L20" i="33"/>
  <c r="L19" i="33"/>
  <c r="L18" i="33"/>
  <c r="P43" i="33"/>
  <c r="L43" i="33"/>
  <c r="P49" i="33"/>
  <c r="L49" i="33"/>
  <c r="P48" i="33"/>
  <c r="L48" i="33"/>
  <c r="P69" i="33" l="1"/>
  <c r="L69" i="33"/>
  <c r="P54" i="33"/>
  <c r="L54" i="33"/>
  <c r="P53" i="33"/>
  <c r="L53" i="33"/>
  <c r="P52" i="33"/>
  <c r="L52" i="33"/>
  <c r="P51" i="33"/>
  <c r="L51" i="33"/>
  <c r="L55" i="33"/>
  <c r="P55" i="33"/>
  <c r="P64" i="33"/>
  <c r="L64" i="33"/>
  <c r="P63" i="33"/>
  <c r="L63" i="33"/>
  <c r="P62" i="33"/>
  <c r="L62" i="33"/>
  <c r="P61" i="33"/>
  <c r="L61" i="33"/>
  <c r="P71" i="33"/>
  <c r="L71" i="33"/>
  <c r="P67" i="33"/>
  <c r="L67" i="33"/>
  <c r="P66" i="33"/>
  <c r="L66" i="33"/>
  <c r="P65" i="33"/>
  <c r="L65" i="33"/>
  <c r="P60" i="33"/>
  <c r="L60" i="33"/>
  <c r="P59" i="33"/>
  <c r="L59" i="33"/>
  <c r="P50" i="33"/>
  <c r="L50" i="33"/>
  <c r="P58" i="33"/>
  <c r="L58" i="33"/>
  <c r="P57" i="33"/>
  <c r="L57" i="33"/>
  <c r="P25" i="33"/>
  <c r="P37" i="33"/>
  <c r="L37" i="33"/>
  <c r="P36" i="33"/>
  <c r="L36" i="33"/>
  <c r="P35" i="33"/>
  <c r="L35" i="33"/>
  <c r="P34" i="33"/>
  <c r="L34" i="33"/>
  <c r="P41" i="33"/>
  <c r="L41" i="33"/>
  <c r="P40" i="33"/>
  <c r="L40" i="33"/>
  <c r="P39" i="33"/>
  <c r="L39" i="33"/>
  <c r="P38" i="33"/>
  <c r="L38" i="33"/>
  <c r="P33" i="33"/>
  <c r="L33" i="33"/>
  <c r="P32" i="33"/>
  <c r="L32" i="33"/>
  <c r="P31" i="33"/>
  <c r="L31" i="33"/>
  <c r="P30" i="33"/>
  <c r="L30" i="33"/>
  <c r="L42" i="33"/>
  <c r="P3" i="33"/>
  <c r="L3" i="33"/>
  <c r="P5" i="33"/>
  <c r="L5" i="33"/>
  <c r="P47" i="33"/>
  <c r="L47" i="33"/>
  <c r="P56" i="33"/>
  <c r="L56" i="33"/>
  <c r="L25" i="33"/>
  <c r="P74" i="33"/>
  <c r="L74" i="33"/>
  <c r="P72" i="33"/>
  <c r="L72" i="33"/>
  <c r="P46" i="33" l="1"/>
  <c r="L46" i="33"/>
  <c r="P45" i="33"/>
  <c r="L45" i="33"/>
  <c r="P44" i="33"/>
  <c r="L44" i="33"/>
  <c r="P29" i="33"/>
  <c r="L29" i="33"/>
  <c r="P28" i="33"/>
  <c r="L28" i="33"/>
  <c r="P27" i="33"/>
  <c r="L27" i="33"/>
  <c r="P26" i="33"/>
  <c r="L26" i="33"/>
  <c r="P24" i="33"/>
  <c r="L24" i="33"/>
  <c r="P17" i="33"/>
  <c r="L17" i="33"/>
  <c r="P16" i="33"/>
  <c r="L16" i="33"/>
  <c r="P4" i="33" l="1"/>
  <c r="L4" i="33"/>
  <c r="P15" i="33"/>
  <c r="L15" i="33"/>
  <c r="P14" i="33"/>
  <c r="L14" i="33"/>
  <c r="P13" i="33"/>
  <c r="L13" i="33"/>
  <c r="P12" i="33"/>
  <c r="L12" i="33"/>
  <c r="P11" i="33"/>
  <c r="L11" i="33"/>
  <c r="P10" i="33"/>
  <c r="L10" i="33"/>
  <c r="P9" i="33"/>
  <c r="L9" i="33"/>
  <c r="P8" i="33"/>
  <c r="L8" i="33"/>
  <c r="P7" i="33"/>
  <c r="L7" i="33"/>
  <c r="P6" i="33"/>
  <c r="L6" i="33"/>
  <c r="B2" i="33" l="1"/>
  <c r="D2" i="33" s="1"/>
  <c r="C2" i="33" s="1"/>
  <c r="B75" i="33"/>
  <c r="D75" i="33" s="1"/>
  <c r="C75" i="33" s="1"/>
  <c r="B20" i="33"/>
  <c r="D20" i="33" s="1"/>
  <c r="C20" i="33" s="1"/>
  <c r="B73" i="33"/>
  <c r="D73" i="33" s="1"/>
  <c r="C73" i="33" s="1"/>
  <c r="B55" i="33"/>
  <c r="D55" i="33" s="1"/>
  <c r="C55" i="33" s="1"/>
  <c r="B72" i="33"/>
  <c r="D72" i="33" s="1"/>
  <c r="C72" i="33" s="1"/>
  <c r="B37" i="33"/>
  <c r="D37" i="33" s="1"/>
  <c r="C37" i="33" s="1"/>
  <c r="B66" i="33"/>
  <c r="D66" i="33" s="1"/>
  <c r="C66" i="33" s="1"/>
  <c r="B52" i="33"/>
  <c r="D52" i="33" s="1"/>
  <c r="C52" i="33" s="1"/>
  <c r="B29" i="33"/>
  <c r="D29" i="33" s="1"/>
  <c r="C29" i="33" s="1"/>
  <c r="B34" i="33"/>
  <c r="D34" i="33" s="1"/>
  <c r="C34" i="33" s="1"/>
  <c r="B23" i="33"/>
  <c r="D23" i="33" s="1"/>
  <c r="C23" i="33" s="1"/>
  <c r="B42" i="33"/>
  <c r="D42" i="33" s="1"/>
  <c r="C42" i="33" s="1"/>
  <c r="B50" i="33"/>
  <c r="D50" i="33" s="1"/>
  <c r="C50" i="33" s="1"/>
  <c r="B59" i="33"/>
  <c r="D59" i="33" s="1"/>
  <c r="C59" i="33" s="1"/>
  <c r="B24" i="33"/>
  <c r="D24" i="33" s="1"/>
  <c r="C24" i="33" s="1"/>
  <c r="B56" i="33"/>
  <c r="D56" i="33" s="1"/>
  <c r="C56" i="33" s="1"/>
  <c r="B74" i="33"/>
  <c r="D74" i="33" s="1"/>
  <c r="C74" i="33" s="1"/>
  <c r="B67" i="33"/>
  <c r="D67" i="33" s="1"/>
  <c r="C67" i="33" s="1"/>
  <c r="B10" i="33"/>
  <c r="D10" i="33" s="1"/>
  <c r="C10" i="33" s="1"/>
  <c r="B27" i="33"/>
  <c r="D27" i="33" s="1"/>
  <c r="C27" i="33" s="1"/>
  <c r="B60" i="33"/>
  <c r="D60" i="33" s="1"/>
  <c r="C60" i="33" s="1"/>
  <c r="B69" i="33"/>
  <c r="D69" i="33" s="1"/>
  <c r="C69" i="33" s="1"/>
  <c r="B15" i="33"/>
  <c r="D15" i="33" s="1"/>
  <c r="C15" i="33" s="1"/>
  <c r="B11" i="33"/>
  <c r="D11" i="33" s="1"/>
  <c r="C11" i="33" s="1"/>
  <c r="B54" i="33"/>
  <c r="D54" i="33" s="1"/>
  <c r="C54" i="33" s="1"/>
  <c r="B17" i="33"/>
  <c r="D17" i="33" s="1"/>
  <c r="C17" i="33" s="1"/>
  <c r="B6" i="33"/>
  <c r="D6" i="33" s="1"/>
  <c r="C6" i="33" s="1"/>
  <c r="B51" i="33"/>
  <c r="D51" i="33" s="1"/>
  <c r="C51" i="33" s="1"/>
  <c r="B43" i="33"/>
  <c r="D43" i="33" s="1"/>
  <c r="C43" i="33" s="1"/>
  <c r="B63" i="33"/>
  <c r="D63" i="33" s="1"/>
  <c r="C63" i="33" s="1"/>
  <c r="B13" i="33"/>
  <c r="D13" i="33" s="1"/>
  <c r="C13" i="33" s="1"/>
  <c r="B57" i="33"/>
  <c r="D57" i="33" s="1"/>
  <c r="C57" i="33" s="1"/>
  <c r="B33" i="33"/>
  <c r="D33" i="33" s="1"/>
  <c r="C33" i="33" s="1"/>
  <c r="B64" i="33"/>
  <c r="D64" i="33" s="1"/>
  <c r="C64" i="33" s="1"/>
  <c r="B68" i="33"/>
  <c r="D68" i="33" s="1"/>
  <c r="C68" i="33" s="1"/>
  <c r="B71" i="33"/>
  <c r="D71" i="33" s="1"/>
  <c r="C71" i="33" s="1"/>
  <c r="B7" i="33"/>
  <c r="D7" i="33" s="1"/>
  <c r="C7" i="33" s="1"/>
  <c r="B41" i="33"/>
  <c r="D41" i="33" s="1"/>
  <c r="C41" i="33" s="1"/>
  <c r="B48" i="33"/>
  <c r="D48" i="33" s="1"/>
  <c r="C48" i="33" s="1"/>
  <c r="B25" i="33"/>
  <c r="D25" i="33" s="1"/>
  <c r="C25" i="33" s="1"/>
  <c r="B16" i="33"/>
  <c r="D16" i="33" s="1"/>
  <c r="C16" i="33" s="1"/>
  <c r="B22" i="33"/>
  <c r="D22" i="33" s="1"/>
  <c r="C22" i="33" s="1"/>
  <c r="B4" i="33"/>
  <c r="D4" i="33" s="1"/>
  <c r="C4" i="33" s="1"/>
  <c r="B5" i="33"/>
  <c r="D5" i="33" s="1"/>
  <c r="C5" i="33" s="1"/>
  <c r="B62" i="33"/>
  <c r="D62" i="33" s="1"/>
  <c r="C62" i="33" s="1"/>
  <c r="B53" i="33"/>
  <c r="D53" i="33" s="1"/>
  <c r="C53" i="33" s="1"/>
  <c r="B18" i="33"/>
  <c r="D18" i="33" s="1"/>
  <c r="C18" i="33" s="1"/>
  <c r="B19" i="33"/>
  <c r="D19" i="33" s="1"/>
  <c r="C19" i="33" s="1"/>
  <c r="B44" i="33"/>
  <c r="D44" i="33" s="1"/>
  <c r="C44" i="33" s="1"/>
  <c r="B31" i="33"/>
  <c r="D31" i="33" s="1"/>
  <c r="C31" i="33" s="1"/>
  <c r="B28" i="33"/>
  <c r="D28" i="33" s="1"/>
  <c r="C28" i="33" s="1"/>
  <c r="B58" i="33"/>
  <c r="D58" i="33" s="1"/>
  <c r="C58" i="33" s="1"/>
  <c r="B45" i="33"/>
  <c r="D45" i="33" s="1"/>
  <c r="C45" i="33" s="1"/>
  <c r="B38" i="33"/>
  <c r="D38" i="33" s="1"/>
  <c r="C38" i="33" s="1"/>
  <c r="B3" i="33"/>
  <c r="D3" i="33" s="1"/>
  <c r="C3" i="33" s="1"/>
  <c r="B36" i="33"/>
  <c r="D36" i="33" s="1"/>
  <c r="C36" i="33" s="1"/>
  <c r="B8" i="33"/>
  <c r="D8" i="33" s="1"/>
  <c r="C8" i="33" s="1"/>
  <c r="B61" i="33"/>
  <c r="D61" i="33" s="1"/>
  <c r="C61" i="33" s="1"/>
  <c r="B35" i="33"/>
  <c r="D35" i="33" s="1"/>
  <c r="C35" i="33" s="1"/>
  <c r="B30" i="33"/>
  <c r="D30" i="33" s="1"/>
  <c r="C30" i="33" s="1"/>
  <c r="B46" i="33"/>
  <c r="D46" i="33" s="1"/>
  <c r="C46" i="33" s="1"/>
  <c r="B32" i="33"/>
  <c r="D32" i="33" s="1"/>
  <c r="C32" i="33" s="1"/>
  <c r="B70" i="33"/>
  <c r="D70" i="33" s="1"/>
  <c r="C70" i="33" s="1"/>
  <c r="B9" i="33"/>
  <c r="D9" i="33" s="1"/>
  <c r="C9" i="33" s="1"/>
  <c r="B49" i="33"/>
  <c r="D49" i="33" s="1"/>
  <c r="C49" i="33" s="1"/>
  <c r="B26" i="33"/>
  <c r="D26" i="33" s="1"/>
  <c r="C26" i="33" s="1"/>
  <c r="B39" i="33"/>
  <c r="D39" i="33" s="1"/>
  <c r="C39" i="33" s="1"/>
  <c r="B65" i="33"/>
  <c r="D65" i="33" s="1"/>
  <c r="C65" i="33" s="1"/>
  <c r="B47" i="33"/>
  <c r="D47" i="33" s="1"/>
  <c r="C47" i="33" s="1"/>
  <c r="B40" i="33"/>
  <c r="D40" i="33" s="1"/>
  <c r="C40" i="33" s="1"/>
  <c r="B14" i="33"/>
  <c r="D14" i="33" s="1"/>
  <c r="C14" i="33" s="1"/>
  <c r="B12" i="33"/>
  <c r="D12" i="33" s="1"/>
  <c r="C12" i="33" s="1"/>
  <c r="B21" i="33"/>
  <c r="D21" i="33" s="1"/>
  <c r="C21" i="33" s="1"/>
</calcChain>
</file>

<file path=xl/sharedStrings.xml><?xml version="1.0" encoding="utf-8"?>
<sst xmlns="http://schemas.openxmlformats.org/spreadsheetml/2006/main" count="1055" uniqueCount="164">
  <si>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</si>
  <si>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</si>
  <si>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</si>
  <si>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</si>
  <si>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</si>
  <si>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</si>
  <si>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</si>
  <si>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</si>
  <si>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</si>
  <si>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</si>
  <si>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</si>
  <si>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</si>
  <si>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</si>
  <si>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</si>
  <si>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</si>
  <si>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</si>
  <si>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</si>
  <si>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</si>
  <si>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</si>
  <si>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</si>
  <si>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</si>
  <si>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</si>
  <si>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</si>
  <si>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</si>
  <si>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</si>
  <si>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</si>
  <si>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</si>
  <si>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</si>
  <si>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</si>
  <si>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</si>
  <si>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</si>
  <si>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</si>
  <si>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</si>
  <si>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</si>
  <si>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</si>
  <si>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</si>
  <si>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</si>
  <si>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</si>
  <si>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</si>
  <si>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</si>
  <si>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</si>
  <si>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</si>
  <si>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</si>
  <si>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</si>
  <si>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</si>
  <si>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</si>
  <si>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</si>
  <si>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</si>
  <si>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</si>
  <si>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</si>
  <si>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</si>
  <si>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INFO</t>
    <phoneticPr fontId="1" type="noConversion"/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</si>
  <si>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</si>
  <si>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</si>
  <si>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</si>
  <si>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</si>
  <si>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</si>
  <si>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</si>
  <si>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</si>
  <si>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</si>
  <si>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</si>
  <si>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</si>
  <si>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</si>
  <si>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</si>
  <si>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</si>
  <si>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</si>
  <si>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LINE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</si>
  <si>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</si>
  <si>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</si>
  <si>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</si>
  <si>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</si>
  <si>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</si>
  <si>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</si>
  <si>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</si>
  <si>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</si>
  <si>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</si>
  <si>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</si>
  <si>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</si>
  <si>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</si>
  <si>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</si>
  <si>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</si>
  <si>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</si>
  <si>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</si>
  <si>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</si>
  <si>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 xml:space="preserve">172329098 | 166207622 | 104703976 | 121167689 | 166148766  </t>
  </si>
  <si>
    <t xml:space="preserve">JUMA MKATE CHAIYO | MOHAMEDY RAMADHANI MPONELA | MOHAMMED YUSUFALI JIVANJEE | PINNACLE FINANCE COMPANY LIMITED | RAMADHANI BAKARI ABDALLAH  </t>
  </si>
  <si>
    <t xml:space="preserve">Employer | Employer | DEA | Auditor/Accountant | Employer  </t>
  </si>
  <si>
    <t>TIN</t>
    <phoneticPr fontId="1" type="noConversion"/>
  </si>
  <si>
    <t>Auditor/Accountant | Advocate/Lawyer | Ambassador | Chief Accountant | Chief Executive Officer | Chairperson | Commissioner General | Secretary | Directors | Director General | Foreign Mission Employer | Employer | Executive Director | Employed By Foreign Mission | High Commissioner | Head of Mission | Informal Sector Leader | Informal Sector Member | Landlord | Managing Director | Member | Manager | Owner | Parent Entity TIN | Permanent Secretary | Previous TIN | Partner | Representative | Trustee | Tax Consultant | Shareholder | District Executive Officer</t>
    <phoneticPr fontId="1" type="noConversion"/>
  </si>
  <si>
    <t>감사 / 회계사 | 변호사 | 대사 | 최고 회계 책임자 | 최고 경영자 (CEO) | 의장 | 국세청장 / 위원장 | 비서 / 사무총장 | 이사들 | 국장 / 본부장 | 해외 공관 고용주 | 고용주 | 전무이사 | 해외 공관 소속 직원 | 고등 판무관 / 고등 대표 | 공관장 / 사절단장 | 비공식 부문 리더 | 비공식 부문 구성원 | 임대인 / 집주인 | 대표이사 / 전무 | 구성원 / 회원 | 관리자 | 소유주 | 모법인 TIN | 상임 비서관 | 이전 TIN | 파트너 | 대표자 | 수탁자 | 세무 컨설턴트 | 주주 | 지역 행정 책임자</t>
    <phoneticPr fontId="1" type="noConversion"/>
  </si>
  <si>
    <t>감사 / 회계사</t>
    <phoneticPr fontId="1" type="noConversion"/>
  </si>
  <si>
    <t>Auditor/Accountant</t>
    <phoneticPr fontId="1" type="noConversion"/>
  </si>
  <si>
    <t>테이블_세로2</t>
  </si>
  <si>
    <t>FILE</t>
    <phoneticPr fontId="1" type="noConversion"/>
  </si>
  <si>
    <t>첨부파일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</si>
  <si>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</si>
  <si>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</si>
  <si>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</si>
  <si>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</si>
  <si>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</si>
  <si>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</si>
  <si>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</si>
  <si>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</si>
  <si>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</si>
  <si>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</si>
  <si>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</si>
  <si>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</si>
  <si>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</si>
  <si>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</si>
  <si>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</si>
  <si>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</si>
  <si>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</si>
  <si>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</si>
  <si>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</si>
  <si>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</si>
  <si>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</si>
  <si>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</si>
  <si>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납세자 이름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</si>
  <si>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</si>
  <si>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</si>
  <si>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</si>
  <si>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</si>
  <si>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</si>
  <si>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</si>
  <si>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</si>
  <si>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</si>
  <si>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</si>
  <si>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</si>
  <si>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</si>
  <si>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</si>
  <si>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</si>
  <si>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</si>
  <si>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</si>
  <si>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</si>
  <si>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</si>
  <si>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</si>
  <si>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</si>
  <si>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</si>
  <si>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</si>
  <si>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</si>
  <si>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</si>
  <si>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</si>
  <si>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</si>
  <si>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</si>
  <si>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</si>
  <si>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</si>
  <si>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</si>
  <si>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</si>
  <si>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</si>
  <si>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</si>
  <si>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</si>
  <si>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</si>
  <si>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</si>
  <si>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</si>
  <si>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</si>
  <si>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</si>
  <si>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</si>
  <si>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Auditor/Accountant (감사 / 회계사)
|Advocate/Lawyer (변호사)
|Ambassador (대사)
|Chief Accountant (최고 회계 책임자)
|Chief Executive Officer (최고 경영자 (CEO))
|Chairperson (의장)
|Commissioner General (국세청장 / 위원장)
|Secretary (비서 / 사무총장)
|Directors (이사들)
|Director General (국장 / 본부장)
|Foreign Mission Employer (해외 공관 고용주)
|Employer (고용주)
|Executive Director (전무이사)
|Employed By Foreign Mission (해외 공관 소속 직원)
|High Commissioner (고등 판무관 / 고등 대표)
|Head of Mission (공관장 / 사절단장)
|Informal Sector Leader (비공식 부문 리더)
|Informal Sector Member (비공식 부문 구성원)
|Landlord (임대인 / 집주인)
|Managing Director (대표이사 / 전무)
|Member (구성원 / 회원)
|Manager (관리자)
|Owner (소유주)
|Parent Entity TIN (모법인 TIN)
|Permanent Secretary (상임 비서관)
|Previous TIN (이전 TIN)
|Partner (파트너)
|Representative (대표자)
|Trustee (수탁자)
|Tax Consultant (세무 컨설턴트)
|Shareholder (주주)
|District Executive Officer (지역 행정 책임자)</t>
    <phoneticPr fontId="1" type="noConversion"/>
  </si>
  <si>
    <t>Auditor/Accountant (감사 / 회계사)</t>
    <phoneticPr fontId="1" type="noConversion"/>
  </si>
  <si>
    <t>UI-DMCI-03-R-0008</t>
    <phoneticPr fontId="1" type="noConversion"/>
  </si>
  <si>
    <t>script:onloadImage("../images-DOC/03/THIRD PART LIABILITY - A Notice to Receiver(EN).jpg","1200","1600")</t>
    <phoneticPr fontId="1" type="noConversion"/>
  </si>
  <si>
    <t>script:onloadImage("../images-DOC/03/THIRD PART LIABILITY - Manager Liability(EN).jpg","1200","1600")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</si>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</sst>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67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46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5"/>
      <tableStyleElement type="headerRow" dxfId="44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  <cell r="E401">
            <v>1</v>
          </cell>
        </row>
        <row r="402">
          <cell r="A402" t="str">
            <v>샤시 번호</v>
          </cell>
          <cell r="B402" t="str">
            <v xml:space="preserve">Chassis No. </v>
          </cell>
          <cell r="E402">
            <v>1</v>
          </cell>
        </row>
        <row r="403">
          <cell r="A403" t="str">
            <v>제조/제조자</v>
          </cell>
          <cell r="B403" t="str">
            <v xml:space="preserve">Make/Manufacturer </v>
          </cell>
          <cell r="E403">
            <v>1</v>
          </cell>
        </row>
        <row r="404">
          <cell r="A404" t="str">
            <v>모델 번호</v>
          </cell>
          <cell r="B404" t="str">
            <v xml:space="preserve">Model No. </v>
          </cell>
          <cell r="E404">
            <v>2</v>
          </cell>
        </row>
        <row r="405">
          <cell r="A405" t="str">
            <v>차체 유형</v>
          </cell>
          <cell r="B405" t="str">
            <v xml:space="preserve">Body Type </v>
          </cell>
          <cell r="E405">
            <v>2</v>
          </cell>
        </row>
        <row r="406">
          <cell r="A406" t="str">
            <v>범주</v>
          </cell>
          <cell r="B406" t="str">
            <v xml:space="preserve">Category </v>
          </cell>
          <cell r="E406">
            <v>1</v>
          </cell>
        </row>
        <row r="407">
          <cell r="A407" t="str">
            <v>총중량</v>
          </cell>
          <cell r="B407" t="str">
            <v xml:space="preserve">Gross Weight </v>
          </cell>
          <cell r="E407">
            <v>1</v>
          </cell>
        </row>
        <row r="408">
          <cell r="A408" t="str">
            <v>용량 조회</v>
          </cell>
          <cell r="B408" t="str">
            <v xml:space="preserve">Seating Capacity </v>
          </cell>
          <cell r="E408">
            <v>1</v>
          </cell>
        </row>
        <row r="409">
          <cell r="A409" t="str">
            <v>색상</v>
          </cell>
          <cell r="B409" t="str">
            <v>Color</v>
          </cell>
          <cell r="E409">
            <v>3</v>
          </cell>
        </row>
        <row r="410">
          <cell r="A410" t="str">
            <v>엔진 KW 용량</v>
          </cell>
          <cell r="B410" t="str">
            <v>Engine KW Capacity</v>
          </cell>
          <cell r="E410">
            <v>1</v>
          </cell>
        </row>
        <row r="411">
          <cell r="A411" t="str">
            <v>축의 번호</v>
          </cell>
          <cell r="B411" t="str">
            <v>Number of Axle</v>
          </cell>
          <cell r="E411">
            <v>1</v>
          </cell>
        </row>
        <row r="412">
          <cell r="A412" t="str">
            <v>소유주 범주</v>
          </cell>
          <cell r="B412" t="str">
            <v xml:space="preserve">Owner Category </v>
          </cell>
          <cell r="E412">
            <v>1</v>
          </cell>
        </row>
        <row r="413">
          <cell r="A413" t="str">
            <v>연료 유형</v>
          </cell>
          <cell r="B413" t="str">
            <v>Fuel Type</v>
          </cell>
          <cell r="E413">
            <v>1</v>
          </cell>
        </row>
        <row r="414">
          <cell r="A414" t="str">
            <v>국외 등록 번호</v>
          </cell>
          <cell r="B414" t="str">
            <v>Foreign Registration No.</v>
          </cell>
          <cell r="E414">
            <v>1</v>
          </cell>
        </row>
        <row r="415">
          <cell r="A415" t="str">
            <v>보험 유형</v>
          </cell>
          <cell r="B415" t="str">
            <v>Insurance Type</v>
          </cell>
          <cell r="E415">
            <v>1</v>
          </cell>
        </row>
        <row r="416">
          <cell r="A416" t="str">
            <v>보험 시작일자</v>
          </cell>
          <cell r="B416" t="str">
            <v>Insurance Start Day</v>
          </cell>
          <cell r="E416">
            <v>1</v>
          </cell>
        </row>
        <row r="417">
          <cell r="A417" t="str">
            <v>수입원</v>
          </cell>
          <cell r="B417" t="str">
            <v xml:space="preserve">Imported From </v>
          </cell>
          <cell r="E417">
            <v>1</v>
          </cell>
        </row>
        <row r="418">
          <cell r="A418" t="str">
            <v>제조 연도</v>
          </cell>
          <cell r="B418" t="str">
            <v xml:space="preserve">Year of Make </v>
          </cell>
          <cell r="E418">
            <v>3</v>
          </cell>
        </row>
        <row r="419">
          <cell r="A419" t="str">
            <v>모델 유형</v>
          </cell>
          <cell r="B419" t="str">
            <v xml:space="preserve">Model Type </v>
          </cell>
          <cell r="E419">
            <v>1</v>
          </cell>
        </row>
        <row r="420">
          <cell r="A420" t="str">
            <v>추진자</v>
          </cell>
          <cell r="B420" t="str">
            <v xml:space="preserve">Propelled By </v>
          </cell>
          <cell r="E420">
            <v>1</v>
          </cell>
        </row>
        <row r="421">
          <cell r="A421" t="str">
            <v>전송 유형</v>
          </cell>
          <cell r="B421" t="str">
            <v xml:space="preserve">Transmission Type </v>
          </cell>
          <cell r="E421">
            <v>1</v>
          </cell>
        </row>
        <row r="422">
          <cell r="A422" t="str">
            <v>타르 무게</v>
          </cell>
          <cell r="B422" t="str">
            <v xml:space="preserve">Tare Weight </v>
          </cell>
          <cell r="E422">
            <v>1</v>
          </cell>
        </row>
        <row r="423">
          <cell r="A423" t="str">
            <v>엔진 번호</v>
          </cell>
          <cell r="B423" t="str">
            <v xml:space="preserve">Engine No. </v>
          </cell>
          <cell r="E423">
            <v>1</v>
          </cell>
        </row>
        <row r="424">
          <cell r="A424" t="str">
            <v>구입 일자</v>
          </cell>
          <cell r="B424" t="str">
            <v>Purchase Date</v>
          </cell>
          <cell r="E424">
            <v>1</v>
          </cell>
        </row>
        <row r="425">
          <cell r="A425" t="str">
            <v>엔진 용량</v>
          </cell>
          <cell r="B425" t="str">
            <v xml:space="preserve">Engine Capacity </v>
          </cell>
          <cell r="E425">
            <v>1</v>
          </cell>
        </row>
        <row r="426">
          <cell r="A426" t="str">
            <v>엔진 마력</v>
          </cell>
          <cell r="B426" t="str">
            <v>Engine horse power</v>
          </cell>
          <cell r="E426">
            <v>1</v>
          </cell>
        </row>
        <row r="427">
          <cell r="A427" t="str">
            <v>차축 거리</v>
          </cell>
          <cell r="B427" t="str">
            <v>Axle Distance</v>
          </cell>
          <cell r="E427">
            <v>1</v>
          </cell>
        </row>
        <row r="428">
          <cell r="A428" t="str">
            <v>차량 사용</v>
          </cell>
          <cell r="B428" t="str">
            <v xml:space="preserve">Vehicle Usage </v>
          </cell>
          <cell r="E428">
            <v>1</v>
          </cell>
        </row>
        <row r="429">
          <cell r="A429" t="str">
            <v>SARPCO 인증서 번호</v>
          </cell>
          <cell r="B429" t="str">
            <v>SARPCO Certificate No.</v>
          </cell>
          <cell r="E429">
            <v>1</v>
          </cell>
        </row>
        <row r="430">
          <cell r="A430" t="str">
            <v>보험회사 명</v>
          </cell>
          <cell r="B430" t="str">
            <v>Insurance Company Name</v>
          </cell>
          <cell r="E430">
            <v>1</v>
          </cell>
        </row>
        <row r="431">
          <cell r="A431" t="str">
            <v>보험 번호</v>
          </cell>
          <cell r="B431" t="str">
            <v>Insurance No.</v>
          </cell>
          <cell r="E431">
            <v>1</v>
          </cell>
        </row>
        <row r="432">
          <cell r="A432" t="str">
            <v>보험 만료일</v>
          </cell>
          <cell r="B432" t="str">
            <v>Insurance Expiry Day</v>
          </cell>
          <cell r="E432">
            <v>1</v>
          </cell>
        </row>
        <row r="433">
          <cell r="A433" t="str">
            <v>Mapping No</v>
          </cell>
          <cell r="B433" t="str">
            <v>Mapping No</v>
          </cell>
          <cell r="E433">
            <v>1</v>
          </cell>
        </row>
        <row r="434">
          <cell r="A434" t="str">
            <v>Link No</v>
          </cell>
          <cell r="B434" t="str">
            <v>Link No</v>
          </cell>
          <cell r="E434">
            <v>1</v>
          </cell>
        </row>
        <row r="435">
          <cell r="A435" t="str">
            <v>Item No</v>
          </cell>
          <cell r="B435" t="str">
            <v>Item No</v>
          </cell>
          <cell r="E435">
            <v>1</v>
          </cell>
        </row>
        <row r="436">
          <cell r="A436" t="str">
            <v>Link Item No</v>
          </cell>
          <cell r="B436" t="str">
            <v>Link Item No</v>
          </cell>
          <cell r="E436">
            <v>1</v>
          </cell>
        </row>
        <row r="437">
          <cell r="A437" t="str">
            <v>미납 세액</v>
          </cell>
          <cell r="B437" t="str">
            <v>Outstanding Liability</v>
          </cell>
          <cell r="E437">
            <v>1</v>
          </cell>
        </row>
        <row r="438">
          <cell r="A438" t="str">
            <v>상세정보</v>
          </cell>
          <cell r="B438" t="str">
            <v>Details</v>
          </cell>
          <cell r="E438">
            <v>1</v>
          </cell>
        </row>
        <row r="439">
          <cell r="A439" t="str">
            <v>신청 일자</v>
          </cell>
          <cell r="B439" t="str">
            <v>Date of request</v>
          </cell>
          <cell r="E439">
            <v>1</v>
          </cell>
        </row>
        <row r="440">
          <cell r="A440" t="str">
            <v>Taxpayer TIN</v>
          </cell>
          <cell r="B440" t="str">
            <v>Taxpayer TIN</v>
          </cell>
          <cell r="E440">
            <v>1</v>
          </cell>
        </row>
        <row r="441">
          <cell r="A441" t="str">
            <v>제3자 성명</v>
          </cell>
          <cell r="B441" t="str">
            <v>Third Party Name</v>
          </cell>
          <cell r="E441">
            <v>1</v>
          </cell>
        </row>
        <row r="442">
          <cell r="A442" t="str">
            <v>제3자 유형</v>
          </cell>
          <cell r="B442" t="str">
            <v>Third Party Type</v>
          </cell>
          <cell r="E442">
            <v>1</v>
          </cell>
        </row>
        <row r="443">
          <cell r="A443" t="str">
            <v>공개경매를위한자산신청번호</v>
          </cell>
          <cell r="B443" t="str">
            <v>Application Number for Listing Assets for Public Auction</v>
          </cell>
          <cell r="E443">
            <v>1</v>
          </cell>
        </row>
        <row r="444">
          <cell r="A444" t="str">
            <v>보관번호</v>
          </cell>
          <cell r="B444" t="str">
            <v>Storage No</v>
          </cell>
          <cell r="E444">
            <v>1</v>
          </cell>
        </row>
        <row r="445">
          <cell r="A445" t="str">
            <v>평가LOTS번호</v>
          </cell>
          <cell r="B445" t="str">
            <v>Assessment Lots No</v>
          </cell>
          <cell r="E445">
            <v>1</v>
          </cell>
        </row>
        <row r="446">
          <cell r="A446" t="str">
            <v>포토존</v>
          </cell>
          <cell r="B446" t="str">
            <v>Pohto Zone</v>
          </cell>
          <cell r="E446">
            <v>1</v>
          </cell>
        </row>
        <row r="447">
          <cell r="A447" t="str">
            <v>파일 선택</v>
          </cell>
          <cell r="B447" t="str">
            <v>Choose File</v>
          </cell>
          <cell r="E447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2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UI-DMCI-03-R-0008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자산관리</v>
          </cell>
          <cell r="B9" t="str">
            <v>Asset Management</v>
          </cell>
          <cell r="E9">
            <v>2</v>
          </cell>
          <cell r="G9" t="str">
            <v>UI-DMCI-05-O-0001</v>
          </cell>
          <cell r="H9" t="str">
            <v>자산관리</v>
          </cell>
          <cell r="I9" t="str">
            <v>Asset Management</v>
          </cell>
        </row>
        <row r="10">
          <cell r="A10" t="str">
            <v>새로운 평가</v>
          </cell>
          <cell r="B10" t="str">
            <v>New Valuation</v>
          </cell>
          <cell r="C10" t="str">
            <v>Internal</v>
          </cell>
          <cell r="E10">
            <v>2</v>
          </cell>
          <cell r="G10" t="str">
            <v>UI-DMCI-05-O-0201</v>
          </cell>
          <cell r="H10" t="str">
            <v>새로운 평가</v>
          </cell>
          <cell r="I10" t="str">
            <v>New Valuation</v>
          </cell>
        </row>
        <row r="11">
          <cell r="A11" t="str">
            <v>제출된 평가 목록</v>
          </cell>
          <cell r="B11" t="str">
            <v>List of Submitted Valuation</v>
          </cell>
          <cell r="C11" t="str">
            <v>Internal</v>
          </cell>
          <cell r="E11">
            <v>2</v>
          </cell>
          <cell r="G11" t="str">
            <v>UI-DMCI-05-O-0202</v>
          </cell>
          <cell r="H11" t="str">
            <v>제출된 평가 목록</v>
          </cell>
          <cell r="I11" t="str">
            <v>List of Submitted Valuation</v>
          </cell>
        </row>
        <row r="12">
          <cell r="A12" t="str">
            <v>평가 목록</v>
          </cell>
          <cell r="B12" t="str">
            <v>List of Valuation</v>
          </cell>
          <cell r="C12" t="str">
            <v>Internal</v>
          </cell>
          <cell r="E12">
            <v>2</v>
          </cell>
          <cell r="G12" t="str">
            <v>UI-DMCI-05-O-0203</v>
          </cell>
          <cell r="H12" t="str">
            <v>평가 목록</v>
          </cell>
          <cell r="I12" t="str">
            <v>List of Valuation</v>
          </cell>
        </row>
        <row r="13">
          <cell r="A13" t="str">
            <v>I평가 상태 보기</v>
          </cell>
          <cell r="B13" t="str">
            <v>View Status of Valuation</v>
          </cell>
          <cell r="C13" t="str">
            <v>Internal</v>
          </cell>
          <cell r="E13">
            <v>2</v>
          </cell>
          <cell r="G13" t="str">
            <v>UI-DMCI-05-O-0204</v>
          </cell>
          <cell r="H13" t="str">
            <v>I평가 상태 보기</v>
          </cell>
          <cell r="I13" t="str">
            <v>View Status of Valuation</v>
          </cell>
        </row>
        <row r="14">
          <cell r="A14" t="str">
            <v>새로운 평가 요청</v>
          </cell>
          <cell r="B14" t="str">
            <v>New valuation Request</v>
          </cell>
          <cell r="C14" t="str">
            <v>External</v>
          </cell>
          <cell r="E14">
            <v>2</v>
          </cell>
          <cell r="G14" t="str">
            <v>UI-DMCI-05-O-0301</v>
          </cell>
          <cell r="H14" t="str">
            <v>새로운 평가 요청</v>
          </cell>
          <cell r="I14" t="str">
            <v>New valuation Request</v>
          </cell>
        </row>
        <row r="15">
          <cell r="A15" t="str">
            <v>제출된 평가 요청 목록</v>
          </cell>
          <cell r="B15" t="str">
            <v>List of Submitted Valuation Requests</v>
          </cell>
          <cell r="C15" t="str">
            <v>External</v>
          </cell>
          <cell r="E15">
            <v>2</v>
          </cell>
          <cell r="G15" t="str">
            <v>UI-DMCI-05-O-0302</v>
          </cell>
          <cell r="H15" t="str">
            <v>제출된 평가 요청 목록</v>
          </cell>
          <cell r="I15" t="str">
            <v>List of Submitted Valuation Requests</v>
          </cell>
        </row>
        <row r="16">
          <cell r="A16" t="str">
            <v>평가 요청 목록</v>
          </cell>
          <cell r="B16" t="str">
            <v>List of Valuation Requests</v>
          </cell>
          <cell r="C16" t="str">
            <v>External</v>
          </cell>
          <cell r="E16">
            <v>2</v>
          </cell>
          <cell r="G16" t="str">
            <v>UI-DMCI-05-O-0303</v>
          </cell>
          <cell r="H16" t="str">
            <v>평가 요청 목록</v>
          </cell>
          <cell r="I16" t="str">
            <v>List of Valuation Requests</v>
          </cell>
        </row>
        <row r="17">
          <cell r="A17" t="str">
            <v>평가 응답 목록</v>
          </cell>
          <cell r="B17" t="str">
            <v>List of Valuation Response</v>
          </cell>
          <cell r="C17" t="str">
            <v>External</v>
          </cell>
          <cell r="E17">
            <v>2</v>
          </cell>
          <cell r="G17" t="str">
            <v>UI-DMCI-05-O-0304</v>
          </cell>
          <cell r="H17" t="str">
            <v>평가 응답 목록</v>
          </cell>
          <cell r="I17" t="str">
            <v>List of Valuation Response</v>
          </cell>
        </row>
        <row r="18">
          <cell r="A18" t="str">
            <v>E평가 상태 보기</v>
          </cell>
          <cell r="B18" t="str">
            <v>View Status of Valuation</v>
          </cell>
          <cell r="C18" t="str">
            <v>External</v>
          </cell>
          <cell r="E18">
            <v>2</v>
          </cell>
          <cell r="G18" t="str">
            <v>UI-DMCI-05-O-0305</v>
          </cell>
          <cell r="H18" t="str">
            <v>E평가 상태 보기</v>
          </cell>
          <cell r="I18" t="str">
            <v>View Status of Valuation</v>
          </cell>
        </row>
        <row r="19">
          <cell r="A19" t="str">
            <v>부과자산 매각의사 통지</v>
          </cell>
          <cell r="B19" t="str">
            <v>Notification of Intention to Sell the Charged Asset</v>
          </cell>
          <cell r="E19">
            <v>2</v>
          </cell>
          <cell r="G19" t="str">
            <v>UI-DMCI-05-O-0401</v>
          </cell>
          <cell r="H19" t="str">
            <v>부과자산 매각의사 통지</v>
          </cell>
          <cell r="I19" t="str">
            <v>Notification of Intention to Sell the Charged Asset</v>
          </cell>
        </row>
        <row r="20">
          <cell r="A20" t="str">
            <v>부과자산 매각 통지 대상 조회</v>
          </cell>
          <cell r="B20" t="str">
            <v>Search Charged Asset Sale Notification Targets</v>
          </cell>
          <cell r="E20">
            <v>2</v>
          </cell>
          <cell r="G20" t="str">
            <v>UI-DMCI-05-O-0401-1-SUB-POPUP</v>
          </cell>
          <cell r="H20" t="str">
            <v>부과자산 매각 통지 대상 조회</v>
          </cell>
          <cell r="I20" t="str">
            <v>Search Charged Asset Sale Notification Targets</v>
          </cell>
        </row>
        <row r="21">
          <cell r="A21" t="str">
            <v>공개 경매를 위한 자산 목록</v>
          </cell>
          <cell r="B21" t="str">
            <v>List Assets for Public Auction</v>
          </cell>
          <cell r="E21">
            <v>2</v>
          </cell>
          <cell r="G21" t="str">
            <v>UI-DMCI-05-O-0402</v>
          </cell>
          <cell r="H21" t="str">
            <v>공개 경매를 위한 자산 목록</v>
          </cell>
          <cell r="I21" t="str">
            <v>List Assets for Public Auction</v>
          </cell>
        </row>
        <row r="22">
          <cell r="A22" t="str">
            <v>매각의향 통지가 발행된 자산 조회</v>
          </cell>
          <cell r="B22" t="str">
            <v>Search Assets with Sale Intention Notice</v>
          </cell>
          <cell r="E22">
            <v>2</v>
          </cell>
          <cell r="G22" t="str">
            <v>UI-DMCI-05-O-0402-1-SUB-POPUP</v>
          </cell>
          <cell r="H22" t="str">
            <v>매각의향 통지가 발행된 자산 조회</v>
          </cell>
          <cell r="I22" t="str">
            <v>Search Assets with Sale Intention Notice</v>
          </cell>
        </row>
        <row r="23">
          <cell r="A23" t="str">
            <v>차량 정보</v>
          </cell>
          <cell r="B23" t="str">
            <v>Vehicle Information</v>
          </cell>
          <cell r="E23">
            <v>2</v>
          </cell>
          <cell r="G23" t="str">
            <v>UI-DMCI-05-O-0402-2-SUB-POPUP</v>
          </cell>
          <cell r="H23" t="str">
            <v>차량 정보</v>
          </cell>
          <cell r="I23" t="str">
            <v>Vehicle Information</v>
          </cell>
        </row>
        <row r="24">
          <cell r="A24" t="str">
            <v>IDRAS 자산 조회</v>
          </cell>
          <cell r="B24" t="str">
            <v>IDRAS Asset Search</v>
          </cell>
          <cell r="E24">
            <v>2</v>
          </cell>
          <cell r="G24" t="str">
            <v>UI-DMCI-05-O-0402-3-SUB-POPUP</v>
          </cell>
          <cell r="H24" t="str">
            <v>IDRAS 자산 조회</v>
          </cell>
          <cell r="I24" t="str">
            <v>IDRAS Asset Search</v>
          </cell>
        </row>
        <row r="25">
          <cell r="A25" t="str">
            <v>자산 게시</v>
          </cell>
          <cell r="B25" t="str">
            <v>Asset Publishing</v>
          </cell>
          <cell r="E25">
            <v>2</v>
          </cell>
          <cell r="G25" t="str">
            <v>UI-DMCI-05-O-0403</v>
          </cell>
          <cell r="H25" t="str">
            <v>자산 게시</v>
          </cell>
          <cell r="I25" t="str">
            <v>Asset Publishing</v>
          </cell>
        </row>
        <row r="26">
          <cell r="A26" t="str">
            <v>첨부파일</v>
          </cell>
          <cell r="B26" t="str">
            <v>Attachments</v>
          </cell>
          <cell r="E26">
            <v>1</v>
          </cell>
          <cell r="G26" t="str">
            <v>COM-UI-ATTACHMENTS-A</v>
          </cell>
          <cell r="H26" t="str">
            <v>첨부파일</v>
          </cell>
          <cell r="I26" t="str">
            <v>Attachments</v>
          </cell>
        </row>
        <row r="27">
          <cell r="A27" t="str">
            <v>첨부파일추가</v>
          </cell>
          <cell r="B27" t="str">
            <v>Add Attachment</v>
          </cell>
          <cell r="E27">
            <v>1</v>
          </cell>
          <cell r="G27" t="str">
            <v>ADD-ATTACHMENTS-SUB-POPUP</v>
          </cell>
          <cell r="H27" t="str">
            <v>첨부파일추가</v>
          </cell>
          <cell r="I27" t="str">
            <v>Add Attachment</v>
          </cell>
        </row>
        <row r="28">
          <cell r="A28" t="str">
            <v>승인단계및비고</v>
          </cell>
          <cell r="B28" t="str">
            <v>Approval Stages and Remarks</v>
          </cell>
          <cell r="E28">
            <v>1</v>
          </cell>
          <cell r="G28" t="str">
            <v>COM-UI-ASNR</v>
          </cell>
          <cell r="H28" t="str">
            <v>승인단계및비고</v>
          </cell>
          <cell r="I28" t="str">
            <v>Approval Stages and Remarks</v>
          </cell>
        </row>
        <row r="29">
          <cell r="A29" t="str">
            <v>자산 10</v>
          </cell>
          <cell r="B29" t="str">
            <v>ASSET 10</v>
          </cell>
          <cell r="E29">
            <v>1</v>
          </cell>
          <cell r="G29" t="str">
            <v>COM-UI-ASSET-10</v>
          </cell>
          <cell r="H29" t="str">
            <v>자산 10</v>
          </cell>
          <cell r="I29" t="str">
            <v>ASSET 10</v>
          </cell>
        </row>
        <row r="30">
          <cell r="A30" t="str">
            <v>자산 11</v>
          </cell>
          <cell r="B30" t="str">
            <v>ASSET 11</v>
          </cell>
          <cell r="E30">
            <v>1</v>
          </cell>
          <cell r="G30" t="str">
            <v>COM-UI-ASSET-11</v>
          </cell>
          <cell r="H30" t="str">
            <v>자산 11</v>
          </cell>
          <cell r="I30" t="str">
            <v>ASSET 11</v>
          </cell>
        </row>
        <row r="31">
          <cell r="A31" t="str">
            <v>자산 20</v>
          </cell>
          <cell r="B31" t="str">
            <v>ASSET 20</v>
          </cell>
          <cell r="E31">
            <v>1</v>
          </cell>
          <cell r="G31" t="str">
            <v>COM-UI-ASSET-20</v>
          </cell>
          <cell r="H31" t="str">
            <v>자산 20</v>
          </cell>
          <cell r="I31" t="str">
            <v>ASSET 20</v>
          </cell>
        </row>
        <row r="32">
          <cell r="A32" t="str">
            <v>자산 21</v>
          </cell>
          <cell r="B32" t="str">
            <v>ASSET 21</v>
          </cell>
          <cell r="E32">
            <v>1</v>
          </cell>
          <cell r="G32" t="str">
            <v>COM-UI-ASSET-21</v>
          </cell>
          <cell r="H32" t="str">
            <v>자산 21</v>
          </cell>
          <cell r="I32" t="str">
            <v>ASSET 21</v>
          </cell>
        </row>
        <row r="33">
          <cell r="A33" t="str">
            <v>자산 30</v>
          </cell>
          <cell r="B33" t="str">
            <v>ASSET 30</v>
          </cell>
          <cell r="E33">
            <v>1</v>
          </cell>
          <cell r="G33" t="str">
            <v>COM-UI-ASSET-30</v>
          </cell>
          <cell r="H33" t="str">
            <v>자산 30</v>
          </cell>
          <cell r="I33" t="str">
            <v>ASSET 30</v>
          </cell>
        </row>
        <row r="34">
          <cell r="A34" t="str">
            <v>자산 31</v>
          </cell>
          <cell r="B34" t="str">
            <v>ASSET 31</v>
          </cell>
          <cell r="E34">
            <v>1</v>
          </cell>
          <cell r="G34" t="str">
            <v>COM-UI-ASSET-31</v>
          </cell>
          <cell r="H34" t="str">
            <v>자산 31</v>
          </cell>
          <cell r="I34" t="str">
            <v>ASSET 31</v>
          </cell>
        </row>
        <row r="35">
          <cell r="A35" t="str">
            <v>자산 32</v>
          </cell>
          <cell r="B35" t="str">
            <v>ASSET 32</v>
          </cell>
          <cell r="E35">
            <v>1</v>
          </cell>
          <cell r="G35" t="str">
            <v>COM-UI-ASSET-32</v>
          </cell>
          <cell r="H35" t="str">
            <v>자산 32</v>
          </cell>
          <cell r="I35" t="str">
            <v>ASSET 32</v>
          </cell>
        </row>
        <row r="36">
          <cell r="A36" t="str">
            <v>자산 33</v>
          </cell>
          <cell r="B36" t="str">
            <v>ASSET 33</v>
          </cell>
          <cell r="E36">
            <v>1</v>
          </cell>
          <cell r="G36" t="str">
            <v>COM-UI-ASSET-33</v>
          </cell>
          <cell r="H36" t="str">
            <v>자산 33</v>
          </cell>
          <cell r="I36" t="str">
            <v>ASSET 33</v>
          </cell>
        </row>
        <row r="37">
          <cell r="A37" t="str">
            <v>자산 40</v>
          </cell>
          <cell r="B37" t="str">
            <v>ASSET 40</v>
          </cell>
          <cell r="E37">
            <v>1</v>
          </cell>
          <cell r="G37" t="str">
            <v>COM-UI-ASSET-40</v>
          </cell>
          <cell r="H37" t="str">
            <v>자산 40</v>
          </cell>
          <cell r="I37" t="str">
            <v>ASSET 40</v>
          </cell>
        </row>
        <row r="38">
          <cell r="A38" t="str">
            <v>자산 41</v>
          </cell>
          <cell r="B38" t="str">
            <v>ASSET 41</v>
          </cell>
          <cell r="E38">
            <v>1</v>
          </cell>
          <cell r="G38" t="str">
            <v>COM-UI-ASSET-41</v>
          </cell>
          <cell r="H38" t="str">
            <v>자산 41</v>
          </cell>
          <cell r="I38" t="str">
            <v>ASSET 41</v>
          </cell>
        </row>
        <row r="39">
          <cell r="A39" t="str">
            <v>자산 42</v>
          </cell>
          <cell r="B39" t="str">
            <v>ASSET 42</v>
          </cell>
          <cell r="E39">
            <v>1</v>
          </cell>
          <cell r="G39" t="str">
            <v>COM-UI-ASSET-42</v>
          </cell>
          <cell r="H39" t="str">
            <v>자산 42</v>
          </cell>
          <cell r="I39" t="str">
            <v>ASSET 42</v>
          </cell>
        </row>
        <row r="40">
          <cell r="A40" t="str">
            <v>자산 10 POPUP</v>
          </cell>
          <cell r="B40" t="str">
            <v>ASSET 10 POPUP</v>
          </cell>
          <cell r="E40">
            <v>1</v>
          </cell>
          <cell r="G40" t="str">
            <v>UI-ASSET-10-SUB-POPUP</v>
          </cell>
          <cell r="H40" t="str">
            <v>자산 10 POPUP</v>
          </cell>
          <cell r="I40" t="str">
            <v>ASSET 10 POPUP</v>
          </cell>
        </row>
        <row r="41">
          <cell r="A41" t="str">
            <v>자산 11 POPUP</v>
          </cell>
          <cell r="B41" t="str">
            <v>ASSET 11 POPUP</v>
          </cell>
          <cell r="E41">
            <v>1</v>
          </cell>
          <cell r="G41" t="str">
            <v>UI-ASSET-11-SUB-POPUP</v>
          </cell>
          <cell r="H41" t="str">
            <v>자산 11 POPUP</v>
          </cell>
          <cell r="I41" t="str">
            <v>ASSET 11 POPUP</v>
          </cell>
        </row>
        <row r="42">
          <cell r="A42" t="str">
            <v>자산 20 POPUP</v>
          </cell>
          <cell r="B42" t="str">
            <v>ASSET 20 POPUP</v>
          </cell>
          <cell r="E42">
            <v>1</v>
          </cell>
          <cell r="G42" t="str">
            <v>UI-ASSET-20-SUB-POPUP</v>
          </cell>
          <cell r="H42" t="str">
            <v>자산 20 POPUP</v>
          </cell>
          <cell r="I42" t="str">
            <v>ASSET 20 POPUP</v>
          </cell>
        </row>
        <row r="43">
          <cell r="A43" t="str">
            <v>자산 21 POPUP</v>
          </cell>
          <cell r="B43" t="str">
            <v>ASSET 21 POPUP</v>
          </cell>
          <cell r="E43">
            <v>1</v>
          </cell>
          <cell r="G43" t="str">
            <v>UI-ASSET-21-SUB-POPUP</v>
          </cell>
          <cell r="H43" t="str">
            <v>자산 21 POPUP</v>
          </cell>
          <cell r="I43" t="str">
            <v>ASSET 21 POPUP</v>
          </cell>
        </row>
        <row r="44">
          <cell r="A44" t="str">
            <v>자산 30 POPUP</v>
          </cell>
          <cell r="B44" t="str">
            <v>ASSET 30 POPUP</v>
          </cell>
          <cell r="E44">
            <v>1</v>
          </cell>
          <cell r="G44" t="str">
            <v>UI-ASSET-30-SUB-POPUP</v>
          </cell>
          <cell r="H44" t="str">
            <v>자산 30 POPUP</v>
          </cell>
          <cell r="I44" t="str">
            <v>ASSET 30 POPUP</v>
          </cell>
        </row>
        <row r="45">
          <cell r="A45" t="str">
            <v>자산 31 POPUP</v>
          </cell>
          <cell r="B45" t="str">
            <v>ASSET 31 POPUP</v>
          </cell>
          <cell r="E45">
            <v>1</v>
          </cell>
          <cell r="G45" t="str">
            <v>UI-ASSET-31-SUB-POPUP</v>
          </cell>
          <cell r="H45" t="str">
            <v>자산 31 POPUP</v>
          </cell>
          <cell r="I45" t="str">
            <v>ASSET 31 POPUP</v>
          </cell>
        </row>
        <row r="46">
          <cell r="A46" t="str">
            <v>자산 32 POPUP</v>
          </cell>
          <cell r="B46" t="str">
            <v>ASSET 32 POPUP</v>
          </cell>
          <cell r="E46">
            <v>1</v>
          </cell>
          <cell r="G46" t="str">
            <v>UI-ASSET-32-SUB-POPUP</v>
          </cell>
          <cell r="H46" t="str">
            <v>자산 32 POPUP</v>
          </cell>
          <cell r="I46" t="str">
            <v>ASSET 32 POPUP</v>
          </cell>
        </row>
        <row r="47">
          <cell r="A47" t="str">
            <v>자산 33 POPUP</v>
          </cell>
          <cell r="B47" t="str">
            <v>ASSET 33 POPUP</v>
          </cell>
          <cell r="E47">
            <v>1</v>
          </cell>
          <cell r="G47" t="str">
            <v>UI-ASSET-33-SUB-POPUP</v>
          </cell>
          <cell r="H47" t="str">
            <v>자산 33 POPUP</v>
          </cell>
          <cell r="I47" t="str">
            <v>ASSET 33 POPUP</v>
          </cell>
        </row>
        <row r="48">
          <cell r="A48" t="str">
            <v>자산 40 POPUP</v>
          </cell>
          <cell r="B48" t="str">
            <v>ASSET 40 POPUP</v>
          </cell>
          <cell r="E48">
            <v>1</v>
          </cell>
          <cell r="G48" t="str">
            <v>UI-ASSET-40-SUB-POPUP</v>
          </cell>
          <cell r="H48" t="str">
            <v>자산 40 POPUP</v>
          </cell>
          <cell r="I48" t="str">
            <v>ASSET 40 POPUP</v>
          </cell>
        </row>
        <row r="49">
          <cell r="A49" t="str">
            <v>자산 41 POPUP</v>
          </cell>
          <cell r="B49" t="str">
            <v>ASSET 41 POPUP</v>
          </cell>
          <cell r="E49">
            <v>1</v>
          </cell>
          <cell r="G49" t="str">
            <v>UI-ASSET-41-SUB-POPUP</v>
          </cell>
          <cell r="H49" t="str">
            <v>자산 41 POPUP</v>
          </cell>
          <cell r="I49" t="str">
            <v>ASSET 41 POPUP</v>
          </cell>
        </row>
        <row r="50">
          <cell r="A50" t="str">
            <v>자산 42 POPUP</v>
          </cell>
          <cell r="B50" t="str">
            <v>ASSET 42 POPUP</v>
          </cell>
          <cell r="E50">
            <v>1</v>
          </cell>
          <cell r="G50" t="str">
            <v>UI-ASSET-42-SUB-POPUP</v>
          </cell>
          <cell r="H50" t="str">
            <v>자산 42 POPUP</v>
          </cell>
          <cell r="I50" t="str">
            <v>ASSET 42 POPUP</v>
          </cell>
        </row>
        <row r="51">
          <cell r="A51" t="str">
            <v>자산관리</v>
          </cell>
          <cell r="B51" t="str">
            <v>Asset Management</v>
          </cell>
          <cell r="E51">
            <v>2</v>
          </cell>
          <cell r="G51" t="str">
            <v>UI-DMCI-05-R-0001</v>
          </cell>
          <cell r="H51" t="str">
            <v>자산관리</v>
          </cell>
          <cell r="I51" t="str">
            <v>Asset Management</v>
          </cell>
        </row>
        <row r="52">
          <cell r="A52" t="str">
            <v>새로운 평가</v>
          </cell>
          <cell r="B52" t="str">
            <v>New Valuation</v>
          </cell>
          <cell r="C52" t="str">
            <v>Internal</v>
          </cell>
          <cell r="E52">
            <v>2</v>
          </cell>
          <cell r="G52" t="str">
            <v>UI-DMCI-05-R-0201</v>
          </cell>
          <cell r="H52" t="str">
            <v>새로운 평가</v>
          </cell>
          <cell r="I52" t="str">
            <v>New Valuation</v>
          </cell>
        </row>
        <row r="53">
          <cell r="A53" t="str">
            <v>제출된 평가 목록</v>
          </cell>
          <cell r="B53" t="str">
            <v>List of Submitted Valuation</v>
          </cell>
          <cell r="C53" t="str">
            <v>Internal</v>
          </cell>
          <cell r="E53">
            <v>2</v>
          </cell>
          <cell r="G53" t="str">
            <v>UI-DMCI-05-R-0202</v>
          </cell>
          <cell r="H53" t="str">
            <v>제출된 평가 목록</v>
          </cell>
          <cell r="I53" t="str">
            <v>List of Submitted Valuation</v>
          </cell>
        </row>
        <row r="54">
          <cell r="A54" t="str">
            <v>평가 목록</v>
          </cell>
          <cell r="B54" t="str">
            <v>List of Valuation</v>
          </cell>
          <cell r="C54" t="str">
            <v>Internal</v>
          </cell>
          <cell r="E54">
            <v>2</v>
          </cell>
          <cell r="G54" t="str">
            <v>UI-DMCI-05-R-0203</v>
          </cell>
          <cell r="H54" t="str">
            <v>평가 목록</v>
          </cell>
          <cell r="I54" t="str">
            <v>List of Valuation</v>
          </cell>
        </row>
        <row r="55">
          <cell r="A55" t="str">
            <v>I평가 상태 보기</v>
          </cell>
          <cell r="B55" t="str">
            <v>View Status of Valuation</v>
          </cell>
          <cell r="C55" t="str">
            <v>Internal</v>
          </cell>
          <cell r="E55">
            <v>2</v>
          </cell>
          <cell r="G55" t="str">
            <v>UI-DMCI-05-R-0204</v>
          </cell>
          <cell r="H55" t="str">
            <v>I평가 상태 보기</v>
          </cell>
          <cell r="I55" t="str">
            <v>View Status of Valuation</v>
          </cell>
        </row>
        <row r="56">
          <cell r="A56" t="str">
            <v>새로운 평가 요청</v>
          </cell>
          <cell r="B56" t="str">
            <v>New valuation Request</v>
          </cell>
          <cell r="C56" t="str">
            <v>External</v>
          </cell>
          <cell r="E56">
            <v>2</v>
          </cell>
          <cell r="G56" t="str">
            <v>UI-DMCI-05-R-0301</v>
          </cell>
          <cell r="H56" t="str">
            <v>새로운 평가 요청</v>
          </cell>
          <cell r="I56" t="str">
            <v>New valuation Request</v>
          </cell>
        </row>
        <row r="57">
          <cell r="A57" t="str">
            <v>제출된 평가 요청 목록</v>
          </cell>
          <cell r="B57" t="str">
            <v>List of Submitted Valuation Requests</v>
          </cell>
          <cell r="C57" t="str">
            <v>External</v>
          </cell>
          <cell r="E57">
            <v>2</v>
          </cell>
          <cell r="G57" t="str">
            <v>UI-DMCI-05-R-0302</v>
          </cell>
          <cell r="H57" t="str">
            <v>제출된 평가 요청 목록</v>
          </cell>
          <cell r="I57" t="str">
            <v>List of Submitted Valuation Requests</v>
          </cell>
        </row>
        <row r="58">
          <cell r="A58" t="str">
            <v>평가 요청 목록</v>
          </cell>
          <cell r="B58" t="str">
            <v>List of Valuation Requests</v>
          </cell>
          <cell r="C58" t="str">
            <v>External</v>
          </cell>
          <cell r="E58">
            <v>2</v>
          </cell>
          <cell r="G58" t="str">
            <v>UI-DMCI-05-R-0303</v>
          </cell>
          <cell r="H58" t="str">
            <v>평가 요청 목록</v>
          </cell>
          <cell r="I58" t="str">
            <v>List of Valuation Requests</v>
          </cell>
        </row>
        <row r="59">
          <cell r="A59" t="str">
            <v>평가 응답 목록</v>
          </cell>
          <cell r="B59" t="str">
            <v>List of Valuation Response</v>
          </cell>
          <cell r="C59" t="str">
            <v>External</v>
          </cell>
          <cell r="E59">
            <v>2</v>
          </cell>
          <cell r="G59" t="str">
            <v>UI-DMCI-05-R-0304</v>
          </cell>
          <cell r="H59" t="str">
            <v>평가 응답 목록</v>
          </cell>
          <cell r="I59" t="str">
            <v>List of Valuation Response</v>
          </cell>
        </row>
        <row r="60">
          <cell r="A60" t="str">
            <v>E평가 상태 보기</v>
          </cell>
          <cell r="B60" t="str">
            <v>View Status of Valuation</v>
          </cell>
          <cell r="C60" t="str">
            <v>External</v>
          </cell>
          <cell r="E60">
            <v>2</v>
          </cell>
          <cell r="G60" t="str">
            <v>UI-DMCI-05-R-0305</v>
          </cell>
          <cell r="H60" t="str">
            <v>E평가 상태 보기</v>
          </cell>
          <cell r="I60" t="str">
            <v>View Status of Valuation</v>
          </cell>
        </row>
        <row r="61">
          <cell r="A61" t="str">
            <v>부과자산 매각의사 통지</v>
          </cell>
          <cell r="B61" t="str">
            <v>Notification of Intention to Sell the Charged Asset</v>
          </cell>
          <cell r="E61">
            <v>2</v>
          </cell>
          <cell r="G61" t="str">
            <v>UI-DMCI-05-R-0401</v>
          </cell>
          <cell r="H61" t="str">
            <v>부과자산 매각의사 통지</v>
          </cell>
          <cell r="I61" t="str">
            <v>Notification of Intention to Sell the Charged Asset</v>
          </cell>
        </row>
        <row r="62">
          <cell r="A62" t="str">
            <v>부과자산 매각 통지 대상 조회</v>
          </cell>
          <cell r="B62" t="str">
            <v>Search Charged Asset Sale Notification Targets</v>
          </cell>
          <cell r="E62">
            <v>2</v>
          </cell>
          <cell r="G62" t="str">
            <v>UI-DMCI-05-R-0401-1-SUB-POPUP</v>
          </cell>
          <cell r="H62" t="str">
            <v>부과자산 매각 통지 대상 조회</v>
          </cell>
          <cell r="I62" t="str">
            <v>Search Charged Asset Sale Notification Targets</v>
          </cell>
        </row>
        <row r="63">
          <cell r="A63" t="str">
            <v>공개 경매를 위한 자산 목록</v>
          </cell>
          <cell r="B63" t="str">
            <v>List Assets for Public Auction</v>
          </cell>
          <cell r="E63">
            <v>2</v>
          </cell>
          <cell r="G63" t="str">
            <v>UI-DMCI-05-R-0402</v>
          </cell>
          <cell r="H63" t="str">
            <v>공개 경매를 위한 자산 목록</v>
          </cell>
          <cell r="I63" t="str">
            <v>List Assets for Public Auction</v>
          </cell>
        </row>
        <row r="64">
          <cell r="A64" t="str">
            <v>매각의향 통지가 발행된 자산 조회</v>
          </cell>
          <cell r="B64" t="str">
            <v>Search Assets with Sale Intention Notice</v>
          </cell>
          <cell r="E64">
            <v>2</v>
          </cell>
          <cell r="G64" t="str">
            <v>UI-DMCI-05-R-0402-1-SUB-POPUP</v>
          </cell>
          <cell r="H64" t="str">
            <v>매각의향 통지가 발행된 자산 조회</v>
          </cell>
          <cell r="I64" t="str">
            <v>Search Assets with Sale Intention Notice</v>
          </cell>
        </row>
        <row r="65">
          <cell r="A65" t="str">
            <v>차량 정보</v>
          </cell>
          <cell r="B65" t="str">
            <v>Vehicle Information</v>
          </cell>
          <cell r="E65">
            <v>2</v>
          </cell>
          <cell r="G65" t="str">
            <v>UI-DMCI-05-R-0402-2-SUB-POPUP</v>
          </cell>
          <cell r="H65" t="str">
            <v>차량 정보</v>
          </cell>
          <cell r="I65" t="str">
            <v>Vehicle Information</v>
          </cell>
        </row>
        <row r="66">
          <cell r="A66" t="str">
            <v>IDRAS 자산 조회</v>
          </cell>
          <cell r="B66" t="str">
            <v>IDRAS Asset Search</v>
          </cell>
          <cell r="E66">
            <v>2</v>
          </cell>
          <cell r="G66" t="str">
            <v>UI-DMCI-05-R-0402-3-SUB-POPUP</v>
          </cell>
          <cell r="H66" t="str">
            <v>IDRAS 자산 조회</v>
          </cell>
          <cell r="I66" t="str">
            <v>IDRAS Asset Search</v>
          </cell>
        </row>
        <row r="67">
          <cell r="A67" t="str">
            <v>자산 게시</v>
          </cell>
          <cell r="B67" t="str">
            <v>Asset Publishing</v>
          </cell>
          <cell r="E67">
            <v>2</v>
          </cell>
          <cell r="G67" t="str">
            <v>UI-DMCI-05-R-0403</v>
          </cell>
          <cell r="H67" t="str">
            <v>자산 게시</v>
          </cell>
          <cell r="I67" t="str">
            <v>Asset Publishing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75"/>
  <sheetViews>
    <sheetView showGridLines="0" zoomScaleNormal="100" workbookViewId="0">
      <pane ySplit="1" topLeftCell="A17" activePane="bottomLeft" state="frozen"/>
      <selection activeCell="V1" sqref="V1"/>
      <selection pane="bottomLeft" activeCell="Z43" sqref="Z43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102</v>
      </c>
      <c r="B2" s="46" t="str">
        <f>VLOOKUP(A2,[1]screen!$G:$J,2,FALSE)</f>
        <v>제3자 책임</v>
      </c>
      <c r="C2" s="46" t="str">
        <f t="shared" ref="C2:C52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2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52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129</v>
      </c>
      <c r="P2" s="24" t="str">
        <f t="shared" ref="P2" si="4">IF(O2&lt;&gt;"",Q2&amp;"&lt;br&gt;("&amp;O2&amp;")","")</f>
        <v>Date of request&lt;br&gt;(신청 일자)</v>
      </c>
      <c r="Q2" s="46" t="str">
        <f>IF(O2&lt;&gt;"", VLOOKUP(O2, [1]Label!$A:$B, 2, FALSE), "")</f>
        <v>Date of request</v>
      </c>
      <c r="R2" s="25" t="s">
        <v>104</v>
      </c>
      <c r="S2" s="24" t="s">
        <v>105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106</v>
      </c>
      <c r="AD2" s="27" t="s">
        <v>106</v>
      </c>
      <c r="AE2" s="27" t="s">
        <v>106</v>
      </c>
      <c r="AF2" s="56"/>
    </row>
    <row r="3" spans="1:32" s="26" customFormat="1" ht="17.45" customHeight="1">
      <c r="A3" s="23" t="s">
        <v>102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115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102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112</v>
      </c>
      <c r="P4" s="24" t="str">
        <f t="shared" ref="P4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101</v>
      </c>
      <c r="AD4" s="27" t="s">
        <v>101</v>
      </c>
      <c r="AE4" s="27" t="s">
        <v>101</v>
      </c>
      <c r="AF4" s="56"/>
    </row>
    <row r="5" spans="1:32" s="26" customFormat="1" ht="17.45" customHeight="1">
      <c r="A5" s="23" t="s">
        <v>102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ref="L5" si="7">IF(K5&lt;&gt;"",M5&amp;"("&amp;K5&amp;")","")</f>
        <v/>
      </c>
      <c r="M5" s="24" t="str">
        <f>IF(K5&lt;&gt;"",VLOOKUP(K5,[1]Label!$A:$B,2,FALSE),"")</f>
        <v/>
      </c>
      <c r="N5" s="25" t="s">
        <v>19</v>
      </c>
      <c r="O5" s="29" t="s">
        <v>130</v>
      </c>
      <c r="P5" s="24" t="str">
        <f t="shared" ref="P5" si="8">IF(O5&lt;&gt;"",Q5&amp;"&lt;br&gt;("&amp;O5&amp;")","")</f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14" t="s">
        <v>102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ref="L6:L15" si="9">IF(K6&lt;&gt;"",M6&amp;"("&amp;K6&amp;")","")</f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ref="P6:P15" si="10">IF(O6&lt;&gt;"",Q6&amp;"&lt;br&gt;("&amp;O6&amp;")","")</f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14" t="s">
        <v>102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9"/>
        <v/>
      </c>
      <c r="M7" s="24" t="str">
        <f>IF(K7&lt;&gt;"",VLOOKUP(K7,[1]Label!$A:$B,2,FALSE),"")</f>
        <v/>
      </c>
      <c r="N7" s="16"/>
      <c r="O7" s="31" t="s">
        <v>46</v>
      </c>
      <c r="P7" s="15" t="str">
        <f t="shared" si="10"/>
        <v>New&lt;br&gt;(신규)</v>
      </c>
      <c r="Q7" s="46" t="str">
        <f>IF(O7&lt;&gt;"", VLOOKUP(O7, [1]Label!$A:$B, 2, FALSE), "")</f>
        <v>New</v>
      </c>
      <c r="R7" s="16" t="s">
        <v>35</v>
      </c>
      <c r="S7" s="15" t="s">
        <v>51</v>
      </c>
      <c r="T7" s="15"/>
      <c r="U7" s="15"/>
      <c r="V7" s="16"/>
      <c r="W7" s="16"/>
      <c r="X7" s="16"/>
      <c r="Y7" s="16"/>
      <c r="Z7" s="50" t="s">
        <v>65</v>
      </c>
      <c r="AA7" s="50" t="s">
        <v>65</v>
      </c>
      <c r="AB7" s="50" t="s">
        <v>65</v>
      </c>
      <c r="AC7" s="14"/>
      <c r="AD7" s="14"/>
      <c r="AE7" s="14"/>
      <c r="AF7" s="57"/>
    </row>
    <row r="8" spans="1:32" s="17" customFormat="1" ht="18.600000000000001" customHeight="1">
      <c r="A8" s="14" t="s">
        <v>102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9"/>
        <v/>
      </c>
      <c r="M8" s="24" t="str">
        <f>IF(K8&lt;&gt;"",VLOOKUP(K8,[1]Label!$A:$B,2,FALSE),"")</f>
        <v/>
      </c>
      <c r="N8" s="16"/>
      <c r="O8" s="31" t="s">
        <v>38</v>
      </c>
      <c r="P8" s="15" t="str">
        <f t="shared" si="10"/>
        <v>Search&lt;br&gt;(조회)</v>
      </c>
      <c r="Q8" s="46" t="str">
        <f>IF(O8&lt;&gt;"", VLOOKUP(O8, [1]Label!$A:$B, 2, FALSE), "")</f>
        <v>Search</v>
      </c>
      <c r="R8" s="16" t="s">
        <v>35</v>
      </c>
      <c r="S8" s="15"/>
      <c r="T8" s="15" t="s">
        <v>8</v>
      </c>
      <c r="U8" s="15"/>
      <c r="V8" s="16"/>
      <c r="W8" s="16"/>
      <c r="X8" s="16"/>
      <c r="Y8" s="16"/>
      <c r="Z8" s="14"/>
      <c r="AA8" s="14"/>
      <c r="AB8" s="14"/>
      <c r="AC8" s="14"/>
      <c r="AD8" s="14"/>
      <c r="AE8" s="14"/>
      <c r="AF8" s="57"/>
    </row>
    <row r="9" spans="1:32" s="9" customFormat="1" ht="17.45" customHeight="1">
      <c r="A9" s="4" t="s">
        <v>102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9"/>
        <v/>
      </c>
      <c r="M9" s="24" t="str">
        <f>IF(K9&lt;&gt;"",VLOOKUP(K9,[1]Label!$A:$B,2,FALSE),"")</f>
        <v/>
      </c>
      <c r="N9" s="2" t="s">
        <v>13</v>
      </c>
      <c r="O9" s="38" t="s">
        <v>111</v>
      </c>
      <c r="P9" s="1" t="str">
        <f t="shared" si="10"/>
        <v>Application No&lt;br&gt;(신청 번호)</v>
      </c>
      <c r="Q9" s="46" t="str">
        <f>IF(O9&lt;&gt;"", VLOOKUP(O9, [1]Label!$A:$B, 2, FALSE), "")</f>
        <v>Application No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107</v>
      </c>
      <c r="AD9" s="3" t="s">
        <v>107</v>
      </c>
      <c r="AE9" s="3" t="s">
        <v>107</v>
      </c>
      <c r="AF9" s="58"/>
    </row>
    <row r="10" spans="1:32" s="9" customFormat="1" ht="17.45" customHeight="1">
      <c r="A10" s="4" t="s">
        <v>102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9"/>
        <v/>
      </c>
      <c r="M10" s="24" t="str">
        <f>IF(K10&lt;&gt;"",VLOOKUP(K10,[1]Label!$A:$B,2,FALSE),"")</f>
        <v/>
      </c>
      <c r="N10" s="2" t="s">
        <v>13</v>
      </c>
      <c r="O10" s="38" t="s">
        <v>112</v>
      </c>
      <c r="P10" s="1" t="str">
        <f t="shared" si="10"/>
        <v>Taxpayer TIN&lt;br&gt;(납세자 식별번호)</v>
      </c>
      <c r="Q10" s="46" t="str">
        <f>IF(O10&lt;&gt;"", VLOOKUP(O10, [1]Label!$A:$B, 2, FALSE), "")</f>
        <v>Taxpayer TIN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3" t="s">
        <v>64</v>
      </c>
      <c r="AD10" s="3" t="s">
        <v>54</v>
      </c>
      <c r="AE10" s="3" t="s">
        <v>54</v>
      </c>
      <c r="AF10" s="58"/>
    </row>
    <row r="11" spans="1:32" s="9" customFormat="1" ht="18.600000000000001" customHeight="1">
      <c r="A11" s="4" t="s">
        <v>102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9"/>
        <v/>
      </c>
      <c r="M11" s="24" t="str">
        <f>IF(K11&lt;&gt;"",VLOOKUP(K11,[1]Label!$A:$B,2,FALSE),"")</f>
        <v/>
      </c>
      <c r="N11" s="2" t="s">
        <v>13</v>
      </c>
      <c r="O11" s="38" t="s">
        <v>113</v>
      </c>
      <c r="P11" s="1" t="str">
        <f t="shared" si="10"/>
        <v>Taxpayer Name&lt;br&gt;(납세자 이름)</v>
      </c>
      <c r="Q11" s="46" t="str">
        <f>IF(O11&lt;&gt;"", VLOOKUP(O11, [1]Label!$A:$B, 2, FALSE), "")</f>
        <v>Taxpayer Name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4" t="s">
        <v>102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9"/>
        <v/>
      </c>
      <c r="M12" s="24" t="str">
        <f>IF(K12&lt;&gt;"",VLOOKUP(K12,[1]Label!$A:$B,2,FALSE),"")</f>
        <v/>
      </c>
      <c r="N12" s="2" t="s">
        <v>13</v>
      </c>
      <c r="O12" s="38" t="s">
        <v>114</v>
      </c>
      <c r="P12" s="1" t="str">
        <f t="shared" si="10"/>
        <v>Outstanding Liability&lt;br&gt;(미지급 책임)</v>
      </c>
      <c r="Q12" s="46" t="str">
        <f>IF(O12&lt;&gt;"", VLOOKUP(O12, [1]Label!$A:$B, 2, FALSE), "")</f>
        <v>Outstanding Liability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4" t="s">
        <v>102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9"/>
        <v/>
      </c>
      <c r="M13" s="24" t="str">
        <f>IF(K13&lt;&gt;"",VLOOKUP(K13,[1]Label!$A:$B,2,FALSE),"")</f>
        <v/>
      </c>
      <c r="N13" s="2" t="s">
        <v>13</v>
      </c>
      <c r="O13" s="38" t="s">
        <v>130</v>
      </c>
      <c r="P13" s="1" t="str">
        <f t="shared" si="10"/>
        <v>Third Party TIN&lt;br&gt;(제3자 TIN)</v>
      </c>
      <c r="Q13" s="46" t="str">
        <f>IF(O13&lt;&gt;"", VLOOKUP(O13, [1]Label!$A:$B, 2, FALSE), "")</f>
        <v>Third Party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4" t="s">
        <v>102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9"/>
        <v/>
      </c>
      <c r="M14" s="24" t="str">
        <f>IF(K14&lt;&gt;"",VLOOKUP(K14,[1]Label!$A:$B,2,FALSE),"")</f>
        <v/>
      </c>
      <c r="N14" s="2" t="s">
        <v>13</v>
      </c>
      <c r="O14" s="38" t="s">
        <v>132</v>
      </c>
      <c r="P14" s="1" t="str">
        <f t="shared" si="10"/>
        <v>Third Party Name&lt;br&gt;(제3자 성명)</v>
      </c>
      <c r="Q14" s="46" t="str">
        <f>IF(O14&lt;&gt;"", VLOOKUP(O14, [1]Label!$A:$B, 2, FALSE), "")</f>
        <v>Third Party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4" t="s">
        <v>102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9"/>
        <v/>
      </c>
      <c r="M15" s="24" t="str">
        <f>IF(K15&lt;&gt;"",VLOOKUP(K15,[1]Label!$A:$B,2,FALSE),"")</f>
        <v/>
      </c>
      <c r="N15" s="2" t="s">
        <v>13</v>
      </c>
      <c r="O15" s="38" t="s">
        <v>131</v>
      </c>
      <c r="P15" s="1" t="str">
        <f t="shared" si="10"/>
        <v>Third Party Type&lt;br&gt;(제3자 유형)</v>
      </c>
      <c r="Q15" s="46" t="str">
        <f>IF(O15&lt;&gt;"", VLOOKUP(O15, [1]Label!$A:$B, 2, FALSE), "")</f>
        <v>Third Party Type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4" t="s">
        <v>102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ref="L16:L45" si="11">IF(K16&lt;&gt;"",M16&amp;"("&amp;K16&amp;")","")</f>
        <v/>
      </c>
      <c r="M16" s="24" t="str">
        <f>IF(K16&lt;&gt;"",VLOOKUP(K16,[1]Label!$A:$B,2,FALSE),"")</f>
        <v/>
      </c>
      <c r="N16" s="2" t="s">
        <v>13</v>
      </c>
      <c r="O16" s="38" t="s">
        <v>129</v>
      </c>
      <c r="P16" s="1" t="str">
        <f t="shared" ref="P16:P45" si="12">IF(O16&lt;&gt;"",Q16&amp;"&lt;br&gt;("&amp;O16&amp;")","")</f>
        <v>Date of request&lt;br&gt;(신청 일자)</v>
      </c>
      <c r="Q16" s="46" t="str">
        <f>IF(O16&lt;&gt;"", VLOOKUP(O16, [1]Label!$A:$B, 2, FALSE), "")</f>
        <v>Date of request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9" customFormat="1" ht="18.600000000000001" customHeight="1">
      <c r="A17" s="4" t="s">
        <v>102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11"/>
        <v/>
      </c>
      <c r="M17" s="24" t="str">
        <f>IF(K17&lt;&gt;"",VLOOKUP(K17,[1]Label!$A:$B,2,FALSE),"")</f>
        <v/>
      </c>
      <c r="N17" s="2" t="s">
        <v>13</v>
      </c>
      <c r="O17" s="38" t="s">
        <v>115</v>
      </c>
      <c r="P17" s="1" t="str">
        <f t="shared" si="12"/>
        <v>Processing Status&lt;br&gt;(처리 상태)</v>
      </c>
      <c r="Q17" s="46" t="str">
        <f>IF(O17&lt;&gt;"", VLOOKUP(O17, [1]Label!$A:$B, 2, FALSE), "")</f>
        <v>Processing Status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61</v>
      </c>
      <c r="AD17" s="4" t="s">
        <v>61</v>
      </c>
      <c r="AE17" s="4" t="s">
        <v>61</v>
      </c>
      <c r="AF17" s="59"/>
    </row>
    <row r="18" spans="1:32" s="22" customFormat="1" ht="18.600000000000001" customHeight="1">
      <c r="A18" s="18" t="s">
        <v>102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20"/>
      <c r="F18" s="46" t="str">
        <f t="shared" si="1"/>
        <v/>
      </c>
      <c r="G18" s="46" t="str">
        <f>IF(E18&lt;&gt;"",VLOOKUP(E18,[1]Label!$A:$B,2,FALSE),"")</f>
        <v/>
      </c>
      <c r="H18" s="20"/>
      <c r="I18" s="46" t="str">
        <f t="shared" si="2"/>
        <v/>
      </c>
      <c r="J18" s="46" t="str">
        <f>IF(H18&lt;&gt;"", VLOOKUP(H18,[1]Label!$A:$E,2,FALSE),"")</f>
        <v/>
      </c>
      <c r="K18" s="35"/>
      <c r="L18" s="19" t="str">
        <f t="shared" si="11"/>
        <v/>
      </c>
      <c r="M18" s="24" t="str">
        <f>IF(K18&lt;&gt;"",VLOOKUP(K18,[1]Label!$A:$B,2,FALSE),"")</f>
        <v/>
      </c>
      <c r="N18" s="20"/>
      <c r="O18" s="38"/>
      <c r="P18" s="19"/>
      <c r="Q18" s="46" t="str">
        <f>IF(O18&lt;&gt;"", VLOOKUP(O18, [1]Label!$A:$B, 2, FALSE), "")</f>
        <v/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/>
      <c r="AD18" s="18"/>
      <c r="AE18" s="18"/>
      <c r="AF18" s="60"/>
    </row>
    <row r="19" spans="1:32" s="22" customFormat="1" ht="18.600000000000001" customHeight="1">
      <c r="A19" s="18" t="s">
        <v>102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20" t="s">
        <v>46</v>
      </c>
      <c r="F19" s="46" t="str">
        <f t="shared" si="1"/>
        <v>New(신규)</v>
      </c>
      <c r="G19" s="46" t="str">
        <f>IF(E19&lt;&gt;"",VLOOKUP(E19,[1]Label!$A:$B,2,FALSE),"")</f>
        <v>New</v>
      </c>
      <c r="H19" s="20"/>
      <c r="I19" s="46" t="str">
        <f t="shared" si="2"/>
        <v/>
      </c>
      <c r="J19" s="46" t="str">
        <f>IF(H19&lt;&gt;"", VLOOKUP(H19,[1]Label!$A:$E,2,FALSE),"")</f>
        <v/>
      </c>
      <c r="K19" s="35"/>
      <c r="L19" s="19" t="str">
        <f t="shared" si="11"/>
        <v/>
      </c>
      <c r="M19" s="24" t="str">
        <f>IF(K19&lt;&gt;"",VLOOKUP(K19,[1]Label!$A:$B,2,FALSE),"")</f>
        <v/>
      </c>
      <c r="N19" s="20" t="s">
        <v>92</v>
      </c>
      <c r="O19" s="38" t="s">
        <v>111</v>
      </c>
      <c r="P19" s="46" t="str">
        <f t="shared" ref="P19:P21" si="13">IF(O19&lt;&gt;"",Q19&amp;"&lt;br&gt;("&amp;O19&amp;")","")</f>
        <v>Application No&lt;br&gt;(신청 번호)</v>
      </c>
      <c r="Q19" s="46" t="str">
        <f>IF(O19&lt;&gt;"", VLOOKUP(O19, [1]Label!$A:$B, 2, FALSE), "")</f>
        <v>Application No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/>
      <c r="AD19" s="18"/>
      <c r="AE19" s="18"/>
      <c r="AF19" s="60"/>
    </row>
    <row r="20" spans="1:32" s="22" customFormat="1" ht="18.600000000000001" customHeight="1">
      <c r="A20" s="18" t="s">
        <v>102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20" t="s">
        <v>46</v>
      </c>
      <c r="F20" s="46" t="str">
        <f t="shared" si="1"/>
        <v>New(신규)</v>
      </c>
      <c r="G20" s="46" t="str">
        <f>IF(E20&lt;&gt;"",VLOOKUP(E20,[1]Label!$A:$B,2,FALSE),"")</f>
        <v>New</v>
      </c>
      <c r="H20" s="20"/>
      <c r="I20" s="46" t="str">
        <f t="shared" si="2"/>
        <v/>
      </c>
      <c r="J20" s="46" t="str">
        <f>IF(H20&lt;&gt;"", VLOOKUP(H20,[1]Label!$A:$E,2,FALSE),"")</f>
        <v/>
      </c>
      <c r="K20" s="35"/>
      <c r="L20" s="19" t="str">
        <f t="shared" si="11"/>
        <v/>
      </c>
      <c r="M20" s="24" t="str">
        <f>IF(K20&lt;&gt;"",VLOOKUP(K20,[1]Label!$A:$B,2,FALSE),"")</f>
        <v/>
      </c>
      <c r="N20" s="20" t="s">
        <v>92</v>
      </c>
      <c r="O20" s="38" t="s">
        <v>116</v>
      </c>
      <c r="P20" s="46" t="str">
        <f t="shared" si="13"/>
        <v>Region&lt;br&gt;(지역)</v>
      </c>
      <c r="Q20" s="46" t="str">
        <f>IF(O20&lt;&gt;"", VLOOKUP(O20, [1]Label!$A:$B, 2, FALSE), "")</f>
        <v>Region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 t="s">
        <v>97</v>
      </c>
      <c r="AD20" s="18" t="s">
        <v>97</v>
      </c>
      <c r="AE20" s="18" t="s">
        <v>97</v>
      </c>
      <c r="AF20" s="60"/>
    </row>
    <row r="21" spans="1:32" s="22" customFormat="1" ht="18.600000000000001" customHeight="1">
      <c r="A21" s="18" t="s">
        <v>102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 t="s">
        <v>46</v>
      </c>
      <c r="F21" s="46" t="str">
        <f t="shared" si="1"/>
        <v>New(신규)</v>
      </c>
      <c r="G21" s="46" t="str">
        <f>IF(E21&lt;&gt;"",VLOOKUP(E21,[1]Label!$A:$B,2,FALSE),"")</f>
        <v>New</v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11"/>
        <v/>
      </c>
      <c r="M21" s="24" t="str">
        <f>IF(K21&lt;&gt;"",VLOOKUP(K21,[1]Label!$A:$B,2,FALSE),"")</f>
        <v/>
      </c>
      <c r="N21" s="20" t="s">
        <v>92</v>
      </c>
      <c r="O21" s="38" t="s">
        <v>115</v>
      </c>
      <c r="P21" s="46" t="str">
        <f t="shared" si="13"/>
        <v>Processing Status&lt;br&gt;(처리 상태)</v>
      </c>
      <c r="Q21" s="46" t="str">
        <f>IF(O21&lt;&gt;"", VLOOKUP(O21, [1]Label!$A:$B, 2, FALSE), "")</f>
        <v>Processing Status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18" t="s">
        <v>102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ref="L22" si="14">IF(K22&lt;&gt;"",M22&amp;"("&amp;K22&amp;")","")</f>
        <v/>
      </c>
      <c r="M22" s="24" t="str">
        <f>IF(K22&lt;&gt;"",VLOOKUP(K22,[1]Label!$A:$B,2,FALSE),"")</f>
        <v/>
      </c>
      <c r="N22" s="20" t="s">
        <v>92</v>
      </c>
      <c r="O22" s="38" t="s">
        <v>129</v>
      </c>
      <c r="P22" s="46" t="str">
        <f t="shared" ref="P22" si="15">IF(O22&lt;&gt;"",Q22&amp;"&lt;br&gt;("&amp;O22&amp;")","")</f>
        <v>Date of request&lt;br&gt;(신청 일자)</v>
      </c>
      <c r="Q22" s="46" t="str">
        <f>IF(O22&lt;&gt;"", VLOOKUP(O22, [1]Label!$A:$B, 2, FALSE), "")</f>
        <v>Date of request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22" customFormat="1" ht="18.600000000000001" customHeight="1">
      <c r="A23" s="18" t="s">
        <v>102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11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44" customFormat="1" ht="17.45" customHeight="1">
      <c r="A24" s="39" t="s">
        <v>102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42" t="s">
        <v>154</v>
      </c>
      <c r="I24" s="46" t="str">
        <f t="shared" si="2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1"/>
        <v/>
      </c>
      <c r="M24" s="24" t="str">
        <f>IF(K24&lt;&gt;"",VLOOKUP(K24,[1]Label!$A:$B,2,FALSE),"")</f>
        <v/>
      </c>
      <c r="N24" s="42" t="s">
        <v>19</v>
      </c>
      <c r="O24" s="43" t="s">
        <v>39</v>
      </c>
      <c r="P24" s="40" t="str">
        <f t="shared" si="12"/>
        <v>TIN&lt;br&gt;(TIN)</v>
      </c>
      <c r="Q24" s="46" t="str">
        <f>IF(O24&lt;&gt;"", VLOOKUP(O24, [1]Label!$A:$B, 2, FALSE), "")</f>
        <v>TIN</v>
      </c>
      <c r="R24" s="42" t="s">
        <v>34</v>
      </c>
      <c r="S24" s="40"/>
      <c r="T24" s="40" t="s">
        <v>63</v>
      </c>
      <c r="U24" s="40"/>
      <c r="V24" s="42"/>
      <c r="W24" s="42" t="s">
        <v>62</v>
      </c>
      <c r="X24" s="42"/>
      <c r="Y24" s="42"/>
      <c r="Z24" s="50" t="s">
        <v>65</v>
      </c>
      <c r="AA24" s="50" t="s">
        <v>65</v>
      </c>
      <c r="AB24" s="50" t="s">
        <v>65</v>
      </c>
      <c r="AC24" s="50" t="s">
        <v>67</v>
      </c>
      <c r="AD24" s="50" t="s">
        <v>67</v>
      </c>
      <c r="AE24" s="50" t="s">
        <v>67</v>
      </c>
      <c r="AF24" s="61"/>
    </row>
    <row r="25" spans="1:32" s="44" customFormat="1" ht="17.45" customHeight="1">
      <c r="A25" s="39" t="s">
        <v>102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ref="F25:F75" si="16">IF(E25&lt;&gt;"",G25&amp;"("&amp;E25&amp;")","")</f>
        <v>New(신규)</v>
      </c>
      <c r="G25" s="46" t="str">
        <f>IF(E25&lt;&gt;"",VLOOKUP(E25,[1]Label!$A:$B,2,FALSE),"")</f>
        <v>New</v>
      </c>
      <c r="H25" s="42" t="s">
        <v>154</v>
      </c>
      <c r="I25" s="46" t="str">
        <f t="shared" si="2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ref="L25" si="17">IF(K25&lt;&gt;"",M25&amp;"("&amp;K25&amp;")","")</f>
        <v/>
      </c>
      <c r="M25" s="24" t="str">
        <f>IF(K25&lt;&gt;"",VLOOKUP(K25,[1]Label!$A:$B,2,FALSE),"")</f>
        <v/>
      </c>
      <c r="N25" s="42" t="s">
        <v>19</v>
      </c>
      <c r="O25" s="43" t="s">
        <v>117</v>
      </c>
      <c r="P25" s="40" t="str">
        <f t="shared" ref="P25" si="18">IF(O25&lt;&gt;"",Q25&amp;"&lt;br&gt;("&amp;O25&amp;")","")</f>
        <v>Taxpayer Name&lt;br&gt;(납세자 이름)</v>
      </c>
      <c r="Q25" s="46" t="str">
        <f>IF(O25&lt;&gt;"", VLOOKUP(O25, [1]Label!$A:$B, 2, FALSE), "")</f>
        <v>Taxpayer Name</v>
      </c>
      <c r="R25" s="42" t="s">
        <v>34</v>
      </c>
      <c r="S25" s="40"/>
      <c r="T25" s="40"/>
      <c r="U25" s="40"/>
      <c r="V25" s="42"/>
      <c r="W25" s="42"/>
      <c r="X25" s="42"/>
      <c r="Y25" s="42"/>
      <c r="Z25" s="50"/>
      <c r="AA25" s="50"/>
      <c r="AB25" s="50"/>
      <c r="AC25" s="50" t="s">
        <v>68</v>
      </c>
      <c r="AD25" s="50" t="s">
        <v>68</v>
      </c>
      <c r="AE25" s="50" t="s">
        <v>68</v>
      </c>
      <c r="AF25" s="61"/>
    </row>
    <row r="26" spans="1:32" s="44" customFormat="1" ht="17.45" customHeight="1">
      <c r="A26" s="39" t="s">
        <v>102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6"/>
        <v>New(신규)</v>
      </c>
      <c r="G26" s="46" t="str">
        <f>IF(E26&lt;&gt;"",VLOOKUP(E26,[1]Label!$A:$B,2,FALSE),"")</f>
        <v>New</v>
      </c>
      <c r="H26" s="42" t="s">
        <v>154</v>
      </c>
      <c r="I26" s="46" t="str">
        <f t="shared" si="2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1"/>
        <v/>
      </c>
      <c r="M26" s="24" t="str">
        <f>IF(K26&lt;&gt;"",VLOOKUP(K26,[1]Label!$A:$B,2,FALSE),"")</f>
        <v/>
      </c>
      <c r="N26" s="42" t="s">
        <v>19</v>
      </c>
      <c r="O26" s="43" t="s">
        <v>133</v>
      </c>
      <c r="P26" s="40" t="str">
        <f t="shared" si="12"/>
        <v>Business Type&lt;br&gt;(업종 유형)</v>
      </c>
      <c r="Q26" s="46" t="str">
        <f>IF(O26&lt;&gt;"", VLOOKUP(O26, [1]Label!$A:$B, 2, FALSE), "")</f>
        <v>Business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50" t="s">
        <v>69</v>
      </c>
      <c r="AD26" s="50" t="s">
        <v>69</v>
      </c>
      <c r="AE26" s="50" t="s">
        <v>69</v>
      </c>
      <c r="AF26" s="61"/>
    </row>
    <row r="27" spans="1:32" s="44" customFormat="1" ht="18.600000000000001" customHeight="1">
      <c r="A27" s="39" t="s">
        <v>102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6"/>
        <v>New(신규)</v>
      </c>
      <c r="G27" s="46" t="str">
        <f>IF(E27&lt;&gt;"",VLOOKUP(E27,[1]Label!$A:$B,2,FALSE),"")</f>
        <v>New</v>
      </c>
      <c r="H27" s="42" t="s">
        <v>154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1"/>
        <v/>
      </c>
      <c r="M27" s="24" t="str">
        <f>IF(K27&lt;&gt;"",VLOOKUP(K27,[1]Label!$A:$B,2,FALSE),"")</f>
        <v/>
      </c>
      <c r="N27" s="42" t="s">
        <v>19</v>
      </c>
      <c r="O27" s="43" t="s">
        <v>134</v>
      </c>
      <c r="P27" s="40" t="str">
        <f t="shared" si="12"/>
        <v>Application Type&lt;br&gt;(신청 유형)</v>
      </c>
      <c r="Q27" s="46" t="str">
        <f>IF(O27&lt;&gt;"", VLOOKUP(O27, [1]Label!$A:$B, 2, FALSE), "")</f>
        <v>Application Type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70</v>
      </c>
      <c r="AD27" s="39" t="s">
        <v>70</v>
      </c>
      <c r="AE27" s="39" t="s">
        <v>70</v>
      </c>
      <c r="AF27" s="62"/>
    </row>
    <row r="28" spans="1:32" s="44" customFormat="1" ht="18.600000000000001" customHeight="1">
      <c r="A28" s="39" t="s">
        <v>102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6"/>
        <v>New(신규)</v>
      </c>
      <c r="G28" s="46" t="str">
        <f>IF(E28&lt;&gt;"",VLOOKUP(E28,[1]Label!$A:$B,2,FALSE),"")</f>
        <v>New</v>
      </c>
      <c r="H28" s="42" t="s">
        <v>154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1"/>
        <v/>
      </c>
      <c r="M28" s="24" t="str">
        <f>IF(K28&lt;&gt;"",VLOOKUP(K28,[1]Label!$A:$B,2,FALSE),"")</f>
        <v/>
      </c>
      <c r="N28" s="42" t="s">
        <v>19</v>
      </c>
      <c r="O28" s="43" t="s">
        <v>118</v>
      </c>
      <c r="P28" s="40" t="str">
        <f t="shared" si="12"/>
        <v>Region&lt;br&gt;(지역)</v>
      </c>
      <c r="Q28" s="46" t="str">
        <f>IF(O28&lt;&gt;"", VLOOKUP(O28, [1]Label!$A:$B, 2, FALSE), "")</f>
        <v>Region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71</v>
      </c>
      <c r="AD28" s="39" t="s">
        <v>71</v>
      </c>
      <c r="AE28" s="39" t="s">
        <v>71</v>
      </c>
      <c r="AF28" s="62"/>
    </row>
    <row r="29" spans="1:32" s="44" customFormat="1" ht="18.600000000000001" customHeight="1">
      <c r="A29" s="39" t="s">
        <v>102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6"/>
        <v>New(신규)</v>
      </c>
      <c r="G29" s="46" t="str">
        <f>IF(E29&lt;&gt;"",VLOOKUP(E29,[1]Label!$A:$B,2,FALSE),"")</f>
        <v>New</v>
      </c>
      <c r="H29" s="42" t="s">
        <v>154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1"/>
        <v/>
      </c>
      <c r="M29" s="24" t="str">
        <f>IF(K29&lt;&gt;"",VLOOKUP(K29,[1]Label!$A:$B,2,FALSE),"")</f>
        <v/>
      </c>
      <c r="N29" s="42" t="s">
        <v>19</v>
      </c>
      <c r="O29" s="43" t="s">
        <v>135</v>
      </c>
      <c r="P29" s="40" t="str">
        <f t="shared" si="12"/>
        <v>District&lt;br&gt;(구/군)</v>
      </c>
      <c r="Q29" s="46" t="str">
        <f>IF(O29&lt;&gt;"", VLOOKUP(O29, [1]Label!$A:$B, 2, FALSE), "")</f>
        <v>District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72</v>
      </c>
      <c r="AD29" s="39" t="s">
        <v>72</v>
      </c>
      <c r="AE29" s="39" t="s">
        <v>72</v>
      </c>
      <c r="AF29" s="62"/>
    </row>
    <row r="30" spans="1:32" s="44" customFormat="1" ht="18.600000000000001" customHeight="1">
      <c r="A30" s="39" t="s">
        <v>102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6"/>
        <v>New(신규)</v>
      </c>
      <c r="G30" s="46" t="str">
        <f>IF(E30&lt;&gt;"",VLOOKUP(E30,[1]Label!$A:$B,2,FALSE),"")</f>
        <v>New</v>
      </c>
      <c r="H30" s="42" t="s">
        <v>154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ref="L30:L41" si="19">IF(K30&lt;&gt;"",M30&amp;"("&amp;K30&amp;")","")</f>
        <v/>
      </c>
      <c r="M30" s="24" t="str">
        <f>IF(K30&lt;&gt;"",VLOOKUP(K30,[1]Label!$A:$B,2,FALSE),"")</f>
        <v/>
      </c>
      <c r="N30" s="42" t="s">
        <v>19</v>
      </c>
      <c r="O30" s="43" t="s">
        <v>136</v>
      </c>
      <c r="P30" s="40" t="str">
        <f t="shared" ref="P30:P41" si="20">IF(O30&lt;&gt;"",Q30&amp;"&lt;br&gt;("&amp;O30&amp;")","")</f>
        <v>Ward&lt;br&gt;(동/리)</v>
      </c>
      <c r="Q30" s="46" t="str">
        <f>IF(O30&lt;&gt;"", VLOOKUP(O30, [1]Label!$A:$B, 2, FALSE), "")</f>
        <v>Ward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73</v>
      </c>
      <c r="AD30" s="39" t="s">
        <v>73</v>
      </c>
      <c r="AE30" s="39" t="s">
        <v>73</v>
      </c>
      <c r="AF30" s="62"/>
    </row>
    <row r="31" spans="1:32" s="44" customFormat="1" ht="18.600000000000001" customHeight="1">
      <c r="A31" s="39" t="s">
        <v>102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6"/>
        <v>New(신규)</v>
      </c>
      <c r="G31" s="46" t="str">
        <f>IF(E31&lt;&gt;"",VLOOKUP(E31,[1]Label!$A:$B,2,FALSE),"")</f>
        <v>New</v>
      </c>
      <c r="H31" s="42" t="s">
        <v>154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9"/>
        <v/>
      </c>
      <c r="M31" s="24" t="str">
        <f>IF(K31&lt;&gt;"",VLOOKUP(K31,[1]Label!$A:$B,2,FALSE),"")</f>
        <v/>
      </c>
      <c r="N31" s="42" t="s">
        <v>19</v>
      </c>
      <c r="O31" s="43" t="s">
        <v>137</v>
      </c>
      <c r="P31" s="40" t="str">
        <f t="shared" si="20"/>
        <v>Street&lt;br&gt;(거리)</v>
      </c>
      <c r="Q31" s="46" t="str">
        <f>IF(O31&lt;&gt;"", VLOOKUP(O31, [1]Label!$A:$B, 2, FALSE), "")</f>
        <v>Street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39" t="s">
        <v>102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6"/>
        <v>New(신규)</v>
      </c>
      <c r="G32" s="46" t="str">
        <f>IF(E32&lt;&gt;"",VLOOKUP(E32,[1]Label!$A:$B,2,FALSE),"")</f>
        <v>New</v>
      </c>
      <c r="H32" s="42" t="s">
        <v>154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9"/>
        <v/>
      </c>
      <c r="M32" s="24" t="str">
        <f>IF(K32&lt;&gt;"",VLOOKUP(K32,[1]Label!$A:$B,2,FALSE),"")</f>
        <v/>
      </c>
      <c r="N32" s="42" t="s">
        <v>19</v>
      </c>
      <c r="O32" s="43" t="s">
        <v>138</v>
      </c>
      <c r="P32" s="40" t="str">
        <f t="shared" si="20"/>
        <v>Barabara Name&lt;br&gt;(도로명)</v>
      </c>
      <c r="Q32" s="46" t="str">
        <f>IF(O32&lt;&gt;"", VLOOKUP(O32, [1]Label!$A:$B, 2, FALSE), "")</f>
        <v>Barabara Name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39" t="s">
        <v>102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6"/>
        <v>New(신규)</v>
      </c>
      <c r="G33" s="46" t="str">
        <f>IF(E33&lt;&gt;"",VLOOKUP(E33,[1]Label!$A:$B,2,FALSE),"")</f>
        <v>New</v>
      </c>
      <c r="H33" s="42" t="s">
        <v>154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9"/>
        <v/>
      </c>
      <c r="M33" s="24" t="str">
        <f>IF(K33&lt;&gt;"",VLOOKUP(K33,[1]Label!$A:$B,2,FALSE),"")</f>
        <v/>
      </c>
      <c r="N33" s="42" t="s">
        <v>19</v>
      </c>
      <c r="O33" s="43" t="s">
        <v>139</v>
      </c>
      <c r="P33" s="40" t="str">
        <f t="shared" si="20"/>
        <v>House Number&lt;br&gt;(건물 번호)</v>
      </c>
      <c r="Q33" s="46" t="str">
        <f>IF(O33&lt;&gt;"", VLOOKUP(O33, [1]Label!$A:$B, 2, FALSE), "")</f>
        <v>House Number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/>
      <c r="AD33" s="39"/>
      <c r="AE33" s="39"/>
      <c r="AF33" s="62"/>
    </row>
    <row r="34" spans="1:32" s="44" customFormat="1" ht="18.600000000000001" customHeight="1">
      <c r="A34" s="39" t="s">
        <v>102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6"/>
        <v>New(신규)</v>
      </c>
      <c r="G34" s="46" t="str">
        <f>IF(E34&lt;&gt;"",VLOOKUP(E34,[1]Label!$A:$B,2,FALSE),"")</f>
        <v>New</v>
      </c>
      <c r="H34" s="42" t="s">
        <v>154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9"/>
        <v/>
      </c>
      <c r="M34" s="24" t="str">
        <f>IF(K34&lt;&gt;"",VLOOKUP(K34,[1]Label!$A:$B,2,FALSE),"")</f>
        <v/>
      </c>
      <c r="N34" s="42" t="s">
        <v>19</v>
      </c>
      <c r="O34" s="43" t="s">
        <v>140</v>
      </c>
      <c r="P34" s="40" t="str">
        <f t="shared" si="20"/>
        <v>P.O Box&lt;br&gt;(사서함 번호)</v>
      </c>
      <c r="Q34" s="46" t="str">
        <f>IF(O34&lt;&gt;"", VLOOKUP(O34, [1]Label!$A:$B, 2, FALSE), "")</f>
        <v>P.O Box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33</v>
      </c>
      <c r="AD34" s="39">
        <v>33</v>
      </c>
      <c r="AE34" s="39">
        <v>33</v>
      </c>
      <c r="AF34" s="62"/>
    </row>
    <row r="35" spans="1:32" s="44" customFormat="1" ht="18.600000000000001" customHeight="1">
      <c r="A35" s="39" t="s">
        <v>102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6"/>
        <v>New(신규)</v>
      </c>
      <c r="G35" s="46" t="str">
        <f>IF(E35&lt;&gt;"",VLOOKUP(E35,[1]Label!$A:$B,2,FALSE),"")</f>
        <v>New</v>
      </c>
      <c r="H35" s="42" t="s">
        <v>154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9"/>
        <v/>
      </c>
      <c r="M35" s="24" t="str">
        <f>IF(K35&lt;&gt;"",VLOOKUP(K35,[1]Label!$A:$B,2,FALSE),"")</f>
        <v/>
      </c>
      <c r="N35" s="42" t="s">
        <v>19</v>
      </c>
      <c r="O35" s="43" t="s">
        <v>141</v>
      </c>
      <c r="P35" s="40" t="str">
        <f t="shared" si="20"/>
        <v>Post Code&lt;br&gt;(우편 번호)</v>
      </c>
      <c r="Q35" s="46" t="str">
        <f>IF(O35&lt;&gt;"", VLOOKUP(O35, [1]Label!$A:$B, 2, FALSE), "")</f>
        <v>Post Code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14112</v>
      </c>
      <c r="AD35" s="39">
        <v>14112</v>
      </c>
      <c r="AE35" s="39">
        <v>14112</v>
      </c>
      <c r="AF35" s="62"/>
    </row>
    <row r="36" spans="1:32" s="44" customFormat="1" ht="18.600000000000001" customHeight="1">
      <c r="A36" s="39" t="s">
        <v>102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6"/>
        <v>New(신규)</v>
      </c>
      <c r="G36" s="46" t="str">
        <f>IF(E36&lt;&gt;"",VLOOKUP(E36,[1]Label!$A:$B,2,FALSE),"")</f>
        <v>New</v>
      </c>
      <c r="H36" s="42" t="s">
        <v>154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9"/>
        <v/>
      </c>
      <c r="M36" s="24" t="str">
        <f>IF(K36&lt;&gt;"",VLOOKUP(K36,[1]Label!$A:$B,2,FALSE),"")</f>
        <v/>
      </c>
      <c r="N36" s="42" t="s">
        <v>19</v>
      </c>
      <c r="O36" s="43" t="s">
        <v>142</v>
      </c>
      <c r="P36" s="40" t="str">
        <f t="shared" si="20"/>
        <v>Mobile&lt;br&gt;(휴대전화 번호)</v>
      </c>
      <c r="Q36" s="46" t="str">
        <f>IF(O36&lt;&gt;"", VLOOKUP(O36, [1]Label!$A:$B, 2, FALSE), "")</f>
        <v>Mobile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>
        <v>255784350146</v>
      </c>
      <c r="AD36" s="39">
        <v>255784350146</v>
      </c>
      <c r="AE36" s="39">
        <v>255784350146</v>
      </c>
      <c r="AF36" s="62"/>
    </row>
    <row r="37" spans="1:32" s="44" customFormat="1" ht="18.600000000000001" customHeight="1">
      <c r="A37" s="39" t="s">
        <v>102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6"/>
        <v>New(신규)</v>
      </c>
      <c r="G37" s="46" t="str">
        <f>IF(E37&lt;&gt;"",VLOOKUP(E37,[1]Label!$A:$B,2,FALSE),"")</f>
        <v>New</v>
      </c>
      <c r="H37" s="42" t="s">
        <v>154</v>
      </c>
      <c r="I37" s="46" t="str">
        <f t="shared" si="2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9"/>
        <v/>
      </c>
      <c r="M37" s="24" t="str">
        <f>IF(K37&lt;&gt;"",VLOOKUP(K37,[1]Label!$A:$B,2,FALSE),"")</f>
        <v/>
      </c>
      <c r="N37" s="42" t="s">
        <v>19</v>
      </c>
      <c r="O37" s="43" t="s">
        <v>143</v>
      </c>
      <c r="P37" s="40" t="str">
        <f t="shared" si="20"/>
        <v>Email&lt;br&gt;(이메일)</v>
      </c>
      <c r="Q37" s="46" t="str">
        <f>IF(O37&lt;&gt;"", VLOOKUP(O37, [1]Label!$A:$B, 2, FALSE), "")</f>
        <v>Email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74</v>
      </c>
      <c r="AD37" s="39" t="s">
        <v>74</v>
      </c>
      <c r="AE37" s="39" t="s">
        <v>74</v>
      </c>
      <c r="AF37" s="62"/>
    </row>
    <row r="38" spans="1:32" s="44" customFormat="1" ht="18.600000000000001" customHeight="1">
      <c r="A38" s="39" t="s">
        <v>102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6"/>
        <v>New(신규)</v>
      </c>
      <c r="G38" s="46" t="str">
        <f>IF(E38&lt;&gt;"",VLOOKUP(E38,[1]Label!$A:$B,2,FALSE),"")</f>
        <v>New</v>
      </c>
      <c r="H38" s="42" t="s">
        <v>154</v>
      </c>
      <c r="I38" s="46" t="str">
        <f t="shared" si="2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9"/>
        <v/>
      </c>
      <c r="M38" s="24" t="str">
        <f>IF(K38&lt;&gt;"",VLOOKUP(K38,[1]Label!$A:$B,2,FALSE),"")</f>
        <v/>
      </c>
      <c r="N38" s="42" t="s">
        <v>19</v>
      </c>
      <c r="O38" s="43" t="s">
        <v>119</v>
      </c>
      <c r="P38" s="40" t="str">
        <f t="shared" si="20"/>
        <v>Registration Date&lt;br&gt;(등록 날짜)</v>
      </c>
      <c r="Q38" s="46" t="str">
        <f>IF(O38&lt;&gt;"", VLOOKUP(O38, [1]Label!$A:$B, 2, FALSE), "")</f>
        <v>Registration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75</v>
      </c>
      <c r="AD38" s="39" t="s">
        <v>75</v>
      </c>
      <c r="AE38" s="39" t="s">
        <v>75</v>
      </c>
      <c r="AF38" s="62"/>
    </row>
    <row r="39" spans="1:32" s="44" customFormat="1" ht="18.600000000000001" customHeight="1">
      <c r="A39" s="39" t="s">
        <v>102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6"/>
        <v>New(신규)</v>
      </c>
      <c r="G39" s="46" t="str">
        <f>IF(E39&lt;&gt;"",VLOOKUP(E39,[1]Label!$A:$B,2,FALSE),"")</f>
        <v>New</v>
      </c>
      <c r="H39" s="42" t="s">
        <v>154</v>
      </c>
      <c r="I39" s="46" t="str">
        <f t="shared" si="2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9"/>
        <v/>
      </c>
      <c r="M39" s="24" t="str">
        <f>IF(K39&lt;&gt;"",VLOOKUP(K39,[1]Label!$A:$B,2,FALSE),"")</f>
        <v/>
      </c>
      <c r="N39" s="42" t="s">
        <v>19</v>
      </c>
      <c r="O39" s="43" t="s">
        <v>144</v>
      </c>
      <c r="P39" s="40" t="str">
        <f t="shared" si="20"/>
        <v>Commencement Date&lt;br&gt;(사업 개시일)</v>
      </c>
      <c r="Q39" s="46" t="str">
        <f>IF(O39&lt;&gt;"", VLOOKUP(O39, [1]Label!$A:$B, 2, FALSE), "")</f>
        <v>Commencement Date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 t="s">
        <v>76</v>
      </c>
      <c r="AD39" s="39" t="s">
        <v>76</v>
      </c>
      <c r="AE39" s="39" t="s">
        <v>76</v>
      </c>
      <c r="AF39" s="62"/>
    </row>
    <row r="40" spans="1:32" s="44" customFormat="1" ht="18.600000000000001" customHeight="1">
      <c r="A40" s="39" t="s">
        <v>102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6"/>
        <v>New(신규)</v>
      </c>
      <c r="G40" s="46" t="str">
        <f>IF(E40&lt;&gt;"",VLOOKUP(E40,[1]Label!$A:$B,2,FALSE),"")</f>
        <v>New</v>
      </c>
      <c r="H40" s="42" t="s">
        <v>154</v>
      </c>
      <c r="I40" s="46" t="str">
        <f t="shared" si="2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9"/>
        <v/>
      </c>
      <c r="M40" s="24" t="str">
        <f>IF(K40&lt;&gt;"",VLOOKUP(K40,[1]Label!$A:$B,2,FALSE),"")</f>
        <v/>
      </c>
      <c r="N40" s="42" t="s">
        <v>19</v>
      </c>
      <c r="O40" s="43" t="s">
        <v>145</v>
      </c>
      <c r="P40" s="40" t="str">
        <f t="shared" si="20"/>
        <v>Accounting Period&lt;br&gt;(회계 기간)</v>
      </c>
      <c r="Q40" s="46" t="str">
        <f>IF(O40&lt;&gt;"", VLOOKUP(O40, [1]Label!$A:$B, 2, FALSE), "")</f>
        <v>Accounting Period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>
        <v>3112</v>
      </c>
      <c r="AD40" s="39">
        <v>3112</v>
      </c>
      <c r="AE40" s="39">
        <v>3112</v>
      </c>
      <c r="AF40" s="62"/>
    </row>
    <row r="41" spans="1:32" s="44" customFormat="1" ht="18.600000000000001" customHeight="1">
      <c r="A41" s="39" t="s">
        <v>102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6"/>
        <v>New(신규)</v>
      </c>
      <c r="G41" s="46" t="str">
        <f>IF(E41&lt;&gt;"",VLOOKUP(E41,[1]Label!$A:$B,2,FALSE),"")</f>
        <v>New</v>
      </c>
      <c r="H41" s="42" t="s">
        <v>154</v>
      </c>
      <c r="I41" s="46" t="str">
        <f t="shared" si="2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9"/>
        <v/>
      </c>
      <c r="M41" s="24" t="str">
        <f>IF(K41&lt;&gt;"",VLOOKUP(K41,[1]Label!$A:$B,2,FALSE),"")</f>
        <v/>
      </c>
      <c r="N41" s="42" t="s">
        <v>19</v>
      </c>
      <c r="O41" s="43" t="s">
        <v>146</v>
      </c>
      <c r="P41" s="40" t="str">
        <f t="shared" si="20"/>
        <v>Extension of Year of Income&lt;br&gt;(과세연도 연장)</v>
      </c>
      <c r="Q41" s="46" t="str">
        <f>IF(O41&lt;&gt;"", VLOOKUP(O41, [1]Label!$A:$B, 2, FALSE), "")</f>
        <v>Extension of Year of Income</v>
      </c>
      <c r="R41" s="42" t="s">
        <v>34</v>
      </c>
      <c r="S41" s="40"/>
      <c r="T41" s="40"/>
      <c r="U41" s="40"/>
      <c r="V41" s="42"/>
      <c r="W41" s="42"/>
      <c r="X41" s="42"/>
      <c r="Y41" s="42"/>
      <c r="Z41" s="39"/>
      <c r="AA41" s="39"/>
      <c r="AB41" s="39"/>
      <c r="AC41" s="39" t="s">
        <v>53</v>
      </c>
      <c r="AD41" s="39" t="s">
        <v>53</v>
      </c>
      <c r="AE41" s="39" t="s">
        <v>53</v>
      </c>
      <c r="AF41" s="62"/>
    </row>
    <row r="42" spans="1:32" s="44" customFormat="1" ht="18.600000000000001" customHeight="1">
      <c r="A42" s="39" t="s">
        <v>102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6"/>
        <v>New(신규)</v>
      </c>
      <c r="G42" s="46" t="str">
        <f>IF(E42&lt;&gt;"",VLOOKUP(E42,[1]Label!$A:$B,2,FALSE),"")</f>
        <v>New</v>
      </c>
      <c r="H42" s="42" t="s">
        <v>154</v>
      </c>
      <c r="I42" s="46" t="str">
        <f t="shared" si="2"/>
        <v>Taxpayer Information(납세자 정보)</v>
      </c>
      <c r="J42" s="46" t="str">
        <f>IF(H42&lt;&gt;"", VLOOKUP(H42,[1]Label!$A:$E,2,FALSE),"")</f>
        <v>Taxpayer Information</v>
      </c>
      <c r="K42" s="41"/>
      <c r="L42" s="40" t="str">
        <f t="shared" ref="L42" si="21">IF(K42&lt;&gt;"",M42&amp;"("&amp;K42&amp;")","")</f>
        <v/>
      </c>
      <c r="M42" s="24" t="str">
        <f>IF(K42&lt;&gt;"",VLOOKUP(K42,[1]Label!$A:$B,2,FALSE),"")</f>
        <v/>
      </c>
      <c r="N42" s="42"/>
      <c r="O42" s="43"/>
      <c r="P42" s="40"/>
      <c r="Q42" s="46" t="str">
        <f>IF(O42&lt;&gt;"", VLOOKUP(O42, [1]Label!$A:$B, 2, FALSE), "")</f>
        <v/>
      </c>
      <c r="R42" s="42" t="s">
        <v>34</v>
      </c>
      <c r="S42" s="40" t="s">
        <v>66</v>
      </c>
      <c r="T42" s="40"/>
      <c r="U42" s="40"/>
      <c r="V42" s="42"/>
      <c r="W42" s="42"/>
      <c r="X42" s="42"/>
      <c r="Y42" s="42"/>
      <c r="Z42" s="39"/>
      <c r="AA42" s="39"/>
      <c r="AB42" s="39"/>
      <c r="AC42" s="39"/>
      <c r="AD42" s="39"/>
      <c r="AE42" s="39"/>
      <c r="AF42" s="62"/>
    </row>
    <row r="43" spans="1:32" s="17" customFormat="1" ht="18.600000000000001" customHeight="1">
      <c r="A43" s="14" t="s">
        <v>102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6"/>
        <v>New(신규)</v>
      </c>
      <c r="G43" s="46" t="str">
        <f>IF(E43&lt;&gt;"",VLOOKUP(E43,[1]Label!$A:$B,2,FALSE),"")</f>
        <v>New</v>
      </c>
      <c r="H43" s="47" t="s">
        <v>108</v>
      </c>
      <c r="I43" s="46" t="str">
        <f t="shared" si="2"/>
        <v>Outstanding Liability(미납 세액)</v>
      </c>
      <c r="J43" s="46" t="str">
        <f>IF(H43&lt;&gt;"", VLOOKUP(H43,[1]Label!$A:$E,2,FALSE),"")</f>
        <v>Outstanding Liability</v>
      </c>
      <c r="K43" s="34"/>
      <c r="L43" s="15" t="str">
        <f>IF(K43&lt;&gt;"",M43&amp;"("&amp;K43&amp;")","")</f>
        <v/>
      </c>
      <c r="M43" s="24" t="str">
        <f>IF(K43&lt;&gt;"",VLOOKUP(K43,[1]Label!$A:$B,2,FALSE),"")</f>
        <v/>
      </c>
      <c r="N43" s="16"/>
      <c r="O43" s="52" t="s">
        <v>152</v>
      </c>
      <c r="P43" s="15" t="str">
        <f>IF(O43&lt;&gt;"",Q43&amp;"&lt;br&gt;("&amp;O43&amp;")","")</f>
        <v>Outstanding Liability Info&lt;br&gt;(미납 세액 정보)</v>
      </c>
      <c r="Q43" s="46" t="str">
        <f>IF(O43&lt;&gt;"", VLOOKUP(O43, [1]Label!$A:$B, 2, FALSE), "")</f>
        <v>Outstanding Liability Info</v>
      </c>
      <c r="R43" s="16" t="s">
        <v>35</v>
      </c>
      <c r="S43" s="15" t="s">
        <v>40</v>
      </c>
      <c r="T43" s="15" t="s">
        <v>8</v>
      </c>
      <c r="U43" s="15"/>
      <c r="V43" s="16"/>
      <c r="W43" s="16"/>
      <c r="X43" s="16"/>
      <c r="Y43" s="16"/>
      <c r="Z43" s="14" t="s">
        <v>153</v>
      </c>
      <c r="AA43" s="14" t="s">
        <v>153</v>
      </c>
      <c r="AB43" s="14" t="s">
        <v>153</v>
      </c>
      <c r="AC43" s="14"/>
      <c r="AD43" s="14"/>
      <c r="AE43" s="14"/>
      <c r="AF43" s="57"/>
    </row>
    <row r="44" spans="1:32" ht="18.600000000000001" customHeight="1">
      <c r="A44" s="45" t="s">
        <v>102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6"/>
        <v>New(신규)</v>
      </c>
      <c r="G44" s="46" t="str">
        <f>IF(E44&lt;&gt;"",VLOOKUP(E44,[1]Label!$A:$B,2,FALSE),"")</f>
        <v>New</v>
      </c>
      <c r="H44" s="47" t="s">
        <v>108</v>
      </c>
      <c r="I44" s="46" t="str">
        <f t="shared" si="2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1"/>
        <v/>
      </c>
      <c r="M44" s="24" t="str">
        <f>IF(K44&lt;&gt;"",VLOOKUP(K44,[1]Label!$A:$B,2,FALSE),"")</f>
        <v/>
      </c>
      <c r="N44" s="47" t="s">
        <v>92</v>
      </c>
      <c r="O44" s="49" t="s">
        <v>123</v>
      </c>
      <c r="P44" s="46" t="str">
        <f t="shared" si="12"/>
        <v>Debit Amount&lt;br&gt;(부과 금액)</v>
      </c>
      <c r="Q44" s="46" t="str">
        <f>IF(O44&lt;&gt;"", VLOOKUP(O44, [1]Label!$A:$B, 2, FALSE), "")</f>
        <v>Debit Amount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150847300</v>
      </c>
      <c r="AD44" s="51">
        <v>150847300</v>
      </c>
      <c r="AE44" s="51">
        <v>150847300</v>
      </c>
      <c r="AF44" s="63"/>
    </row>
    <row r="45" spans="1:32" ht="18.600000000000001" customHeight="1">
      <c r="A45" s="45" t="s">
        <v>102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6"/>
        <v>New(신규)</v>
      </c>
      <c r="G45" s="46" t="str">
        <f>IF(E45&lt;&gt;"",VLOOKUP(E45,[1]Label!$A:$B,2,FALSE),"")</f>
        <v>New</v>
      </c>
      <c r="H45" s="47" t="s">
        <v>108</v>
      </c>
      <c r="I45" s="46" t="str">
        <f t="shared" si="2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1"/>
        <v/>
      </c>
      <c r="M45" s="24" t="str">
        <f>IF(K45&lt;&gt;"",VLOOKUP(K45,[1]Label!$A:$B,2,FALSE),"")</f>
        <v/>
      </c>
      <c r="N45" s="47" t="s">
        <v>92</v>
      </c>
      <c r="O45" s="49" t="s">
        <v>124</v>
      </c>
      <c r="P45" s="46" t="str">
        <f t="shared" si="12"/>
        <v>Payment&lt;br&gt;(납부)</v>
      </c>
      <c r="Q45" s="46" t="str">
        <f>IF(O45&lt;&gt;"", VLOOKUP(O45, [1]Label!$A:$B, 2, FALSE), "")</f>
        <v>Payment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51">
        <v>65827180</v>
      </c>
      <c r="AD45" s="51">
        <v>65827180</v>
      </c>
      <c r="AE45" s="51">
        <v>65827180</v>
      </c>
      <c r="AF45" s="63"/>
    </row>
    <row r="46" spans="1:32" ht="18.600000000000001" customHeight="1">
      <c r="A46" s="45" t="s">
        <v>102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6"/>
        <v>New(신규)</v>
      </c>
      <c r="G46" s="46" t="str">
        <f>IF(E46&lt;&gt;"",VLOOKUP(E46,[1]Label!$A:$B,2,FALSE),"")</f>
        <v>New</v>
      </c>
      <c r="H46" s="47" t="s">
        <v>108</v>
      </c>
      <c r="I46" s="46" t="str">
        <f t="shared" si="2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ref="L46:L56" si="22">IF(K46&lt;&gt;"",M46&amp;"("&amp;K46&amp;")","")</f>
        <v/>
      </c>
      <c r="M46" s="24" t="str">
        <f>IF(K46&lt;&gt;"",VLOOKUP(K46,[1]Label!$A:$B,2,FALSE),"")</f>
        <v/>
      </c>
      <c r="N46" s="47" t="s">
        <v>92</v>
      </c>
      <c r="O46" s="49" t="s">
        <v>125</v>
      </c>
      <c r="P46" s="46" t="str">
        <f t="shared" ref="P46:P56" si="23">IF(O46&lt;&gt;"",Q46&amp;"&lt;br&gt;("&amp;O46&amp;")","")</f>
        <v>Discharge&lt;br&gt;(소멸)</v>
      </c>
      <c r="Q46" s="46" t="str">
        <f>IF(O46&lt;&gt;"", VLOOKUP(O46, [1]Label!$A:$B, 2, FALSE), "")</f>
        <v>Discharge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>
        <v>0</v>
      </c>
      <c r="AD46" s="45">
        <v>0</v>
      </c>
      <c r="AE46" s="45">
        <v>0</v>
      </c>
      <c r="AF46" s="64"/>
    </row>
    <row r="47" spans="1:32" ht="18.600000000000001" customHeight="1">
      <c r="A47" s="45" t="s">
        <v>102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6"/>
        <v>New(신규)</v>
      </c>
      <c r="G47" s="46" t="str">
        <f>IF(E47&lt;&gt;"",VLOOKUP(E47,[1]Label!$A:$B,2,FALSE),"")</f>
        <v>New</v>
      </c>
      <c r="H47" s="47" t="s">
        <v>108</v>
      </c>
      <c r="I47" s="46" t="str">
        <f t="shared" si="2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ref="L47" si="24">IF(K47&lt;&gt;"",M47&amp;"("&amp;K47&amp;")","")</f>
        <v/>
      </c>
      <c r="M47" s="24" t="str">
        <f>IF(K47&lt;&gt;"",VLOOKUP(K47,[1]Label!$A:$B,2,FALSE),"")</f>
        <v/>
      </c>
      <c r="N47" s="47" t="s">
        <v>92</v>
      </c>
      <c r="O47" s="49" t="s">
        <v>126</v>
      </c>
      <c r="P47" s="46" t="str">
        <f t="shared" ref="P47" si="25">IF(O47&lt;&gt;"",Q47&amp;"&lt;br&gt;("&amp;O47&amp;")","")</f>
        <v>Balance&lt;br&gt;(잔액)</v>
      </c>
      <c r="Q47" s="46" t="str">
        <f>IF(O47&lt;&gt;"", VLOOKUP(O47, [1]Label!$A:$B, 2, FALSE), "")</f>
        <v>Balance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85020120</v>
      </c>
      <c r="AD47" s="51">
        <v>85020120</v>
      </c>
      <c r="AE47" s="51">
        <v>85020120</v>
      </c>
      <c r="AF47" s="63"/>
    </row>
    <row r="48" spans="1:32" ht="18.600000000000001" customHeight="1">
      <c r="A48" s="45" t="s">
        <v>102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6"/>
        <v>New(신규)</v>
      </c>
      <c r="G48" s="46" t="str">
        <f>IF(E48&lt;&gt;"",VLOOKUP(E48,[1]Label!$A:$B,2,FALSE),"")</f>
        <v>New</v>
      </c>
      <c r="H48" s="47" t="s">
        <v>108</v>
      </c>
      <c r="I48" s="46" t="str">
        <f t="shared" si="2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ref="L48:L49" si="26">IF(K48&lt;&gt;"",M48&amp;"("&amp;K48&amp;")","")</f>
        <v/>
      </c>
      <c r="M48" s="24" t="str">
        <f>IF(K48&lt;&gt;"",VLOOKUP(K48,[1]Label!$A:$B,2,FALSE),"")</f>
        <v/>
      </c>
      <c r="N48" s="47" t="s">
        <v>92</v>
      </c>
      <c r="O48" s="49" t="s">
        <v>127</v>
      </c>
      <c r="P48" s="46" t="str">
        <f t="shared" ref="P48:P49" si="27">IF(O48&lt;&gt;"",Q48&amp;"&lt;br&gt;("&amp;O48&amp;")","")</f>
        <v>Interest&lt;br&gt;(이자)</v>
      </c>
      <c r="Q48" s="46" t="str">
        <f>IF(O48&lt;&gt;"", VLOOKUP(O48, [1]Label!$A:$B, 2, FALSE), "")</f>
        <v>Interest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4511227</v>
      </c>
      <c r="AD48" s="51">
        <v>4511227</v>
      </c>
      <c r="AE48" s="51">
        <v>4511227</v>
      </c>
      <c r="AF48" s="63"/>
    </row>
    <row r="49" spans="1:32" ht="18.600000000000001" customHeight="1">
      <c r="A49" s="45" t="s">
        <v>102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6"/>
        <v>New(신규)</v>
      </c>
      <c r="G49" s="46" t="str">
        <f>IF(E49&lt;&gt;"",VLOOKUP(E49,[1]Label!$A:$B,2,FALSE),"")</f>
        <v>New</v>
      </c>
      <c r="H49" s="47" t="s">
        <v>108</v>
      </c>
      <c r="I49" s="46" t="str">
        <f t="shared" si="2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26"/>
        <v/>
      </c>
      <c r="M49" s="24" t="str">
        <f>IF(K49&lt;&gt;"",VLOOKUP(K49,[1]Label!$A:$B,2,FALSE),"")</f>
        <v/>
      </c>
      <c r="N49" s="47" t="s">
        <v>92</v>
      </c>
      <c r="O49" s="49" t="s">
        <v>128</v>
      </c>
      <c r="P49" s="46" t="str">
        <f t="shared" si="27"/>
        <v>Total&lt;br&gt;(합계)</v>
      </c>
      <c r="Q49" s="46" t="str">
        <f>IF(O49&lt;&gt;"", VLOOKUP(O49, [1]Label!$A:$B, 2, FALSE), "")</f>
        <v>Total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51">
        <v>89531347</v>
      </c>
      <c r="AD49" s="51">
        <v>89531347</v>
      </c>
      <c r="AE49" s="51">
        <v>89531347</v>
      </c>
      <c r="AF49" s="63"/>
    </row>
    <row r="50" spans="1:32" ht="18.600000000000001" customHeight="1">
      <c r="A50" s="45" t="s">
        <v>102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6"/>
        <v>New(신규)</v>
      </c>
      <c r="G50" s="46" t="str">
        <f>IF(E50&lt;&gt;"",VLOOKUP(E50,[1]Label!$A:$B,2,FALSE),"")</f>
        <v>New</v>
      </c>
      <c r="H50" s="47" t="s">
        <v>108</v>
      </c>
      <c r="I50" s="46" t="str">
        <f t="shared" si="2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ref="L50:L55" si="28">IF(K50&lt;&gt;"",M50&amp;"("&amp;K50&amp;")","")</f>
        <v/>
      </c>
      <c r="M50" s="24" t="str">
        <f>IF(K50&lt;&gt;"",VLOOKUP(K50,[1]Label!$A:$B,2,FALSE),"")</f>
        <v/>
      </c>
      <c r="N50" s="47"/>
      <c r="O50" s="49"/>
      <c r="P50" s="46" t="str">
        <f t="shared" ref="P50:P55" si="29">IF(O50&lt;&gt;"",Q50&amp;"&lt;br&gt;("&amp;O50&amp;")","")</f>
        <v/>
      </c>
      <c r="Q50" s="46" t="str">
        <f>IF(O50&lt;&gt;"", VLOOKUP(O50, [1]Label!$A:$B, 2, FALSE), "")</f>
        <v/>
      </c>
      <c r="R50" s="47" t="s">
        <v>34</v>
      </c>
      <c r="S50" s="46" t="s">
        <v>42</v>
      </c>
      <c r="T50" s="46"/>
      <c r="U50" s="46"/>
      <c r="V50" s="47"/>
      <c r="W50" s="47"/>
      <c r="X50" s="47"/>
      <c r="Y50" s="47"/>
      <c r="Z50" s="45"/>
      <c r="AA50" s="45"/>
      <c r="AB50" s="45"/>
      <c r="AC50" s="45"/>
      <c r="AD50" s="45"/>
      <c r="AE50" s="45"/>
      <c r="AF50" s="64"/>
    </row>
    <row r="51" spans="1:32" s="26" customFormat="1" ht="17.45" customHeight="1">
      <c r="A51" s="23" t="s">
        <v>102</v>
      </c>
      <c r="B51" s="46" t="str">
        <f>VLOOKUP(A51,[1]screen!$G:$J,2,FALSE)</f>
        <v>제3자 책임</v>
      </c>
      <c r="C51" s="46" t="str">
        <f t="shared" si="0"/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6"/>
        <v>New(신규)</v>
      </c>
      <c r="G51" s="46" t="str">
        <f>IF(E51&lt;&gt;"",VLOOKUP(E51,[1]Label!$A:$B,2,FALSE),"")</f>
        <v>New</v>
      </c>
      <c r="H51" s="25" t="s">
        <v>151</v>
      </c>
      <c r="I51" s="46" t="str">
        <f t="shared" si="2"/>
        <v>Taxpayer Relation(납세자 관계)</v>
      </c>
      <c r="J51" s="46" t="str">
        <f>IF(H51&lt;&gt;"", VLOOKUP(H51,[1]Label!$A:$E,2,FALSE),"")</f>
        <v>Taxpayer Relation</v>
      </c>
      <c r="K51" s="33"/>
      <c r="L51" s="24" t="str">
        <f t="shared" si="28"/>
        <v/>
      </c>
      <c r="M51" s="24" t="str">
        <f>IF(K51&lt;&gt;"",VLOOKUP(K51,[1]Label!$A:$B,2,FALSE),"")</f>
        <v/>
      </c>
      <c r="N51" s="25" t="s">
        <v>19</v>
      </c>
      <c r="O51" s="29" t="s">
        <v>147</v>
      </c>
      <c r="P51" s="24" t="str">
        <f t="shared" si="29"/>
        <v>Relation Type&lt;br&gt;(관계 유형)</v>
      </c>
      <c r="Q51" s="46" t="str">
        <f>IF(O51&lt;&gt;"", VLOOKUP(O51, [1]Label!$A:$B, 2, FALSE), "")</f>
        <v>Relation Type</v>
      </c>
      <c r="R51" s="25" t="s">
        <v>37</v>
      </c>
      <c r="S51" s="24"/>
      <c r="T51" s="24"/>
      <c r="U51" s="24"/>
      <c r="V51" s="25"/>
      <c r="W51" s="25"/>
      <c r="X51" s="25"/>
      <c r="Y51" s="25"/>
      <c r="Z51" s="23" t="s">
        <v>89</v>
      </c>
      <c r="AA51" s="23" t="s">
        <v>157</v>
      </c>
      <c r="AB51" s="23" t="s">
        <v>88</v>
      </c>
      <c r="AC51" s="27" t="s">
        <v>90</v>
      </c>
      <c r="AD51" s="27" t="s">
        <v>158</v>
      </c>
      <c r="AE51" s="27" t="s">
        <v>91</v>
      </c>
      <c r="AF51" s="56"/>
    </row>
    <row r="52" spans="1:32" s="26" customFormat="1" ht="17.45" customHeight="1">
      <c r="A52" s="23" t="s">
        <v>102</v>
      </c>
      <c r="B52" s="46" t="str">
        <f>VLOOKUP(A52,[1]screen!$G:$J,2,FALSE)</f>
        <v>제3자 책임</v>
      </c>
      <c r="C52" s="46" t="str">
        <f t="shared" si="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6"/>
        <v>New(신규)</v>
      </c>
      <c r="G52" s="46" t="str">
        <f>IF(E52&lt;&gt;"",VLOOKUP(E52,[1]Label!$A:$B,2,FALSE),"")</f>
        <v>New</v>
      </c>
      <c r="H52" s="25" t="s">
        <v>151</v>
      </c>
      <c r="I52" s="46" t="str">
        <f t="shared" si="2"/>
        <v>Taxpayer Relation(납세자 관계)</v>
      </c>
      <c r="J52" s="46" t="str">
        <f>IF(H52&lt;&gt;"", VLOOKUP(H52,[1]Label!$A:$E,2,FALSE),"")</f>
        <v>Taxpayer Relation</v>
      </c>
      <c r="K52" s="33"/>
      <c r="L52" s="24" t="str">
        <f t="shared" si="28"/>
        <v/>
      </c>
      <c r="M52" s="24" t="str">
        <f>IF(K52&lt;&gt;"",VLOOKUP(K52,[1]Label!$A:$B,2,FALSE),"")</f>
        <v/>
      </c>
      <c r="N52" s="25" t="s">
        <v>19</v>
      </c>
      <c r="O52" s="29" t="s">
        <v>87</v>
      </c>
      <c r="P52" s="24" t="str">
        <f t="shared" si="29"/>
        <v>TIN&lt;br&gt;(TIN)</v>
      </c>
      <c r="Q52" s="46" t="str">
        <f>IF(O52&lt;&gt;"", VLOOKUP(O52, [1]Label!$A:$B, 2, FALSE), "")</f>
        <v>TIN</v>
      </c>
      <c r="R52" s="25" t="s">
        <v>36</v>
      </c>
      <c r="S52" s="24"/>
      <c r="T52" s="24"/>
      <c r="U52" s="24"/>
      <c r="V52" s="25"/>
      <c r="W52" s="25"/>
      <c r="X52" s="25"/>
      <c r="Y52" s="25"/>
      <c r="Z52" s="23"/>
      <c r="AA52" s="23"/>
      <c r="AB52" s="23"/>
      <c r="AC52" s="27"/>
      <c r="AD52" s="27"/>
      <c r="AE52" s="27"/>
      <c r="AF52" s="56"/>
    </row>
    <row r="53" spans="1:32" s="17" customFormat="1" ht="18.600000000000001" customHeight="1">
      <c r="A53" s="14" t="s">
        <v>102</v>
      </c>
      <c r="B53" s="46" t="str">
        <f>VLOOKUP(A53,[1]screen!$G:$J,2,FALSE)</f>
        <v>제3자 책임</v>
      </c>
      <c r="C53" s="46" t="str">
        <f t="shared" ref="C53:C75" si="30">IF(B53&lt;&gt;"",D53&amp;"("&amp;B53&amp;")","")</f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6"/>
        <v>New(신규)</v>
      </c>
      <c r="G53" s="46" t="str">
        <f>IF(E53&lt;&gt;"",VLOOKUP(E53,[1]Label!$A:$B,2,FALSE),"")</f>
        <v>New</v>
      </c>
      <c r="H53" s="25" t="s">
        <v>151</v>
      </c>
      <c r="I53" s="46" t="str">
        <f t="shared" ref="I53:I75" si="31">IF(H53&lt;&gt;"",J53&amp;"("&amp;H53&amp;")","")</f>
        <v>Taxpayer Relation(납세자 관계)</v>
      </c>
      <c r="J53" s="46" t="str">
        <f>IF(H53&lt;&gt;"", VLOOKUP(H53,[1]Label!$A:$E,2,FALSE),"")</f>
        <v>Taxpayer Relation</v>
      </c>
      <c r="K53" s="34"/>
      <c r="L53" s="15" t="str">
        <f t="shared" si="28"/>
        <v/>
      </c>
      <c r="M53" s="24" t="str">
        <f>IF(K53&lt;&gt;"",VLOOKUP(K53,[1]Label!$A:$B,2,FALSE),"")</f>
        <v/>
      </c>
      <c r="N53" s="16"/>
      <c r="O53" s="30" t="s">
        <v>47</v>
      </c>
      <c r="P53" s="15" t="str">
        <f t="shared" si="29"/>
        <v>Reset&lt;br&gt;(초기화)</v>
      </c>
      <c r="Q53" s="46" t="str">
        <f>IF(O53&lt;&gt;"", VLOOKUP(O53, [1]Label!$A:$B, 2, FALSE), "")</f>
        <v>Reset</v>
      </c>
      <c r="R53" s="16" t="s">
        <v>35</v>
      </c>
      <c r="S53" s="15" t="s">
        <v>40</v>
      </c>
      <c r="T53" s="14" t="s">
        <v>50</v>
      </c>
      <c r="U53" s="15"/>
      <c r="V53" s="16"/>
      <c r="W53" s="16"/>
      <c r="X53" s="16"/>
      <c r="Y53" s="16"/>
      <c r="Z53" s="14"/>
      <c r="AA53" s="14"/>
      <c r="AB53" s="14"/>
      <c r="AC53" s="14" t="s">
        <v>45</v>
      </c>
      <c r="AD53" s="14" t="s">
        <v>45</v>
      </c>
      <c r="AE53" s="14" t="s">
        <v>45</v>
      </c>
      <c r="AF53" s="57"/>
    </row>
    <row r="54" spans="1:32" s="17" customFormat="1" ht="18.600000000000001" customHeight="1">
      <c r="A54" s="14" t="s">
        <v>102</v>
      </c>
      <c r="B54" s="46" t="str">
        <f>VLOOKUP(A54,[1]screen!$G:$J,2,FALSE)</f>
        <v>제3자 책임</v>
      </c>
      <c r="C54" s="46" t="str">
        <f t="shared" si="3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6"/>
        <v>New(신규)</v>
      </c>
      <c r="G54" s="46" t="str">
        <f>IF(E54&lt;&gt;"",VLOOKUP(E54,[1]Label!$A:$B,2,FALSE),"")</f>
        <v>New</v>
      </c>
      <c r="H54" s="25" t="s">
        <v>151</v>
      </c>
      <c r="I54" s="46" t="str">
        <f t="shared" si="31"/>
        <v>Taxpayer Relation(납세자 관계)</v>
      </c>
      <c r="J54" s="46" t="str">
        <f>IF(H54&lt;&gt;"", VLOOKUP(H54,[1]Label!$A:$E,2,FALSE),"")</f>
        <v>Taxpayer Relation</v>
      </c>
      <c r="K54" s="34"/>
      <c r="L54" s="15" t="str">
        <f t="shared" si="28"/>
        <v/>
      </c>
      <c r="M54" s="24" t="str">
        <f>IF(K54&lt;&gt;"",VLOOKUP(K54,[1]Label!$A:$B,2,FALSE),"")</f>
        <v/>
      </c>
      <c r="N54" s="16"/>
      <c r="O54" s="31" t="s">
        <v>38</v>
      </c>
      <c r="P54" s="15" t="str">
        <f t="shared" si="29"/>
        <v>Search&lt;br&gt;(조회)</v>
      </c>
      <c r="Q54" s="46" t="str">
        <f>IF(O54&lt;&gt;"", VLOOKUP(O54, [1]Label!$A:$B, 2, FALSE), "")</f>
        <v>Search</v>
      </c>
      <c r="R54" s="16" t="s">
        <v>35</v>
      </c>
      <c r="S54" s="15"/>
      <c r="T54" s="15" t="s">
        <v>8</v>
      </c>
      <c r="U54" s="15"/>
      <c r="V54" s="16"/>
      <c r="W54" s="16"/>
      <c r="X54" s="16"/>
      <c r="Y54" s="16"/>
      <c r="Z54" s="14"/>
      <c r="AA54" s="14"/>
      <c r="AB54" s="14"/>
      <c r="AC54" s="14"/>
      <c r="AD54" s="14"/>
      <c r="AE54" s="14"/>
      <c r="AF54" s="57"/>
    </row>
    <row r="55" spans="1:32" s="44" customFormat="1" ht="17.45" customHeight="1">
      <c r="A55" s="39" t="s">
        <v>102</v>
      </c>
      <c r="B55" s="46" t="str">
        <f>VLOOKUP(A55,[1]screen!$G:$J,2,FALSE)</f>
        <v>제3자 책임</v>
      </c>
      <c r="C55" s="46" t="str">
        <f t="shared" si="30"/>
        <v>Third Party Liability(제3자 책임)</v>
      </c>
      <c r="D55" s="46" t="str">
        <f>IF(B55&lt;&gt;"", VLOOKUP(B55,[1]screen!$A:$E,2,FALSE), "" )</f>
        <v>Third Party Liability</v>
      </c>
      <c r="E55" s="20" t="s">
        <v>46</v>
      </c>
      <c r="F55" s="46" t="str">
        <f t="shared" si="16"/>
        <v>New(신규)</v>
      </c>
      <c r="G55" s="46" t="str">
        <f>IF(E55&lt;&gt;"",VLOOKUP(E55,[1]Label!$A:$B,2,FALSE),"")</f>
        <v>New</v>
      </c>
      <c r="H55" s="25" t="s">
        <v>151</v>
      </c>
      <c r="I55" s="46" t="str">
        <f t="shared" si="31"/>
        <v>Taxpayer Relation(납세자 관계)</v>
      </c>
      <c r="J55" s="46" t="str">
        <f>IF(H55&lt;&gt;"", VLOOKUP(H55,[1]Label!$A:$E,2,FALSE),"")</f>
        <v>Taxpayer Relation</v>
      </c>
      <c r="K55" s="41"/>
      <c r="L55" s="40" t="str">
        <f t="shared" si="28"/>
        <v/>
      </c>
      <c r="M55" s="24" t="str">
        <f>IF(K55&lt;&gt;"",VLOOKUP(K55,[1]Label!$A:$B,2,FALSE),"")</f>
        <v/>
      </c>
      <c r="N55" s="42" t="s">
        <v>77</v>
      </c>
      <c r="O55" s="43"/>
      <c r="P55" s="40" t="str">
        <f t="shared" si="29"/>
        <v/>
      </c>
      <c r="Q55" s="46" t="str">
        <f>IF(O55&lt;&gt;"", VLOOKUP(O55, [1]Label!$A:$B, 2, FALSE), "")</f>
        <v/>
      </c>
      <c r="R55" s="42" t="s">
        <v>156</v>
      </c>
      <c r="S55" s="40"/>
      <c r="T55" s="40"/>
      <c r="U55" s="40"/>
      <c r="V55" s="42"/>
      <c r="W55" s="42"/>
      <c r="X55" s="42"/>
      <c r="Y55" s="42"/>
      <c r="Z55" s="50"/>
      <c r="AA55" s="50"/>
      <c r="AB55" s="50"/>
      <c r="AC55" s="50"/>
      <c r="AD55" s="50"/>
      <c r="AE55" s="50"/>
      <c r="AF55" s="61"/>
    </row>
    <row r="56" spans="1:32" s="44" customFormat="1" ht="17.45" customHeight="1">
      <c r="A56" s="39" t="s">
        <v>102</v>
      </c>
      <c r="B56" s="46" t="str">
        <f>VLOOKUP(A56,[1]screen!$G:$J,2,FALSE)</f>
        <v>제3자 책임</v>
      </c>
      <c r="C56" s="46" t="str">
        <f t="shared" si="30"/>
        <v>Third Party Liability(제3자 책임)</v>
      </c>
      <c r="D56" s="46" t="str">
        <f>IF(B56&lt;&gt;"", VLOOKUP(B56,[1]screen!$A:$E,2,FALSE), "" )</f>
        <v>Third Party Liability</v>
      </c>
      <c r="E56" s="20" t="s">
        <v>46</v>
      </c>
      <c r="F56" s="46" t="str">
        <f t="shared" si="16"/>
        <v>New(신규)</v>
      </c>
      <c r="G56" s="46" t="str">
        <f>IF(E56&lt;&gt;"",VLOOKUP(E56,[1]Label!$A:$B,2,FALSE),"")</f>
        <v>New</v>
      </c>
      <c r="H56" s="25" t="s">
        <v>151</v>
      </c>
      <c r="I56" s="46" t="str">
        <f t="shared" si="31"/>
        <v>Taxpayer Relation(납세자 관계)</v>
      </c>
      <c r="J56" s="46" t="str">
        <f>IF(H56&lt;&gt;"", VLOOKUP(H56,[1]Label!$A:$E,2,FALSE),"")</f>
        <v>Taxpayer Relation</v>
      </c>
      <c r="K56" s="41"/>
      <c r="L56" s="40" t="str">
        <f t="shared" si="22"/>
        <v/>
      </c>
      <c r="M56" s="24" t="str">
        <f>IF(K56&lt;&gt;"",VLOOKUP(K56,[1]Label!$A:$B,2,FALSE),"")</f>
        <v/>
      </c>
      <c r="N56" s="42" t="s">
        <v>77</v>
      </c>
      <c r="O56" s="43" t="s">
        <v>39</v>
      </c>
      <c r="P56" s="40" t="str">
        <f t="shared" si="23"/>
        <v>TIN&lt;br&gt;(TIN)</v>
      </c>
      <c r="Q56" s="46" t="str">
        <f>IF(O56&lt;&gt;"", VLOOKUP(O56, [1]Label!$A:$B, 2, FALSE), "")</f>
        <v>TIN</v>
      </c>
      <c r="R56" s="42" t="s">
        <v>34</v>
      </c>
      <c r="S56" s="40"/>
      <c r="T56" s="40"/>
      <c r="U56" s="40"/>
      <c r="V56" s="42"/>
      <c r="W56" s="42"/>
      <c r="X56" s="42"/>
      <c r="Y56" s="42"/>
      <c r="Z56" s="50"/>
      <c r="AA56" s="50"/>
      <c r="AB56" s="50"/>
      <c r="AC56" s="50" t="s">
        <v>84</v>
      </c>
      <c r="AD56" s="50" t="s">
        <v>84</v>
      </c>
      <c r="AE56" s="50" t="s">
        <v>84</v>
      </c>
      <c r="AF56" s="61"/>
    </row>
    <row r="57" spans="1:32" s="44" customFormat="1" ht="17.45" customHeight="1">
      <c r="A57" s="39" t="s">
        <v>102</v>
      </c>
      <c r="B57" s="46" t="str">
        <f>VLOOKUP(A57,[1]screen!$G:$J,2,FALSE)</f>
        <v>제3자 책임</v>
      </c>
      <c r="C57" s="46" t="str">
        <f t="shared" si="30"/>
        <v>Third Party Liability(제3자 책임)</v>
      </c>
      <c r="D57" s="46" t="str">
        <f>IF(B57&lt;&gt;"", VLOOKUP(B57,[1]screen!$A:$E,2,FALSE), "" )</f>
        <v>Third Party Liability</v>
      </c>
      <c r="E57" s="20" t="s">
        <v>46</v>
      </c>
      <c r="F57" s="46" t="str">
        <f t="shared" si="16"/>
        <v>New(신규)</v>
      </c>
      <c r="G57" s="46" t="str">
        <f>IF(E57&lt;&gt;"",VLOOKUP(E57,[1]Label!$A:$B,2,FALSE),"")</f>
        <v>New</v>
      </c>
      <c r="H57" s="25" t="s">
        <v>151</v>
      </c>
      <c r="I57" s="46" t="str">
        <f t="shared" si="31"/>
        <v>Taxpayer Relation(납세자 관계)</v>
      </c>
      <c r="J57" s="46" t="str">
        <f>IF(H57&lt;&gt;"", VLOOKUP(H57,[1]Label!$A:$E,2,FALSE),"")</f>
        <v>Taxpayer Relation</v>
      </c>
      <c r="K57" s="41"/>
      <c r="L57" s="40" t="str">
        <f t="shared" ref="L57:L58" si="32">IF(K57&lt;&gt;"",M57&amp;"("&amp;K57&amp;")","")</f>
        <v/>
      </c>
      <c r="M57" s="24" t="str">
        <f>IF(K57&lt;&gt;"",VLOOKUP(K57,[1]Label!$A:$B,2,FALSE),"")</f>
        <v/>
      </c>
      <c r="N57" s="42" t="s">
        <v>77</v>
      </c>
      <c r="O57" s="43" t="s">
        <v>117</v>
      </c>
      <c r="P57" s="40" t="str">
        <f t="shared" ref="P57:P58" si="33">IF(O57&lt;&gt;"",Q57&amp;"&lt;br&gt;("&amp;O57&amp;")","")</f>
        <v>Taxpayer Name&lt;br&gt;(납세자 이름)</v>
      </c>
      <c r="Q57" s="46" t="str">
        <f>IF(O57&lt;&gt;"", VLOOKUP(O57, [1]Label!$A:$B, 2, FALSE), "")</f>
        <v>Taxpayer Name</v>
      </c>
      <c r="R57" s="42" t="s">
        <v>34</v>
      </c>
      <c r="S57" s="40"/>
      <c r="T57" s="40"/>
      <c r="U57" s="40"/>
      <c r="V57" s="42"/>
      <c r="W57" s="42"/>
      <c r="X57" s="42"/>
      <c r="Y57" s="42"/>
      <c r="Z57" s="50"/>
      <c r="AA57" s="50"/>
      <c r="AB57" s="50"/>
      <c r="AC57" s="50" t="s">
        <v>85</v>
      </c>
      <c r="AD57" s="50" t="s">
        <v>85</v>
      </c>
      <c r="AE57" s="50" t="s">
        <v>85</v>
      </c>
      <c r="AF57" s="61"/>
    </row>
    <row r="58" spans="1:32" s="44" customFormat="1" ht="17.45" customHeight="1">
      <c r="A58" s="39" t="s">
        <v>102</v>
      </c>
      <c r="B58" s="46" t="str">
        <f>VLOOKUP(A58,[1]screen!$G:$J,2,FALSE)</f>
        <v>제3자 책임</v>
      </c>
      <c r="C58" s="46" t="str">
        <f t="shared" si="30"/>
        <v>Third Party Liability(제3자 책임)</v>
      </c>
      <c r="D58" s="46" t="str">
        <f>IF(B58&lt;&gt;"", VLOOKUP(B58,[1]screen!$A:$E,2,FALSE), "" )</f>
        <v>Third Party Liability</v>
      </c>
      <c r="E58" s="20" t="s">
        <v>46</v>
      </c>
      <c r="F58" s="46" t="str">
        <f t="shared" si="16"/>
        <v>New(신규)</v>
      </c>
      <c r="G58" s="46" t="str">
        <f>IF(E58&lt;&gt;"",VLOOKUP(E58,[1]Label!$A:$B,2,FALSE),"")</f>
        <v>New</v>
      </c>
      <c r="H58" s="25" t="s">
        <v>151</v>
      </c>
      <c r="I58" s="46" t="str">
        <f t="shared" si="31"/>
        <v>Taxpayer Relation(납세자 관계)</v>
      </c>
      <c r="J58" s="46" t="str">
        <f>IF(H58&lt;&gt;"", VLOOKUP(H58,[1]Label!$A:$E,2,FALSE),"")</f>
        <v>Taxpayer Relation</v>
      </c>
      <c r="K58" s="41"/>
      <c r="L58" s="40" t="str">
        <f t="shared" si="32"/>
        <v/>
      </c>
      <c r="M58" s="24" t="str">
        <f>IF(K58&lt;&gt;"",VLOOKUP(K58,[1]Label!$A:$B,2,FALSE),"")</f>
        <v/>
      </c>
      <c r="N58" s="42" t="s">
        <v>77</v>
      </c>
      <c r="O58" s="43" t="s">
        <v>147</v>
      </c>
      <c r="P58" s="40" t="str">
        <f t="shared" si="33"/>
        <v>Relation Type&lt;br&gt;(관계 유형)</v>
      </c>
      <c r="Q58" s="46" t="str">
        <f>IF(O58&lt;&gt;"", VLOOKUP(O58, [1]Label!$A:$B, 2, FALSE), "")</f>
        <v>Relation Type</v>
      </c>
      <c r="R58" s="42" t="s">
        <v>34</v>
      </c>
      <c r="S58" s="40"/>
      <c r="T58" s="40"/>
      <c r="U58" s="40"/>
      <c r="V58" s="42"/>
      <c r="W58" s="42"/>
      <c r="X58" s="42"/>
      <c r="Y58" s="42"/>
      <c r="Z58" s="50"/>
      <c r="AA58" s="50"/>
      <c r="AB58" s="50"/>
      <c r="AC58" s="50" t="s">
        <v>86</v>
      </c>
      <c r="AD58" s="50" t="s">
        <v>86</v>
      </c>
      <c r="AE58" s="50" t="s">
        <v>86</v>
      </c>
      <c r="AF58" s="61"/>
    </row>
    <row r="59" spans="1:32" s="44" customFormat="1" ht="17.45" customHeight="1">
      <c r="A59" s="39" t="s">
        <v>102</v>
      </c>
      <c r="B59" s="46" t="str">
        <f>VLOOKUP(A59,[1]screen!$G:$J,2,FALSE)</f>
        <v>제3자 책임</v>
      </c>
      <c r="C59" s="46" t="str">
        <f t="shared" si="30"/>
        <v>Third Party Liability(제3자 책임)</v>
      </c>
      <c r="D59" s="46" t="str">
        <f>IF(B59&lt;&gt;"", VLOOKUP(B59,[1]screen!$A:$E,2,FALSE), "" )</f>
        <v>Third Party Liability</v>
      </c>
      <c r="E59" s="20" t="s">
        <v>46</v>
      </c>
      <c r="F59" s="46" t="str">
        <f t="shared" si="16"/>
        <v>New(신규)</v>
      </c>
      <c r="G59" s="46" t="str">
        <f>IF(E59&lt;&gt;"",VLOOKUP(E59,[1]Label!$A:$B,2,FALSE),"")</f>
        <v>New</v>
      </c>
      <c r="H59" s="25" t="s">
        <v>151</v>
      </c>
      <c r="I59" s="46" t="str">
        <f t="shared" si="31"/>
        <v>Taxpayer Relation(납세자 관계)</v>
      </c>
      <c r="J59" s="46" t="str">
        <f>IF(H59&lt;&gt;"", VLOOKUP(H59,[1]Label!$A:$E,2,FALSE),"")</f>
        <v>Taxpayer Relation</v>
      </c>
      <c r="K59" s="41"/>
      <c r="L59" s="40" t="str">
        <f t="shared" ref="L59:L68" si="34">IF(K59&lt;&gt;"",M59&amp;"("&amp;K59&amp;")","")</f>
        <v/>
      </c>
      <c r="M59" s="24" t="str">
        <f>IF(K59&lt;&gt;"",VLOOKUP(K59,[1]Label!$A:$B,2,FALSE),"")</f>
        <v/>
      </c>
      <c r="N59" s="42"/>
      <c r="O59" s="43"/>
      <c r="P59" s="40" t="str">
        <f t="shared" ref="P59:P68" si="35">IF(O59&lt;&gt;"",Q59&amp;"&lt;br&gt;("&amp;O59&amp;")","")</f>
        <v/>
      </c>
      <c r="Q59" s="46" t="str">
        <f>IF(O59&lt;&gt;"", VLOOKUP(O59, [1]Label!$A:$B, 2, FALSE), "")</f>
        <v/>
      </c>
      <c r="R59" s="42" t="s">
        <v>34</v>
      </c>
      <c r="S59" s="40" t="s">
        <v>42</v>
      </c>
      <c r="T59" s="40"/>
      <c r="U59" s="40"/>
      <c r="V59" s="42"/>
      <c r="W59" s="42"/>
      <c r="X59" s="42"/>
      <c r="Y59" s="42"/>
      <c r="Z59" s="50"/>
      <c r="AA59" s="50"/>
      <c r="AB59" s="50"/>
      <c r="AC59" s="50"/>
      <c r="AD59" s="50"/>
      <c r="AE59" s="50"/>
      <c r="AF59" s="61"/>
    </row>
    <row r="60" spans="1:32" s="22" customFormat="1" ht="17.45" customHeight="1">
      <c r="A60" s="18" t="s">
        <v>102</v>
      </c>
      <c r="B60" s="46" t="str">
        <f>VLOOKUP(A60,[1]screen!$G:$J,2,FALSE)</f>
        <v>제3자 책임</v>
      </c>
      <c r="C60" s="46" t="str">
        <f t="shared" si="30"/>
        <v>Third Party Liability(제3자 책임)</v>
      </c>
      <c r="D60" s="46" t="str">
        <f>IF(B60&lt;&gt;"", VLOOKUP(B60,[1]screen!$A:$E,2,FALSE), "" )</f>
        <v>Third Party Liability</v>
      </c>
      <c r="E60" s="20" t="s">
        <v>46</v>
      </c>
      <c r="F60" s="46" t="str">
        <f t="shared" si="16"/>
        <v>New(신규)</v>
      </c>
      <c r="G60" s="46" t="str">
        <f>IF(E60&lt;&gt;"",VLOOKUP(E60,[1]Label!$A:$B,2,FALSE),"")</f>
        <v>New</v>
      </c>
      <c r="H60" s="20" t="s">
        <v>155</v>
      </c>
      <c r="I60" s="46" t="str">
        <f t="shared" si="31"/>
        <v>Third Party Info(제3자 정보)</v>
      </c>
      <c r="J60" s="46" t="str">
        <f>IF(H60&lt;&gt;"", VLOOKUP(H60,[1]Label!$A:$E,2,FALSE),"")</f>
        <v>Third Party Info</v>
      </c>
      <c r="K60" s="35"/>
      <c r="L60" s="19" t="str">
        <f t="shared" si="34"/>
        <v/>
      </c>
      <c r="M60" s="24" t="str">
        <f>IF(K60&lt;&gt;"",VLOOKUP(K60,[1]Label!$A:$B,2,FALSE),"")</f>
        <v/>
      </c>
      <c r="N60" s="47" t="s">
        <v>19</v>
      </c>
      <c r="O60" s="38" t="s">
        <v>78</v>
      </c>
      <c r="P60" s="19" t="str">
        <f t="shared" si="35"/>
        <v>TIN  &lt;br&gt;(TIN  )</v>
      </c>
      <c r="Q60" s="46" t="str">
        <f>IF(O60&lt;&gt;"", VLOOKUP(O60, [1]Label!$A:$B, 2, FALSE), "")</f>
        <v xml:space="preserve">TIN  </v>
      </c>
      <c r="R60" s="20" t="s">
        <v>34</v>
      </c>
      <c r="S60" s="19"/>
      <c r="T60" s="19"/>
      <c r="U60" s="19"/>
      <c r="V60" s="20"/>
      <c r="W60" s="20"/>
      <c r="X60" s="20"/>
      <c r="Y60" s="20"/>
      <c r="Z60" s="21"/>
      <c r="AA60" s="21"/>
      <c r="AB60" s="21"/>
      <c r="AC60" s="21" t="s">
        <v>79</v>
      </c>
      <c r="AD60" s="21" t="s">
        <v>79</v>
      </c>
      <c r="AE60" s="21" t="s">
        <v>79</v>
      </c>
      <c r="AF60" s="65"/>
    </row>
    <row r="61" spans="1:32" s="22" customFormat="1" ht="17.45" customHeight="1">
      <c r="A61" s="18" t="s">
        <v>102</v>
      </c>
      <c r="B61" s="46" t="str">
        <f>VLOOKUP(A61,[1]screen!$G:$J,2,FALSE)</f>
        <v>제3자 책임</v>
      </c>
      <c r="C61" s="46" t="str">
        <f t="shared" si="3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6"/>
        <v>New(신규)</v>
      </c>
      <c r="G61" s="46" t="str">
        <f>IF(E61&lt;&gt;"",VLOOKUP(E61,[1]Label!$A:$B,2,FALSE),"")</f>
        <v>New</v>
      </c>
      <c r="H61" s="20" t="s">
        <v>155</v>
      </c>
      <c r="I61" s="46" t="str">
        <f t="shared" si="31"/>
        <v>Third Party Info(제3자 정보)</v>
      </c>
      <c r="J61" s="46" t="str">
        <f>IF(H61&lt;&gt;"", VLOOKUP(H61,[1]Label!$A:$E,2,FALSE),"")</f>
        <v>Third Party Info</v>
      </c>
      <c r="K61" s="35"/>
      <c r="L61" s="19" t="str">
        <f t="shared" ref="L61:L64" si="36">IF(K61&lt;&gt;"",M61&amp;"("&amp;K61&amp;")","")</f>
        <v/>
      </c>
      <c r="M61" s="24" t="str">
        <f>IF(K61&lt;&gt;"",VLOOKUP(K61,[1]Label!$A:$B,2,FALSE),"")</f>
        <v/>
      </c>
      <c r="N61" s="47" t="s">
        <v>19</v>
      </c>
      <c r="O61" s="38" t="s">
        <v>150</v>
      </c>
      <c r="P61" s="19" t="str">
        <f t="shared" ref="P61:P64" si="37">IF(O61&lt;&gt;"",Q61&amp;"&lt;br&gt;("&amp;O61&amp;")","")</f>
        <v>Taxpayer Name  &lt;br&gt;(납세자 성명)</v>
      </c>
      <c r="Q61" s="46" t="str">
        <f>IF(O61&lt;&gt;"", VLOOKUP(O61, [1]Label!$A:$B, 2, FALSE), "")</f>
        <v xml:space="preserve">Taxpayer Name  </v>
      </c>
      <c r="R61" s="20" t="s">
        <v>34</v>
      </c>
      <c r="S61" s="19"/>
      <c r="T61" s="19"/>
      <c r="U61" s="19"/>
      <c r="V61" s="20"/>
      <c r="W61" s="20"/>
      <c r="X61" s="20"/>
      <c r="Y61" s="20"/>
      <c r="Z61" s="21"/>
      <c r="AA61" s="21"/>
      <c r="AB61" s="21"/>
      <c r="AC61" s="21" t="s">
        <v>80</v>
      </c>
      <c r="AD61" s="21" t="s">
        <v>80</v>
      </c>
      <c r="AE61" s="21" t="s">
        <v>80</v>
      </c>
      <c r="AF61" s="65"/>
    </row>
    <row r="62" spans="1:32" s="22" customFormat="1" ht="17.45" customHeight="1">
      <c r="A62" s="18" t="s">
        <v>102</v>
      </c>
      <c r="B62" s="46" t="str">
        <f>VLOOKUP(A62,[1]screen!$G:$J,2,FALSE)</f>
        <v>제3자 책임</v>
      </c>
      <c r="C62" s="46" t="str">
        <f t="shared" si="3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6"/>
        <v>New(신규)</v>
      </c>
      <c r="G62" s="46" t="str">
        <f>IF(E62&lt;&gt;"",VLOOKUP(E62,[1]Label!$A:$B,2,FALSE),"")</f>
        <v>New</v>
      </c>
      <c r="H62" s="20" t="s">
        <v>155</v>
      </c>
      <c r="I62" s="46" t="str">
        <f t="shared" si="31"/>
        <v>Third Party Info(제3자 정보)</v>
      </c>
      <c r="J62" s="46" t="str">
        <f>IF(H62&lt;&gt;"", VLOOKUP(H62,[1]Label!$A:$E,2,FALSE),"")</f>
        <v>Third Party Info</v>
      </c>
      <c r="K62" s="35"/>
      <c r="L62" s="19" t="str">
        <f t="shared" si="36"/>
        <v/>
      </c>
      <c r="M62" s="24" t="str">
        <f>IF(K62&lt;&gt;"",VLOOKUP(K62,[1]Label!$A:$B,2,FALSE),"")</f>
        <v/>
      </c>
      <c r="N62" s="47" t="s">
        <v>19</v>
      </c>
      <c r="O62" s="38" t="s">
        <v>142</v>
      </c>
      <c r="P62" s="19" t="str">
        <f t="shared" si="37"/>
        <v>Mobile&lt;br&gt;(휴대전화 번호)</v>
      </c>
      <c r="Q62" s="46" t="str">
        <f>IF(O62&lt;&gt;"", VLOOKUP(O62, [1]Label!$A:$B, 2, FALSE), "")</f>
        <v>Mobile</v>
      </c>
      <c r="R62" s="20" t="s">
        <v>34</v>
      </c>
      <c r="S62" s="19"/>
      <c r="T62" s="19"/>
      <c r="U62" s="19"/>
      <c r="V62" s="20"/>
      <c r="W62" s="20"/>
      <c r="X62" s="20"/>
      <c r="Y62" s="20"/>
      <c r="Z62" s="21"/>
      <c r="AA62" s="21"/>
      <c r="AB62" s="21"/>
      <c r="AC62" s="21" t="s">
        <v>81</v>
      </c>
      <c r="AD62" s="21" t="s">
        <v>81</v>
      </c>
      <c r="AE62" s="21" t="s">
        <v>81</v>
      </c>
      <c r="AF62" s="65"/>
    </row>
    <row r="63" spans="1:32" s="22" customFormat="1" ht="17.45" customHeight="1">
      <c r="A63" s="18" t="s">
        <v>102</v>
      </c>
      <c r="B63" s="46" t="str">
        <f>VLOOKUP(A63,[1]screen!$G:$J,2,FALSE)</f>
        <v>제3자 책임</v>
      </c>
      <c r="C63" s="46" t="str">
        <f t="shared" si="3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6"/>
        <v>New(신규)</v>
      </c>
      <c r="G63" s="46" t="str">
        <f>IF(E63&lt;&gt;"",VLOOKUP(E63,[1]Label!$A:$B,2,FALSE),"")</f>
        <v>New</v>
      </c>
      <c r="H63" s="20" t="s">
        <v>155</v>
      </c>
      <c r="I63" s="46" t="str">
        <f t="shared" si="31"/>
        <v>Third Party Info(제3자 정보)</v>
      </c>
      <c r="J63" s="46" t="str">
        <f>IF(H63&lt;&gt;"", VLOOKUP(H63,[1]Label!$A:$E,2,FALSE),"")</f>
        <v>Third Party Info</v>
      </c>
      <c r="K63" s="35"/>
      <c r="L63" s="19" t="str">
        <f t="shared" si="36"/>
        <v/>
      </c>
      <c r="M63" s="24" t="str">
        <f>IF(K63&lt;&gt;"",VLOOKUP(K63,[1]Label!$A:$B,2,FALSE),"")</f>
        <v/>
      </c>
      <c r="N63" s="47" t="s">
        <v>19</v>
      </c>
      <c r="O63" s="38" t="s">
        <v>143</v>
      </c>
      <c r="P63" s="19" t="str">
        <f t="shared" si="37"/>
        <v>Email&lt;br&gt;(이메일)</v>
      </c>
      <c r="Q63" s="46" t="str">
        <f>IF(O63&lt;&gt;"", VLOOKUP(O63, [1]Label!$A:$B, 2, FALSE), "")</f>
        <v>Email</v>
      </c>
      <c r="R63" s="20" t="s">
        <v>34</v>
      </c>
      <c r="S63" s="19"/>
      <c r="T63" s="19"/>
      <c r="U63" s="19"/>
      <c r="V63" s="20"/>
      <c r="W63" s="20"/>
      <c r="X63" s="20"/>
      <c r="Y63" s="20"/>
      <c r="Z63" s="21"/>
      <c r="AA63" s="21"/>
      <c r="AB63" s="21"/>
      <c r="AC63" s="21" t="s">
        <v>81</v>
      </c>
      <c r="AD63" s="21" t="s">
        <v>81</v>
      </c>
      <c r="AE63" s="21" t="s">
        <v>81</v>
      </c>
      <c r="AF63" s="65"/>
    </row>
    <row r="64" spans="1:32" s="22" customFormat="1" ht="17.45" customHeight="1">
      <c r="A64" s="18" t="s">
        <v>102</v>
      </c>
      <c r="B64" s="46" t="str">
        <f>VLOOKUP(A64,[1]screen!$G:$J,2,FALSE)</f>
        <v>제3자 책임</v>
      </c>
      <c r="C64" s="46" t="str">
        <f t="shared" si="30"/>
        <v>Third Party Liability(제3자 책임)</v>
      </c>
      <c r="D64" s="46" t="str">
        <f>IF(B64&lt;&gt;"", VLOOKUP(B64,[1]screen!$A:$E,2,FALSE), "" )</f>
        <v>Third Party Liability</v>
      </c>
      <c r="E64" s="20" t="s">
        <v>46</v>
      </c>
      <c r="F64" s="46" t="str">
        <f t="shared" si="16"/>
        <v>New(신규)</v>
      </c>
      <c r="G64" s="46" t="str">
        <f>IF(E64&lt;&gt;"",VLOOKUP(E64,[1]Label!$A:$B,2,FALSE),"")</f>
        <v>New</v>
      </c>
      <c r="H64" s="20" t="s">
        <v>155</v>
      </c>
      <c r="I64" s="46" t="str">
        <f t="shared" si="31"/>
        <v>Third Party Info(제3자 정보)</v>
      </c>
      <c r="J64" s="46" t="str">
        <f>IF(H64&lt;&gt;"", VLOOKUP(H64,[1]Label!$A:$E,2,FALSE),"")</f>
        <v>Third Party Info</v>
      </c>
      <c r="K64" s="35"/>
      <c r="L64" s="19" t="str">
        <f t="shared" si="36"/>
        <v/>
      </c>
      <c r="M64" s="24" t="str">
        <f>IF(K64&lt;&gt;"",VLOOKUP(K64,[1]Label!$A:$B,2,FALSE),"")</f>
        <v/>
      </c>
      <c r="N64" s="47" t="s">
        <v>19</v>
      </c>
      <c r="O64" s="38" t="s">
        <v>133</v>
      </c>
      <c r="P64" s="19" t="str">
        <f t="shared" si="37"/>
        <v>Business Type&lt;br&gt;(업종 유형)</v>
      </c>
      <c r="Q64" s="46" t="str">
        <f>IF(O64&lt;&gt;"", VLOOKUP(O64, [1]Label!$A:$B, 2, FALSE), "")</f>
        <v>Business Type</v>
      </c>
      <c r="R64" s="20" t="s">
        <v>34</v>
      </c>
      <c r="S64" s="19"/>
      <c r="T64" s="19"/>
      <c r="U64" s="19"/>
      <c r="V64" s="20"/>
      <c r="W64" s="20"/>
      <c r="X64" s="20"/>
      <c r="Y64" s="20"/>
      <c r="Z64" s="21"/>
      <c r="AA64" s="21"/>
      <c r="AB64" s="21"/>
      <c r="AC64" s="21" t="s">
        <v>82</v>
      </c>
      <c r="AD64" s="21" t="s">
        <v>82</v>
      </c>
      <c r="AE64" s="21" t="s">
        <v>82</v>
      </c>
      <c r="AF64" s="65"/>
    </row>
    <row r="65" spans="1:32" s="22" customFormat="1" ht="17.45" customHeight="1">
      <c r="A65" s="18" t="s">
        <v>102</v>
      </c>
      <c r="B65" s="46" t="str">
        <f>VLOOKUP(A65,[1]screen!$G:$J,2,FALSE)</f>
        <v>제3자 책임</v>
      </c>
      <c r="C65" s="46" t="str">
        <f t="shared" si="30"/>
        <v>Third Party Liability(제3자 책임)</v>
      </c>
      <c r="D65" s="46" t="str">
        <f>IF(B65&lt;&gt;"", VLOOKUP(B65,[1]screen!$A:$E,2,FALSE), "" )</f>
        <v>Third Party Liability</v>
      </c>
      <c r="E65" s="20" t="s">
        <v>46</v>
      </c>
      <c r="F65" s="46" t="str">
        <f t="shared" si="16"/>
        <v>New(신규)</v>
      </c>
      <c r="G65" s="46" t="str">
        <f>IF(E65&lt;&gt;"",VLOOKUP(E65,[1]Label!$A:$B,2,FALSE),"")</f>
        <v>New</v>
      </c>
      <c r="H65" s="20" t="s">
        <v>155</v>
      </c>
      <c r="I65" s="46" t="str">
        <f t="shared" si="31"/>
        <v>Third Party Info(제3자 정보)</v>
      </c>
      <c r="J65" s="46" t="str">
        <f>IF(H65&lt;&gt;"", VLOOKUP(H65,[1]Label!$A:$E,2,FALSE),"")</f>
        <v>Third Party Info</v>
      </c>
      <c r="K65" s="35"/>
      <c r="L65" s="19" t="str">
        <f t="shared" si="34"/>
        <v/>
      </c>
      <c r="M65" s="24" t="str">
        <f>IF(K65&lt;&gt;"",VLOOKUP(K65,[1]Label!$A:$B,2,FALSE),"")</f>
        <v/>
      </c>
      <c r="N65" s="47" t="s">
        <v>19</v>
      </c>
      <c r="O65" s="38" t="s">
        <v>147</v>
      </c>
      <c r="P65" s="19" t="str">
        <f t="shared" si="35"/>
        <v>Relation Type&lt;br&gt;(관계 유형)</v>
      </c>
      <c r="Q65" s="46" t="str">
        <f>IF(O65&lt;&gt;"", VLOOKUP(O65, [1]Label!$A:$B, 2, FALSE), "")</f>
        <v>Relation Type</v>
      </c>
      <c r="R65" s="20" t="s">
        <v>34</v>
      </c>
      <c r="S65" s="19"/>
      <c r="T65" s="19"/>
      <c r="U65" s="19"/>
      <c r="V65" s="20"/>
      <c r="W65" s="20"/>
      <c r="X65" s="20"/>
      <c r="Y65" s="20"/>
      <c r="Z65" s="21"/>
      <c r="AA65" s="21"/>
      <c r="AB65" s="21"/>
      <c r="AC65" s="21" t="s">
        <v>83</v>
      </c>
      <c r="AD65" s="21" t="s">
        <v>83</v>
      </c>
      <c r="AE65" s="21" t="s">
        <v>83</v>
      </c>
      <c r="AF65" s="65"/>
    </row>
    <row r="66" spans="1:32" s="22" customFormat="1" ht="17.45" customHeight="1">
      <c r="A66" s="18" t="s">
        <v>102</v>
      </c>
      <c r="B66" s="46" t="str">
        <f>VLOOKUP(A66,[1]screen!$G:$J,2,FALSE)</f>
        <v>제3자 책임</v>
      </c>
      <c r="C66" s="46" t="str">
        <f t="shared" si="30"/>
        <v>Third Party Liability(제3자 책임)</v>
      </c>
      <c r="D66" s="46" t="str">
        <f>IF(B66&lt;&gt;"", VLOOKUP(B66,[1]screen!$A:$E,2,FALSE), "" )</f>
        <v>Third Party Liability</v>
      </c>
      <c r="E66" s="20" t="s">
        <v>46</v>
      </c>
      <c r="F66" s="46" t="str">
        <f t="shared" si="16"/>
        <v>New(신규)</v>
      </c>
      <c r="G66" s="46" t="str">
        <f>IF(E66&lt;&gt;"",VLOOKUP(E66,[1]Label!$A:$B,2,FALSE),"")</f>
        <v>New</v>
      </c>
      <c r="H66" s="20" t="s">
        <v>155</v>
      </c>
      <c r="I66" s="46" t="str">
        <f t="shared" si="31"/>
        <v>Third Party Info(제3자 정보)</v>
      </c>
      <c r="J66" s="46" t="str">
        <f>IF(H66&lt;&gt;"", VLOOKUP(H66,[1]Label!$A:$E,2,FALSE),"")</f>
        <v>Third Party Info</v>
      </c>
      <c r="K66" s="35"/>
      <c r="L66" s="19" t="str">
        <f t="shared" si="34"/>
        <v/>
      </c>
      <c r="M66" s="24" t="str">
        <f>IF(K66&lt;&gt;"",VLOOKUP(K66,[1]Label!$A:$B,2,FALSE),"")</f>
        <v/>
      </c>
      <c r="N66" s="47" t="s">
        <v>19</v>
      </c>
      <c r="O66" s="38" t="s">
        <v>148</v>
      </c>
      <c r="P66" s="19" t="str">
        <f t="shared" si="35"/>
        <v>Relation Description&lt;br&gt;(관계 설명)</v>
      </c>
      <c r="Q66" s="46" t="str">
        <f>IF(O66&lt;&gt;"", VLOOKUP(O66, [1]Label!$A:$B, 2, FALSE), "")</f>
        <v>Relation Description</v>
      </c>
      <c r="R66" s="20" t="s">
        <v>34</v>
      </c>
      <c r="S66" s="19"/>
      <c r="T66" s="19"/>
      <c r="U66" s="19"/>
      <c r="V66" s="20" t="s">
        <v>62</v>
      </c>
      <c r="W66" s="20"/>
      <c r="X66" s="20"/>
      <c r="Y66" s="20"/>
      <c r="Z66" s="21"/>
      <c r="AA66" s="21"/>
      <c r="AB66" s="21"/>
      <c r="AC66" s="21" t="s">
        <v>81</v>
      </c>
      <c r="AD66" s="21" t="s">
        <v>81</v>
      </c>
      <c r="AE66" s="21" t="s">
        <v>81</v>
      </c>
      <c r="AF66" s="65"/>
    </row>
    <row r="67" spans="1:32" s="22" customFormat="1" ht="17.45" customHeight="1">
      <c r="A67" s="18" t="s">
        <v>102</v>
      </c>
      <c r="B67" s="46" t="str">
        <f>VLOOKUP(A67,[1]screen!$G:$J,2,FALSE)</f>
        <v>제3자 책임</v>
      </c>
      <c r="C67" s="46" t="str">
        <f t="shared" si="30"/>
        <v>Third Party Liability(제3자 책임)</v>
      </c>
      <c r="D67" s="46" t="str">
        <f>IF(B67&lt;&gt;"", VLOOKUP(B67,[1]screen!$A:$E,2,FALSE), "" )</f>
        <v>Third Party Liability</v>
      </c>
      <c r="E67" s="20" t="s">
        <v>46</v>
      </c>
      <c r="F67" s="46" t="str">
        <f t="shared" si="16"/>
        <v>New(신규)</v>
      </c>
      <c r="G67" s="46" t="str">
        <f>IF(E67&lt;&gt;"",VLOOKUP(E67,[1]Label!$A:$B,2,FALSE),"")</f>
        <v>New</v>
      </c>
      <c r="H67" s="20" t="s">
        <v>155</v>
      </c>
      <c r="I67" s="46" t="str">
        <f t="shared" si="31"/>
        <v>Third Party Info(제3자 정보)</v>
      </c>
      <c r="J67" s="46" t="str">
        <f>IF(H67&lt;&gt;"", VLOOKUP(H67,[1]Label!$A:$E,2,FALSE),"")</f>
        <v>Third Party Info</v>
      </c>
      <c r="K67" s="35"/>
      <c r="L67" s="19" t="str">
        <f t="shared" si="34"/>
        <v/>
      </c>
      <c r="M67" s="24" t="str">
        <f>IF(K67&lt;&gt;"",VLOOKUP(K67,[1]Label!$A:$B,2,FALSE),"")</f>
        <v/>
      </c>
      <c r="N67" s="47" t="s">
        <v>19</v>
      </c>
      <c r="O67" s="38" t="s">
        <v>149</v>
      </c>
      <c r="P67" s="19" t="str">
        <f t="shared" si="35"/>
        <v>Administrator Status&lt;br&gt;(관리자 상태)</v>
      </c>
      <c r="Q67" s="46" t="str">
        <f>IF(O67&lt;&gt;"", VLOOKUP(O67, [1]Label!$A:$B, 2, FALSE), "")</f>
        <v>Administrator Status</v>
      </c>
      <c r="R67" s="20" t="s">
        <v>34</v>
      </c>
      <c r="S67" s="19"/>
      <c r="T67" s="19"/>
      <c r="U67" s="19"/>
      <c r="V67" s="20" t="s">
        <v>62</v>
      </c>
      <c r="W67" s="20"/>
      <c r="X67" s="20"/>
      <c r="Y67" s="20"/>
      <c r="Z67" s="21"/>
      <c r="AA67" s="21"/>
      <c r="AB67" s="21"/>
      <c r="AC67" s="21" t="s">
        <v>53</v>
      </c>
      <c r="AD67" s="21" t="s">
        <v>53</v>
      </c>
      <c r="AE67" s="21" t="s">
        <v>53</v>
      </c>
      <c r="AF67" s="65"/>
    </row>
    <row r="68" spans="1:32" s="22" customFormat="1" ht="17.45" customHeight="1">
      <c r="A68" s="18" t="s">
        <v>102</v>
      </c>
      <c r="B68" s="46" t="str">
        <f>VLOOKUP(A68,[1]screen!$G:$J,2,FALSE)</f>
        <v>제3자 책임</v>
      </c>
      <c r="C68" s="46" t="str">
        <f t="shared" si="30"/>
        <v>Third Party Liability(제3자 책임)</v>
      </c>
      <c r="D68" s="46" t="str">
        <f>IF(B68&lt;&gt;"", VLOOKUP(B68,[1]screen!$A:$E,2,FALSE), "" )</f>
        <v>Third Party Liability</v>
      </c>
      <c r="E68" s="20" t="s">
        <v>46</v>
      </c>
      <c r="F68" s="46" t="str">
        <f t="shared" si="16"/>
        <v>New(신규)</v>
      </c>
      <c r="G68" s="46" t="str">
        <f>IF(E68&lt;&gt;"",VLOOKUP(E68,[1]Label!$A:$B,2,FALSE),"")</f>
        <v>New</v>
      </c>
      <c r="H68" s="20" t="s">
        <v>155</v>
      </c>
      <c r="I68" s="46" t="str">
        <f t="shared" si="31"/>
        <v>Third Party Info(제3자 정보)</v>
      </c>
      <c r="J68" s="46" t="str">
        <f>IF(H68&lt;&gt;"", VLOOKUP(H68,[1]Label!$A:$E,2,FALSE),"")</f>
        <v>Third Party Info</v>
      </c>
      <c r="K68" s="35"/>
      <c r="L68" s="19" t="str">
        <f t="shared" si="34"/>
        <v/>
      </c>
      <c r="M68" s="24" t="str">
        <f>IF(K68&lt;&gt;"",VLOOKUP(K68,[1]Label!$A:$B,2,FALSE),"")</f>
        <v/>
      </c>
      <c r="N68" s="20"/>
      <c r="O68" s="38"/>
      <c r="P68" s="19" t="str">
        <f t="shared" si="35"/>
        <v/>
      </c>
      <c r="Q68" s="46" t="str">
        <f>IF(O68&lt;&gt;"", VLOOKUP(O68, [1]Label!$A:$B, 2, FALSE), "")</f>
        <v/>
      </c>
      <c r="R68" s="20" t="s">
        <v>34</v>
      </c>
      <c r="S68" s="19" t="s">
        <v>42</v>
      </c>
      <c r="T68" s="19"/>
      <c r="U68" s="19"/>
      <c r="V68" s="20"/>
      <c r="W68" s="20"/>
      <c r="X68" s="20"/>
      <c r="Y68" s="20"/>
      <c r="Z68" s="21"/>
      <c r="AA68" s="21"/>
      <c r="AB68" s="21"/>
      <c r="AC68" s="21"/>
      <c r="AD68" s="21"/>
      <c r="AE68" s="21"/>
      <c r="AF68" s="65"/>
    </row>
    <row r="69" spans="1:32" s="22" customFormat="1" ht="17.45" customHeight="1">
      <c r="A69" s="18" t="s">
        <v>102</v>
      </c>
      <c r="B69" s="46" t="str">
        <f>VLOOKUP(A69,[1]screen!$G:$J,2,FALSE)</f>
        <v>제3자 책임</v>
      </c>
      <c r="C69" s="46" t="str">
        <f t="shared" si="30"/>
        <v>Third Party Liability(제3자 책임)</v>
      </c>
      <c r="D69" s="46" t="str">
        <f>IF(B69&lt;&gt;"", VLOOKUP(B69,[1]screen!$A:$E,2,FALSE), "" )</f>
        <v>Third Party Liability</v>
      </c>
      <c r="E69" s="20" t="s">
        <v>46</v>
      </c>
      <c r="F69" s="46" t="str">
        <f t="shared" si="16"/>
        <v>New(신규)</v>
      </c>
      <c r="G69" s="46" t="str">
        <f>IF(E69&lt;&gt;"",VLOOKUP(E69,[1]Label!$A:$B,2,FALSE),"")</f>
        <v>New</v>
      </c>
      <c r="H69" s="20" t="s">
        <v>110</v>
      </c>
      <c r="I69" s="46" t="str">
        <f t="shared" si="31"/>
        <v>Requirement(요구사항)</v>
      </c>
      <c r="J69" s="46" t="str">
        <f>IF(H69&lt;&gt;"", VLOOKUP(H69,[1]Label!$A:$E,2,FALSE),"")</f>
        <v>Requirement</v>
      </c>
      <c r="K69" s="35"/>
      <c r="L69" s="19" t="str">
        <f t="shared" ref="L69" si="38">IF(K69&lt;&gt;"",M69&amp;"("&amp;K69&amp;")","")</f>
        <v/>
      </c>
      <c r="M69" s="24" t="str">
        <f>IF(K69&lt;&gt;"",VLOOKUP(K69,[1]Label!$A:$B,2,FALSE),"")</f>
        <v/>
      </c>
      <c r="N69" s="47" t="s">
        <v>19</v>
      </c>
      <c r="O69" s="38" t="s">
        <v>120</v>
      </c>
      <c r="P69" s="19" t="str">
        <f t="shared" ref="P69" si="39">IF(O69&lt;&gt;"",Q69&amp;"&lt;br&gt;("&amp;O69&amp;")","")</f>
        <v>Remarks&lt;br&gt;(비고)</v>
      </c>
      <c r="Q69" s="46" t="str">
        <f>IF(O69&lt;&gt;"", VLOOKUP(O69, [1]Label!$A:$B, 2, FALSE), "")</f>
        <v>Remarks</v>
      </c>
      <c r="R69" s="20" t="s">
        <v>52</v>
      </c>
      <c r="S69" s="19"/>
      <c r="T69" s="19"/>
      <c r="U69" s="19"/>
      <c r="V69" s="20" t="s">
        <v>62</v>
      </c>
      <c r="W69" s="20"/>
      <c r="X69" s="20"/>
      <c r="Y69" s="20"/>
      <c r="Z69" s="21"/>
      <c r="AA69" s="21"/>
      <c r="AB69" s="21"/>
      <c r="AC69" s="21"/>
      <c r="AD69" s="21"/>
      <c r="AE69" s="21"/>
      <c r="AF69" s="65"/>
    </row>
    <row r="70" spans="1:32" ht="18.600000000000001" customHeight="1">
      <c r="A70" s="18" t="s">
        <v>102</v>
      </c>
      <c r="B70" s="46" t="str">
        <f>VLOOKUP(A70,[1]screen!$G:$J,2,FALSE)</f>
        <v>제3자 책임</v>
      </c>
      <c r="C70" s="46" t="str">
        <f t="shared" si="30"/>
        <v>Third Party Liability(제3자 책임)</v>
      </c>
      <c r="D70" s="46" t="str">
        <f>IF(B70&lt;&gt;"", VLOOKUP(B70,[1]screen!$A:$E,2,FALSE), "" )</f>
        <v>Third Party Liability</v>
      </c>
      <c r="E70" s="20" t="s">
        <v>46</v>
      </c>
      <c r="F70" s="46" t="str">
        <f t="shared" si="16"/>
        <v>New(신규)</v>
      </c>
      <c r="G70" s="46" t="str">
        <f>IF(E70&lt;&gt;"",VLOOKUP(E70,[1]Label!$A:$B,2,FALSE),"")</f>
        <v>New</v>
      </c>
      <c r="H70" s="20" t="s">
        <v>110</v>
      </c>
      <c r="I70" s="46" t="str">
        <f t="shared" si="31"/>
        <v>Requirement(요구사항)</v>
      </c>
      <c r="J70" s="46" t="str">
        <f>IF(H70&lt;&gt;"", VLOOKUP(H70,[1]Label!$A:$E,2,FALSE),"")</f>
        <v>Requirement</v>
      </c>
      <c r="K70" s="48"/>
      <c r="L70" s="46" t="str">
        <f t="shared" ref="L70" si="40">IF(K70&lt;&gt;"",M70&amp;"("&amp;K70&amp;")","")</f>
        <v/>
      </c>
      <c r="M70" s="24" t="str">
        <f>IF(K70&lt;&gt;"",VLOOKUP(K70,[1]Label!$A:$B,2,FALSE),"")</f>
        <v/>
      </c>
      <c r="N70" s="47" t="s">
        <v>19</v>
      </c>
      <c r="O70" s="49" t="s">
        <v>94</v>
      </c>
      <c r="P70" s="46" t="str">
        <f t="shared" ref="P70" si="41">IF(O70&lt;&gt;"",Q70&amp;"&lt;br&gt;("&amp;O70&amp;")","")</f>
        <v>Attachments&lt;br&gt;(첨부파일)</v>
      </c>
      <c r="Q70" s="46" t="str">
        <f>IF(O70&lt;&gt;"", VLOOKUP(O70, [1]Label!$A:$B, 2, FALSE), "")</f>
        <v>Attachments</v>
      </c>
      <c r="R70" s="47" t="s">
        <v>93</v>
      </c>
      <c r="S70" s="46"/>
      <c r="T70" s="46"/>
      <c r="U70" s="46"/>
      <c r="V70" s="20" t="s">
        <v>62</v>
      </c>
      <c r="W70" s="47"/>
      <c r="X70" s="47"/>
      <c r="Y70" s="47"/>
      <c r="Z70" s="45"/>
      <c r="AA70" s="45"/>
      <c r="AB70" s="45"/>
      <c r="AC70" s="45"/>
      <c r="AD70" s="45"/>
      <c r="AE70" s="45"/>
      <c r="AF70" s="64"/>
    </row>
    <row r="71" spans="1:32" s="22" customFormat="1" ht="17.45" customHeight="1">
      <c r="A71" s="18" t="s">
        <v>102</v>
      </c>
      <c r="B71" s="46" t="str">
        <f>VLOOKUP(A71,[1]screen!$G:$J,2,FALSE)</f>
        <v>제3자 책임</v>
      </c>
      <c r="C71" s="46" t="str">
        <f t="shared" si="30"/>
        <v>Third Party Liability(제3자 책임)</v>
      </c>
      <c r="D71" s="46" t="str">
        <f>IF(B71&lt;&gt;"", VLOOKUP(B71,[1]screen!$A:$E,2,FALSE), "" )</f>
        <v>Third Party Liability</v>
      </c>
      <c r="E71" s="20" t="s">
        <v>46</v>
      </c>
      <c r="F71" s="46" t="str">
        <f t="shared" si="16"/>
        <v>New(신규)</v>
      </c>
      <c r="G71" s="46" t="str">
        <f>IF(E71&lt;&gt;"",VLOOKUP(E71,[1]Label!$A:$B,2,FALSE),"")</f>
        <v>New</v>
      </c>
      <c r="H71" s="20" t="s">
        <v>110</v>
      </c>
      <c r="I71" s="46" t="str">
        <f t="shared" si="31"/>
        <v>Requirement(요구사항)</v>
      </c>
      <c r="J71" s="46" t="str">
        <f>IF(H71&lt;&gt;"", VLOOKUP(H71,[1]Label!$A:$E,2,FALSE),"")</f>
        <v>Requirement</v>
      </c>
      <c r="K71" s="35"/>
      <c r="L71" s="19" t="str">
        <f t="shared" ref="L71" si="42">IF(K71&lt;&gt;"",M71&amp;"("&amp;K71&amp;")","")</f>
        <v/>
      </c>
      <c r="M71" s="24" t="str">
        <f>IF(K71&lt;&gt;"",VLOOKUP(K71,[1]Label!$A:$B,2,FALSE),"")</f>
        <v/>
      </c>
      <c r="N71" s="20"/>
      <c r="O71" s="38"/>
      <c r="P71" s="19" t="str">
        <f t="shared" ref="P71" si="43">IF(O71&lt;&gt;"",Q71&amp;"&lt;br&gt;("&amp;O71&amp;")","")</f>
        <v/>
      </c>
      <c r="Q71" s="46" t="str">
        <f>IF(O71&lt;&gt;"", VLOOKUP(O71, [1]Label!$A:$B, 2, FALSE), "")</f>
        <v/>
      </c>
      <c r="R71" s="20" t="s">
        <v>34</v>
      </c>
      <c r="S71" s="19" t="s">
        <v>42</v>
      </c>
      <c r="T71" s="19"/>
      <c r="U71" s="19"/>
      <c r="V71" s="20"/>
      <c r="W71" s="20"/>
      <c r="X71" s="20"/>
      <c r="Y71" s="20"/>
      <c r="Z71" s="21"/>
      <c r="AA71" s="21"/>
      <c r="AB71" s="21"/>
      <c r="AC71" s="21"/>
      <c r="AD71" s="21"/>
      <c r="AE71" s="21"/>
      <c r="AF71" s="65"/>
    </row>
    <row r="72" spans="1:32" s="17" customFormat="1" ht="18.600000000000001" customHeight="1">
      <c r="A72" s="14" t="s">
        <v>102</v>
      </c>
      <c r="B72" s="46" t="str">
        <f>VLOOKUP(A72,[1]screen!$G:$J,2,FALSE)</f>
        <v>제3자 책임</v>
      </c>
      <c r="C72" s="46" t="str">
        <f t="shared" si="30"/>
        <v>Third Party Liability(제3자 책임)</v>
      </c>
      <c r="D72" s="46" t="str">
        <f>IF(B72&lt;&gt;"", VLOOKUP(B72,[1]screen!$A:$E,2,FALSE), "" )</f>
        <v>Third Party Liability</v>
      </c>
      <c r="E72" s="20" t="s">
        <v>46</v>
      </c>
      <c r="F72" s="46" t="str">
        <f t="shared" si="16"/>
        <v>New(신규)</v>
      </c>
      <c r="G72" s="46" t="str">
        <f>IF(E72&lt;&gt;"",VLOOKUP(E72,[1]Label!$A:$B,2,FALSE),"")</f>
        <v>New</v>
      </c>
      <c r="H72" s="16"/>
      <c r="I72" s="46" t="str">
        <f t="shared" si="31"/>
        <v/>
      </c>
      <c r="J72" s="46" t="str">
        <f>IF(H72&lt;&gt;"", VLOOKUP(H72,[1]Label!$A:$E,2,FALSE),"")</f>
        <v/>
      </c>
      <c r="K72" s="34"/>
      <c r="L72" s="15" t="str">
        <f t="shared" ref="L72:L75" si="44">IF(K72&lt;&gt;"",M72&amp;"("&amp;K72&amp;")","")</f>
        <v/>
      </c>
      <c r="M72" s="24" t="str">
        <f>IF(K72&lt;&gt;"",VLOOKUP(K72,[1]Label!$A:$B,2,FALSE),"")</f>
        <v/>
      </c>
      <c r="N72" s="16"/>
      <c r="O72" s="31" t="s">
        <v>44</v>
      </c>
      <c r="P72" s="15" t="str">
        <f t="shared" ref="P72:P74" si="45">IF(O72&lt;&gt;"",Q72&amp;"&lt;br&gt;("&amp;O72&amp;")","")</f>
        <v>Save&lt;br&gt;(저장)</v>
      </c>
      <c r="Q72" s="46" t="str">
        <f>IF(O72&lt;&gt;"", VLOOKUP(O72, [1]Label!$A:$B, 2, FALSE), "")</f>
        <v>Save</v>
      </c>
      <c r="R72" s="16" t="s">
        <v>35</v>
      </c>
      <c r="S72" s="53" t="s">
        <v>43</v>
      </c>
      <c r="T72" s="15"/>
      <c r="U72" s="15"/>
      <c r="V72" s="16"/>
      <c r="W72" s="16"/>
      <c r="X72" s="16"/>
      <c r="Y72" s="16"/>
      <c r="Z72" s="14"/>
      <c r="AA72" s="14"/>
      <c r="AB72" s="14"/>
      <c r="AC72" s="14"/>
      <c r="AD72" s="14"/>
      <c r="AE72" s="14"/>
      <c r="AF72" s="57"/>
    </row>
    <row r="73" spans="1:32" s="17" customFormat="1" ht="18.600000000000001" customHeight="1">
      <c r="A73" s="14" t="s">
        <v>102</v>
      </c>
      <c r="B73" s="46" t="str">
        <f>VLOOKUP(A73,[1]screen!$G:$J,2,FALSE)</f>
        <v>제3자 책임</v>
      </c>
      <c r="C73" s="46" t="str">
        <f t="shared" si="30"/>
        <v>Third Party Liability(제3자 책임)</v>
      </c>
      <c r="D73" s="46" t="str">
        <f>IF(B73&lt;&gt;"", VLOOKUP(B73,[1]screen!$A:$E,2,FALSE), "" )</f>
        <v>Third Party Liability</v>
      </c>
      <c r="E73" s="20" t="s">
        <v>46</v>
      </c>
      <c r="F73" s="46" t="str">
        <f t="shared" si="16"/>
        <v>New(신규)</v>
      </c>
      <c r="G73" s="46" t="str">
        <f>IF(E73&lt;&gt;"",VLOOKUP(E73,[1]Label!$A:$B,2,FALSE),"")</f>
        <v>New</v>
      </c>
      <c r="H73" s="16"/>
      <c r="I73" s="46" t="str">
        <f t="shared" si="31"/>
        <v/>
      </c>
      <c r="J73" s="46" t="str">
        <f>IF(H73&lt;&gt;"", VLOOKUP(H73,[1]Label!$A:$E,2,FALSE),"")</f>
        <v/>
      </c>
      <c r="K73" s="34"/>
      <c r="L73" s="15" t="str">
        <f t="shared" ref="L73" si="46">IF(K73&lt;&gt;"",M73&amp;"("&amp;K73&amp;")","")</f>
        <v/>
      </c>
      <c r="M73" s="24" t="str">
        <f>IF(K73&lt;&gt;"",VLOOKUP(K73,[1]Label!$A:$B,2,FALSE),"")</f>
        <v/>
      </c>
      <c r="N73" s="16"/>
      <c r="O73" s="31" t="s">
        <v>49</v>
      </c>
      <c r="P73" s="15" t="str">
        <f t="shared" ref="P73" si="47">IF(O73&lt;&gt;"",Q73&amp;"&lt;br&gt;("&amp;O73&amp;")","")</f>
        <v>Delete&lt;br&gt;(삭제)</v>
      </c>
      <c r="Q73" s="46" t="str">
        <f>IF(O73&lt;&gt;"", VLOOKUP(O73, [1]Label!$A:$B, 2, FALSE), "")</f>
        <v>Delete</v>
      </c>
      <c r="R73" s="16" t="s">
        <v>35</v>
      </c>
      <c r="S73" s="54" t="s">
        <v>99</v>
      </c>
      <c r="T73" s="15"/>
      <c r="U73" s="15"/>
      <c r="V73" s="16"/>
      <c r="W73" s="16"/>
      <c r="X73" s="16"/>
      <c r="Y73" s="16"/>
      <c r="Z73" s="14"/>
      <c r="AA73" s="14"/>
      <c r="AB73" s="14"/>
      <c r="AC73" s="14"/>
      <c r="AD73" s="14"/>
      <c r="AE73" s="14"/>
      <c r="AF73" s="57"/>
    </row>
    <row r="74" spans="1:32" s="17" customFormat="1" ht="18.600000000000001" customHeight="1">
      <c r="A74" s="14" t="s">
        <v>102</v>
      </c>
      <c r="B74" s="46" t="str">
        <f>VLOOKUP(A74,[1]screen!$G:$J,2,FALSE)</f>
        <v>제3자 책임</v>
      </c>
      <c r="C74" s="46" t="str">
        <f t="shared" si="30"/>
        <v>Third Party Liability(제3자 책임)</v>
      </c>
      <c r="D74" s="46" t="str">
        <f>IF(B74&lt;&gt;"", VLOOKUP(B74,[1]screen!$A:$E,2,FALSE), "" )</f>
        <v>Third Party Liability</v>
      </c>
      <c r="E74" s="20" t="s">
        <v>46</v>
      </c>
      <c r="F74" s="46" t="str">
        <f t="shared" si="16"/>
        <v>New(신규)</v>
      </c>
      <c r="G74" s="46" t="str">
        <f>IF(E74&lt;&gt;"",VLOOKUP(E74,[1]Label!$A:$B,2,FALSE),"")</f>
        <v>New</v>
      </c>
      <c r="H74" s="16"/>
      <c r="I74" s="46" t="str">
        <f t="shared" si="31"/>
        <v/>
      </c>
      <c r="J74" s="46" t="str">
        <f>IF(H74&lt;&gt;"", VLOOKUP(H74,[1]Label!$A:$E,2,FALSE),"")</f>
        <v/>
      </c>
      <c r="K74" s="34"/>
      <c r="L74" s="15" t="str">
        <f t="shared" si="44"/>
        <v/>
      </c>
      <c r="M74" s="24" t="str">
        <f>IF(K74&lt;&gt;"",VLOOKUP(K74,[1]Label!$A:$B,2,FALSE),"")</f>
        <v/>
      </c>
      <c r="N74" s="16"/>
      <c r="O74" s="31" t="s">
        <v>48</v>
      </c>
      <c r="P74" s="15" t="str">
        <f t="shared" si="45"/>
        <v>Submit&lt;br&gt;(제출하다)</v>
      </c>
      <c r="Q74" s="46" t="str">
        <f>IF(O74&lt;&gt;"", VLOOKUP(O74, [1]Label!$A:$B, 2, FALSE), "")</f>
        <v>Submit</v>
      </c>
      <c r="R74" s="16" t="s">
        <v>35</v>
      </c>
      <c r="S74" s="53" t="s">
        <v>100</v>
      </c>
      <c r="T74" s="15"/>
      <c r="U74" s="15"/>
      <c r="V74" s="16"/>
      <c r="W74" s="16"/>
      <c r="X74" s="16"/>
      <c r="Y74" s="16"/>
      <c r="Z74" s="14"/>
      <c r="AA74" s="14"/>
      <c r="AB74" s="14"/>
      <c r="AC74" s="14"/>
      <c r="AD74" s="14"/>
      <c r="AE74" s="14"/>
      <c r="AF74" s="57"/>
    </row>
    <row r="75" spans="1:32" s="22" customFormat="1" ht="18.600000000000001" customHeight="1">
      <c r="A75" s="18" t="s">
        <v>102</v>
      </c>
      <c r="B75" s="46" t="str">
        <f>VLOOKUP(A75,[1]screen!$G:$J,2,FALSE)</f>
        <v>제3자 책임</v>
      </c>
      <c r="C75" s="46" t="str">
        <f t="shared" si="30"/>
        <v>Third Party Liability(제3자 책임)</v>
      </c>
      <c r="D75" s="46" t="str">
        <f>IF(B75&lt;&gt;"", VLOOKUP(B75,[1]screen!$A:$E,2,FALSE), "" )</f>
        <v>Third Party Liability</v>
      </c>
      <c r="E75" s="20"/>
      <c r="F75" s="46" t="str">
        <f t="shared" si="16"/>
        <v/>
      </c>
      <c r="G75" s="46" t="str">
        <f>IF(E75&lt;&gt;"",VLOOKUP(E75,[1]Label!$A:$B,2,FALSE),"")</f>
        <v/>
      </c>
      <c r="H75" s="20"/>
      <c r="I75" s="46" t="str">
        <f t="shared" si="31"/>
        <v/>
      </c>
      <c r="J75" s="46" t="str">
        <f>IF(H75&lt;&gt;"", VLOOKUP(H75,[1]Label!$A:$E,2,FALSE),"")</f>
        <v/>
      </c>
      <c r="K75" s="35"/>
      <c r="L75" s="19" t="str">
        <f t="shared" si="44"/>
        <v/>
      </c>
      <c r="M75" s="24" t="str">
        <f>IF(K75&lt;&gt;"",VLOOKUP(K75,[1]Label!$A:$B,2,FALSE),"")</f>
        <v/>
      </c>
      <c r="N75" s="20"/>
      <c r="O75" s="38"/>
      <c r="P75" s="19"/>
      <c r="Q75" s="46" t="str">
        <f>IF(O75&lt;&gt;"", VLOOKUP(O75, [1]Label!$A:$B, 2, FALSE), "")</f>
        <v/>
      </c>
      <c r="R75" s="20" t="s">
        <v>34</v>
      </c>
      <c r="S75" s="19" t="s">
        <v>42</v>
      </c>
      <c r="T75" s="19"/>
      <c r="U75" s="19"/>
      <c r="V75" s="20"/>
      <c r="W75" s="20"/>
      <c r="X75" s="20"/>
      <c r="Y75" s="20"/>
      <c r="Z75" s="18"/>
      <c r="AA75" s="18"/>
      <c r="AB75" s="18"/>
      <c r="AC75" s="18"/>
      <c r="AD75" s="18"/>
      <c r="AE75" s="18"/>
      <c r="AF75" s="60"/>
    </row>
  </sheetData>
  <autoFilter ref="A1:XEY75" xr:uid="{00000000-0001-0000-0000-000000000000}"/>
  <dataConsolidate/>
  <phoneticPr fontId="1" type="noConversion"/>
  <conditionalFormatting sqref="S24:S25 S55:S69">
    <cfRule type="expression" dxfId="43" priority="49">
      <formula>$O24="신규 정정"</formula>
    </cfRule>
    <cfRule type="expression" dxfId="42" priority="50">
      <formula>$O24="신규"</formula>
    </cfRule>
    <cfRule type="expression" dxfId="41" priority="51">
      <formula>$O24="전송"</formula>
    </cfRule>
    <cfRule type="expression" dxfId="40" priority="52">
      <formula>$O24="임시저장"</formula>
    </cfRule>
    <cfRule type="expression" dxfId="39" priority="53">
      <formula>$T24="th-list"</formula>
    </cfRule>
  </conditionalFormatting>
  <conditionalFormatting sqref="S71:S74">
    <cfRule type="expression" dxfId="38" priority="16">
      <formula>$O71="신규 정정"</formula>
    </cfRule>
    <cfRule type="expression" dxfId="37" priority="17">
      <formula>$O71="신규"</formula>
    </cfRule>
    <cfRule type="expression" dxfId="36" priority="18">
      <formula>$O71="전송"</formula>
    </cfRule>
    <cfRule type="expression" dxfId="35" priority="19">
      <formula>$O71="임시저장"</formula>
    </cfRule>
  </conditionalFormatting>
  <conditionalFormatting sqref="S71:T71 S72:S74 T55:T69 X55:X69 Z55:AB69 X71 Z71:AB71">
    <cfRule type="expression" dxfId="34" priority="20">
      <formula>$T55="th-list"</formula>
    </cfRule>
  </conditionalFormatting>
  <conditionalFormatting sqref="T24:T25">
    <cfRule type="expression" dxfId="33" priority="44">
      <formula>$T24="th-list"</formula>
    </cfRule>
  </conditionalFormatting>
  <conditionalFormatting sqref="T55:T69 X55:X69 Z55:AB69 T71 X71 Z71:AB71 T24:T25">
    <cfRule type="expression" dxfId="32" priority="43">
      <formula>$O24="심사 완료"</formula>
    </cfRule>
  </conditionalFormatting>
  <conditionalFormatting sqref="X24:X25">
    <cfRule type="expression" dxfId="31" priority="45">
      <formula>$O24="심사 완료"</formula>
    </cfRule>
    <cfRule type="expression" dxfId="30" priority="46">
      <formula>$T24="th-list"</formula>
    </cfRule>
  </conditionalFormatting>
  <conditionalFormatting sqref="Z7:AB7">
    <cfRule type="expression" dxfId="29" priority="1">
      <formula>$O7="심사 완료"</formula>
    </cfRule>
    <cfRule type="expression" dxfId="28" priority="2">
      <formula>$T7="th-list"</formula>
    </cfRule>
  </conditionalFormatting>
  <conditionalFormatting sqref="Z24:AB25">
    <cfRule type="expression" dxfId="27" priority="47">
      <formula>$O24="심사 완료"</formula>
    </cfRule>
    <cfRule type="expression" dxfId="26" priority="48">
      <formula>$T24="th-list"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63"/>
  <sheetViews>
    <sheetView showGridLines="0" tabSelected="1" zoomScaleNormal="100" workbookViewId="0">
      <pane ySplit="1" topLeftCell="A35" activePane="bottomLeft" state="frozen"/>
      <selection activeCell="V1" sqref="V1"/>
      <selection pane="bottomLeft" activeCell="K38" sqref="K38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159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129</v>
      </c>
      <c r="P2" s="24" t="str">
        <f t="shared" ref="P2" si="4">IF(O2&lt;&gt;"",Q2&amp;"&lt;br&gt;("&amp;O2&amp;")","")</f>
        <v>Date of request&lt;br&gt;(신청 일자)</v>
      </c>
      <c r="Q2" s="46" t="str">
        <f>IF(O2&lt;&gt;"", VLOOKUP(O2, [1]Label!$A:$B, 2, FALSE), "")</f>
        <v>Date of request</v>
      </c>
      <c r="R2" s="25" t="s">
        <v>104</v>
      </c>
      <c r="S2" s="24" t="s">
        <v>105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106</v>
      </c>
      <c r="AD2" s="27" t="s">
        <v>106</v>
      </c>
      <c r="AE2" s="27" t="s">
        <v>106</v>
      </c>
      <c r="AF2" s="56"/>
    </row>
    <row r="3" spans="1:32" s="26" customFormat="1" ht="17.45" customHeight="1">
      <c r="A3" s="23" t="s">
        <v>159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115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159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112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101</v>
      </c>
      <c r="AD4" s="27" t="s">
        <v>101</v>
      </c>
      <c r="AE4" s="27" t="s">
        <v>101</v>
      </c>
      <c r="AF4" s="56"/>
    </row>
    <row r="5" spans="1:32" s="26" customFormat="1" ht="17.45" customHeight="1">
      <c r="A5" s="23" t="s">
        <v>159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130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159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159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159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111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107</v>
      </c>
      <c r="AD8" s="3" t="s">
        <v>107</v>
      </c>
      <c r="AE8" s="3" t="s">
        <v>107</v>
      </c>
      <c r="AF8" s="58"/>
    </row>
    <row r="9" spans="1:32" s="9" customFormat="1" ht="17.45" customHeight="1">
      <c r="A9" s="23" t="s">
        <v>159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112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64</v>
      </c>
      <c r="AD9" s="3" t="s">
        <v>54</v>
      </c>
      <c r="AE9" s="3" t="s">
        <v>54</v>
      </c>
      <c r="AF9" s="58"/>
    </row>
    <row r="10" spans="1:32" s="9" customFormat="1" ht="18.600000000000001" customHeight="1">
      <c r="A10" s="23" t="s">
        <v>159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113</v>
      </c>
      <c r="P10" s="1" t="str">
        <f t="shared" si="6"/>
        <v>Taxpayer Name&lt;br&gt;(납세자 이름)</v>
      </c>
      <c r="Q10" s="46" t="str">
        <f>IF(O10&lt;&gt;"", VLOOKUP(O10, [1]Label!$A:$B, 2, FALSE), "")</f>
        <v>Taxpayer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55</v>
      </c>
      <c r="AD10" s="4" t="s">
        <v>55</v>
      </c>
      <c r="AE10" s="4" t="s">
        <v>55</v>
      </c>
      <c r="AF10" s="59"/>
    </row>
    <row r="11" spans="1:32" s="9" customFormat="1" ht="18.600000000000001" customHeight="1">
      <c r="A11" s="23" t="s">
        <v>159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114</v>
      </c>
      <c r="P11" s="1" t="str">
        <f t="shared" si="6"/>
        <v>Outstanding Liability&lt;br&gt;(미지급 책임)</v>
      </c>
      <c r="Q11" s="46" t="str">
        <f>IF(O11&lt;&gt;"", VLOOKUP(O11, [1]Label!$A:$B, 2, FALSE), "")</f>
        <v>Outstanding Liability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56</v>
      </c>
      <c r="AD11" s="4" t="s">
        <v>56</v>
      </c>
      <c r="AE11" s="4" t="s">
        <v>56</v>
      </c>
      <c r="AF11" s="59"/>
    </row>
    <row r="12" spans="1:32" s="9" customFormat="1" ht="18.600000000000001" customHeight="1">
      <c r="A12" s="23" t="s">
        <v>159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130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57</v>
      </c>
      <c r="AD12" s="4" t="s">
        <v>57</v>
      </c>
      <c r="AE12" s="4" t="s">
        <v>57</v>
      </c>
      <c r="AF12" s="59"/>
    </row>
    <row r="13" spans="1:32" s="9" customFormat="1" ht="18.600000000000001" customHeight="1">
      <c r="A13" s="23" t="s">
        <v>159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132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58</v>
      </c>
      <c r="AD13" s="4" t="s">
        <v>58</v>
      </c>
      <c r="AE13" s="4" t="s">
        <v>58</v>
      </c>
      <c r="AF13" s="59"/>
    </row>
    <row r="14" spans="1:32" s="9" customFormat="1" ht="18.600000000000001" customHeight="1">
      <c r="A14" s="23" t="s">
        <v>159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131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59</v>
      </c>
      <c r="AD14" s="4" t="s">
        <v>59</v>
      </c>
      <c r="AE14" s="4" t="s">
        <v>59</v>
      </c>
      <c r="AF14" s="59"/>
    </row>
    <row r="15" spans="1:32" s="9" customFormat="1" ht="18.600000000000001" customHeight="1">
      <c r="A15" s="23" t="s">
        <v>159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129</v>
      </c>
      <c r="P15" s="1" t="str">
        <f t="shared" si="6"/>
        <v>Date of request&lt;br&gt;(신청 일자)</v>
      </c>
      <c r="Q15" s="46" t="str">
        <f>IF(O15&lt;&gt;"", VLOOKUP(O15, [1]Label!$A:$B, 2, FALSE), "")</f>
        <v>Date of request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60</v>
      </c>
      <c r="AD15" s="4" t="s">
        <v>60</v>
      </c>
      <c r="AE15" s="4" t="s">
        <v>60</v>
      </c>
      <c r="AF15" s="59"/>
    </row>
    <row r="16" spans="1:32" s="9" customFormat="1" ht="18.600000000000001" customHeight="1">
      <c r="A16" s="23" t="s">
        <v>159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115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61</v>
      </c>
      <c r="AD16" s="4" t="s">
        <v>61</v>
      </c>
      <c r="AE16" s="4" t="s">
        <v>61</v>
      </c>
      <c r="AF16" s="59"/>
    </row>
    <row r="17" spans="1:32" s="22" customFormat="1" ht="18.600000000000001" customHeight="1">
      <c r="A17" s="23" t="s">
        <v>159</v>
      </c>
      <c r="B17" s="46" t="str">
        <f>VLOOKUP(A17,[1]screen!$G:$J,2,FALSE)</f>
        <v>제3자 책임</v>
      </c>
      <c r="C17" s="46" t="str">
        <f t="shared" ref="C17:C63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63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63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63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159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109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92</v>
      </c>
      <c r="O18" s="38" t="s">
        <v>111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98</v>
      </c>
      <c r="AD18" s="18" t="s">
        <v>98</v>
      </c>
      <c r="AE18" s="18" t="s">
        <v>98</v>
      </c>
      <c r="AF18" s="60"/>
    </row>
    <row r="19" spans="1:32" s="22" customFormat="1" ht="18.600000000000001" customHeight="1">
      <c r="A19" s="23" t="s">
        <v>159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109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92</v>
      </c>
      <c r="O19" s="38" t="s">
        <v>116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97</v>
      </c>
      <c r="AD19" s="18" t="s">
        <v>97</v>
      </c>
      <c r="AE19" s="18" t="s">
        <v>97</v>
      </c>
      <c r="AF19" s="60"/>
    </row>
    <row r="20" spans="1:32" s="22" customFormat="1" ht="18.600000000000001" customHeight="1">
      <c r="A20" s="23" t="s">
        <v>159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109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92</v>
      </c>
      <c r="O20" s="38" t="s">
        <v>115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159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109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92</v>
      </c>
      <c r="O21" s="38" t="s">
        <v>129</v>
      </c>
      <c r="P21" s="46" t="str">
        <f t="shared" si="11"/>
        <v>Date of request&lt;br&gt;(신청 일자)</v>
      </c>
      <c r="Q21" s="46" t="str">
        <f>IF(O21&lt;&gt;"", VLOOKUP(O21, [1]Label!$A:$B, 2, FALSE), "")</f>
        <v>Date of request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159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109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159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109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154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63</v>
      </c>
      <c r="U23" s="40"/>
      <c r="V23" s="42"/>
      <c r="W23" s="42"/>
      <c r="X23" s="42"/>
      <c r="Y23" s="42"/>
      <c r="Z23" s="50" t="s">
        <v>65</v>
      </c>
      <c r="AA23" s="50" t="s">
        <v>65</v>
      </c>
      <c r="AB23" s="50" t="s">
        <v>65</v>
      </c>
      <c r="AC23" s="50" t="s">
        <v>67</v>
      </c>
      <c r="AD23" s="50" t="s">
        <v>67</v>
      </c>
      <c r="AE23" s="50" t="s">
        <v>67</v>
      </c>
      <c r="AF23" s="61"/>
    </row>
    <row r="24" spans="1:32" s="44" customFormat="1" ht="17.45" customHeight="1">
      <c r="A24" s="23" t="s">
        <v>159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109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154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113</v>
      </c>
      <c r="P24" s="40" t="str">
        <f t="shared" si="12"/>
        <v>Taxpayer Name&lt;br&gt;(납세자 이름)</v>
      </c>
      <c r="Q24" s="46" t="str">
        <f>IF(O24&lt;&gt;"", VLOOKUP(O24, [1]Label!$A:$B, 2, FALSE), "")</f>
        <v>Taxpayer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68</v>
      </c>
      <c r="AD24" s="50" t="s">
        <v>68</v>
      </c>
      <c r="AE24" s="50" t="s">
        <v>68</v>
      </c>
      <c r="AF24" s="61"/>
    </row>
    <row r="25" spans="1:32" s="44" customFormat="1" ht="17.45" customHeight="1">
      <c r="A25" s="23" t="s">
        <v>159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109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154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133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69</v>
      </c>
      <c r="AD25" s="50" t="s">
        <v>69</v>
      </c>
      <c r="AE25" s="50" t="s">
        <v>69</v>
      </c>
      <c r="AF25" s="61"/>
    </row>
    <row r="26" spans="1:32" s="44" customFormat="1" ht="18.600000000000001" customHeight="1">
      <c r="A26" s="23" t="s">
        <v>159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109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154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134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70</v>
      </c>
      <c r="AD26" s="39" t="s">
        <v>70</v>
      </c>
      <c r="AE26" s="39" t="s">
        <v>70</v>
      </c>
      <c r="AF26" s="62"/>
    </row>
    <row r="27" spans="1:32" s="44" customFormat="1" ht="18.600000000000001" customHeight="1">
      <c r="A27" s="23" t="s">
        <v>159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109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154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116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71</v>
      </c>
      <c r="AD27" s="39" t="s">
        <v>71</v>
      </c>
      <c r="AE27" s="39" t="s">
        <v>71</v>
      </c>
      <c r="AF27" s="62"/>
    </row>
    <row r="28" spans="1:32" s="44" customFormat="1" ht="18.600000000000001" customHeight="1">
      <c r="A28" s="23" t="s">
        <v>159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109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154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135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72</v>
      </c>
      <c r="AD28" s="39" t="s">
        <v>72</v>
      </c>
      <c r="AE28" s="39" t="s">
        <v>72</v>
      </c>
      <c r="AF28" s="62"/>
    </row>
    <row r="29" spans="1:32" s="44" customFormat="1" ht="18.600000000000001" customHeight="1">
      <c r="A29" s="23" t="s">
        <v>159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109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154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136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73</v>
      </c>
      <c r="AD29" s="39" t="s">
        <v>73</v>
      </c>
      <c r="AE29" s="39" t="s">
        <v>73</v>
      </c>
      <c r="AF29" s="62"/>
    </row>
    <row r="30" spans="1:32" s="44" customFormat="1" ht="18.600000000000001" customHeight="1">
      <c r="A30" s="23" t="s">
        <v>159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109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154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137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159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109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154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138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159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109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154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139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159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109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154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140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159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109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154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141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159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109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154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142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159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109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154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143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74</v>
      </c>
      <c r="AD36" s="39" t="s">
        <v>74</v>
      </c>
      <c r="AE36" s="39" t="s">
        <v>74</v>
      </c>
      <c r="AF36" s="62"/>
    </row>
    <row r="37" spans="1:32" s="44" customFormat="1" ht="18.600000000000001" customHeight="1">
      <c r="A37" s="23" t="s">
        <v>159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109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154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119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75</v>
      </c>
      <c r="AD37" s="39" t="s">
        <v>75</v>
      </c>
      <c r="AE37" s="39" t="s">
        <v>75</v>
      </c>
      <c r="AF37" s="62"/>
    </row>
    <row r="38" spans="1:32" s="44" customFormat="1" ht="18.600000000000001" customHeight="1">
      <c r="A38" s="23" t="s">
        <v>159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109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154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144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76</v>
      </c>
      <c r="AD38" s="39" t="s">
        <v>76</v>
      </c>
      <c r="AE38" s="39" t="s">
        <v>76</v>
      </c>
      <c r="AF38" s="62"/>
    </row>
    <row r="39" spans="1:32" s="44" customFormat="1" ht="18.600000000000001" customHeight="1">
      <c r="A39" s="23" t="s">
        <v>159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109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154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145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159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109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154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146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53</v>
      </c>
      <c r="AD40" s="39" t="s">
        <v>53</v>
      </c>
      <c r="AE40" s="39" t="s">
        <v>53</v>
      </c>
      <c r="AF40" s="62"/>
    </row>
    <row r="41" spans="1:32" s="44" customFormat="1" ht="18.600000000000001" customHeight="1">
      <c r="A41" s="23" t="s">
        <v>159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109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154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159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109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108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152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103</v>
      </c>
      <c r="AA42" s="14" t="s">
        <v>103</v>
      </c>
      <c r="AB42" s="14" t="s">
        <v>103</v>
      </c>
      <c r="AC42" s="14"/>
      <c r="AD42" s="14"/>
      <c r="AE42" s="14"/>
      <c r="AF42" s="57"/>
    </row>
    <row r="43" spans="1:32" ht="18.600000000000001" customHeight="1">
      <c r="A43" s="23" t="s">
        <v>159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109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108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92</v>
      </c>
      <c r="O43" s="49" t="s">
        <v>123</v>
      </c>
      <c r="P43" s="46" t="str">
        <f t="shared" ref="P43:P63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159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109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108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92</v>
      </c>
      <c r="O44" s="49" t="s">
        <v>124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159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109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108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92</v>
      </c>
      <c r="O45" s="49" t="s">
        <v>125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159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109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108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92</v>
      </c>
      <c r="O46" s="49" t="s">
        <v>126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159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109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108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92</v>
      </c>
      <c r="O47" s="49" t="s">
        <v>127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159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109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108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92</v>
      </c>
      <c r="O48" s="49" t="s">
        <v>128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159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109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108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159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109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155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78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79</v>
      </c>
      <c r="AD50" s="21" t="s">
        <v>79</v>
      </c>
      <c r="AE50" s="21" t="s">
        <v>79</v>
      </c>
      <c r="AF50" s="65"/>
    </row>
    <row r="51" spans="1:32" s="22" customFormat="1" ht="17.45" customHeight="1">
      <c r="A51" s="23" t="s">
        <v>159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109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155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150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80</v>
      </c>
      <c r="AD51" s="21" t="s">
        <v>80</v>
      </c>
      <c r="AE51" s="21" t="s">
        <v>80</v>
      </c>
      <c r="AF51" s="65"/>
    </row>
    <row r="52" spans="1:32" s="22" customFormat="1" ht="17.45" customHeight="1">
      <c r="A52" s="23" t="s">
        <v>159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109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155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142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81</v>
      </c>
      <c r="AD52" s="21" t="s">
        <v>81</v>
      </c>
      <c r="AE52" s="21" t="s">
        <v>81</v>
      </c>
      <c r="AF52" s="65"/>
    </row>
    <row r="53" spans="1:32" s="22" customFormat="1" ht="17.45" customHeight="1">
      <c r="A53" s="23" t="s">
        <v>159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109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155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143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81</v>
      </c>
      <c r="AD53" s="21" t="s">
        <v>81</v>
      </c>
      <c r="AE53" s="21" t="s">
        <v>81</v>
      </c>
      <c r="AF53" s="65"/>
    </row>
    <row r="54" spans="1:32" s="22" customFormat="1" ht="17.45" customHeight="1">
      <c r="A54" s="23" t="s">
        <v>159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109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155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133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82</v>
      </c>
      <c r="AD54" s="21" t="s">
        <v>82</v>
      </c>
      <c r="AE54" s="21" t="s">
        <v>82</v>
      </c>
      <c r="AF54" s="65"/>
    </row>
    <row r="55" spans="1:32" s="22" customFormat="1" ht="17.45" customHeight="1">
      <c r="A55" s="23" t="s">
        <v>159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109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155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147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83</v>
      </c>
      <c r="AD55" s="21" t="s">
        <v>83</v>
      </c>
      <c r="AE55" s="21" t="s">
        <v>83</v>
      </c>
      <c r="AF55" s="65"/>
    </row>
    <row r="56" spans="1:32" s="22" customFormat="1" ht="17.45" customHeight="1">
      <c r="A56" s="23" t="s">
        <v>159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109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155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148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62</v>
      </c>
      <c r="W56" s="20"/>
      <c r="X56" s="20"/>
      <c r="Y56" s="20"/>
      <c r="Z56" s="21"/>
      <c r="AA56" s="21"/>
      <c r="AB56" s="21"/>
      <c r="AC56" s="21" t="s">
        <v>81</v>
      </c>
      <c r="AD56" s="21" t="s">
        <v>81</v>
      </c>
      <c r="AE56" s="21" t="s">
        <v>81</v>
      </c>
      <c r="AF56" s="65"/>
    </row>
    <row r="57" spans="1:32" s="22" customFormat="1" ht="17.45" customHeight="1">
      <c r="A57" s="23" t="s">
        <v>159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109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155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149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62</v>
      </c>
      <c r="W57" s="20"/>
      <c r="X57" s="20"/>
      <c r="Y57" s="20"/>
      <c r="Z57" s="21"/>
      <c r="AA57" s="21"/>
      <c r="AB57" s="21"/>
      <c r="AC57" s="21" t="s">
        <v>53</v>
      </c>
      <c r="AD57" s="21" t="s">
        <v>53</v>
      </c>
      <c r="AE57" s="21" t="s">
        <v>53</v>
      </c>
      <c r="AF57" s="65"/>
    </row>
    <row r="58" spans="1:32" s="22" customFormat="1" ht="17.45" customHeight="1">
      <c r="A58" s="23" t="s">
        <v>159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109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155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22" customFormat="1" ht="17.45" customHeight="1">
      <c r="A59" s="23" t="s">
        <v>159</v>
      </c>
      <c r="B59" s="46" t="str">
        <f>VLOOKUP(A59,[1]screen!$G:$J,2,FALSE)</f>
        <v>제3자 책임</v>
      </c>
      <c r="C59" s="46" t="str">
        <f t="shared" si="7"/>
        <v>Third Party Liability(제3자 책임)</v>
      </c>
      <c r="D59" s="46" t="str">
        <f>IF(B59&lt;&gt;"", VLOOKUP(B59,[1]screen!$A:$E,2,FALSE), "" )</f>
        <v>Third Party Liability</v>
      </c>
      <c r="E59" s="20" t="s">
        <v>109</v>
      </c>
      <c r="F59" s="46" t="str">
        <f t="shared" si="8"/>
        <v>Details(상세정보)</v>
      </c>
      <c r="G59" s="46" t="str">
        <f>IF(E59&lt;&gt;"",VLOOKUP(E59,[1]Label!$A:$B,2,FALSE),"")</f>
        <v>Details</v>
      </c>
      <c r="H59" s="20" t="s">
        <v>110</v>
      </c>
      <c r="I59" s="46" t="str">
        <f t="shared" si="9"/>
        <v>Requirement(요구사항)</v>
      </c>
      <c r="J59" s="46" t="str">
        <f>IF(H59&lt;&gt;"", VLOOKUP(H59,[1]Label!$A:$E,2,FALSE),"")</f>
        <v>Requirement</v>
      </c>
      <c r="K59" s="35"/>
      <c r="L59" s="19" t="str">
        <f t="shared" si="10"/>
        <v/>
      </c>
      <c r="M59" s="24" t="str">
        <f>IF(K59&lt;&gt;"",VLOOKUP(K59,[1]Label!$A:$B,2,FALSE),"")</f>
        <v/>
      </c>
      <c r="N59" s="47" t="s">
        <v>19</v>
      </c>
      <c r="O59" s="38" t="s">
        <v>120</v>
      </c>
      <c r="P59" s="19" t="str">
        <f t="shared" si="13"/>
        <v>Remarks&lt;br&gt;(비고)</v>
      </c>
      <c r="Q59" s="46" t="str">
        <f>IF(O59&lt;&gt;"", VLOOKUP(O59, [1]Label!$A:$B, 2, FALSE), "")</f>
        <v>Remarks</v>
      </c>
      <c r="R59" s="20" t="s">
        <v>52</v>
      </c>
      <c r="S59" s="19"/>
      <c r="T59" s="19"/>
      <c r="U59" s="19"/>
      <c r="V59" s="20" t="s">
        <v>62</v>
      </c>
      <c r="W59" s="20"/>
      <c r="X59" s="20" t="s">
        <v>96</v>
      </c>
      <c r="Y59" s="20"/>
      <c r="Z59" s="21"/>
      <c r="AA59" s="21"/>
      <c r="AB59" s="21"/>
      <c r="AC59" s="38" t="s">
        <v>95</v>
      </c>
      <c r="AD59" s="38" t="s">
        <v>95</v>
      </c>
      <c r="AE59" s="38" t="s">
        <v>95</v>
      </c>
      <c r="AF59" s="66"/>
    </row>
    <row r="60" spans="1:32" ht="18.600000000000001" customHeight="1">
      <c r="A60" s="23" t="s">
        <v>159</v>
      </c>
      <c r="B60" s="46" t="str">
        <f>VLOOKUP(A60,[1]screen!$G:$J,2,FALSE)</f>
        <v>제3자 책임</v>
      </c>
      <c r="C60" s="46" t="str">
        <f t="shared" si="7"/>
        <v>Third Party Liability(제3자 책임)</v>
      </c>
      <c r="D60" s="46" t="str">
        <f>IF(B60&lt;&gt;"", VLOOKUP(B60,[1]screen!$A:$E,2,FALSE), "" )</f>
        <v>Third Party Liability</v>
      </c>
      <c r="E60" s="20" t="s">
        <v>109</v>
      </c>
      <c r="F60" s="46" t="str">
        <f t="shared" si="8"/>
        <v>Details(상세정보)</v>
      </c>
      <c r="G60" s="46" t="str">
        <f>IF(E60&lt;&gt;"",VLOOKUP(E60,[1]Label!$A:$B,2,FALSE),"")</f>
        <v>Details</v>
      </c>
      <c r="H60" s="20" t="s">
        <v>110</v>
      </c>
      <c r="I60" s="46" t="str">
        <f t="shared" si="9"/>
        <v>Requirement(요구사항)</v>
      </c>
      <c r="J60" s="46" t="str">
        <f>IF(H60&lt;&gt;"", VLOOKUP(H60,[1]Label!$A:$E,2,FALSE),"")</f>
        <v>Requirement</v>
      </c>
      <c r="K60" s="48"/>
      <c r="L60" s="46" t="str">
        <f t="shared" si="10"/>
        <v/>
      </c>
      <c r="M60" s="24" t="str">
        <f>IF(K60&lt;&gt;"",VLOOKUP(K60,[1]Label!$A:$B,2,FALSE),"")</f>
        <v/>
      </c>
      <c r="N60" s="47" t="s">
        <v>19</v>
      </c>
      <c r="O60" s="49" t="s">
        <v>41</v>
      </c>
      <c r="P60" s="46" t="str">
        <f t="shared" si="13"/>
        <v>Attachments&lt;br&gt;(첨부파일)</v>
      </c>
      <c r="Q60" s="46" t="str">
        <f>IF(O60&lt;&gt;"", VLOOKUP(O60, [1]Label!$A:$B, 2, FALSE), "")</f>
        <v>Attachments</v>
      </c>
      <c r="R60" s="47" t="s">
        <v>93</v>
      </c>
      <c r="S60" s="46"/>
      <c r="T60" s="46"/>
      <c r="U60" s="46"/>
      <c r="V60" s="20" t="s">
        <v>62</v>
      </c>
      <c r="W60" s="47"/>
      <c r="X60" s="47" t="s">
        <v>96</v>
      </c>
      <c r="Y60" s="47"/>
      <c r="Z60" s="45"/>
      <c r="AA60" s="45"/>
      <c r="AB60" s="45"/>
      <c r="AC60" s="45"/>
      <c r="AD60" s="45"/>
      <c r="AE60" s="45"/>
      <c r="AF60" s="64"/>
    </row>
    <row r="61" spans="1:32" s="22" customFormat="1" ht="17.45" customHeight="1">
      <c r="A61" s="23" t="s">
        <v>159</v>
      </c>
      <c r="B61" s="46" t="str">
        <f>VLOOKUP(A61,[1]screen!$G:$J,2,FALSE)</f>
        <v>제3자 책임</v>
      </c>
      <c r="C61" s="46" t="str">
        <f t="shared" si="7"/>
        <v>Third Party Liability(제3자 책임)</v>
      </c>
      <c r="D61" s="46" t="str">
        <f>IF(B61&lt;&gt;"", VLOOKUP(B61,[1]screen!$A:$E,2,FALSE), "" )</f>
        <v>Third Party Liability</v>
      </c>
      <c r="E61" s="20" t="s">
        <v>109</v>
      </c>
      <c r="F61" s="46" t="str">
        <f t="shared" si="8"/>
        <v>Details(상세정보)</v>
      </c>
      <c r="G61" s="46" t="str">
        <f>IF(E61&lt;&gt;"",VLOOKUP(E61,[1]Label!$A:$B,2,FALSE),"")</f>
        <v>Details</v>
      </c>
      <c r="H61" s="20" t="s">
        <v>110</v>
      </c>
      <c r="I61" s="46" t="str">
        <f t="shared" si="9"/>
        <v>Requirement(요구사항)</v>
      </c>
      <c r="J61" s="46" t="str">
        <f>IF(H61&lt;&gt;"", VLOOKUP(H61,[1]Label!$A:$E,2,FALSE),"")</f>
        <v>Requirement</v>
      </c>
      <c r="K61" s="35"/>
      <c r="L61" s="19" t="str">
        <f t="shared" si="10"/>
        <v/>
      </c>
      <c r="M61" s="24" t="str">
        <f>IF(K61&lt;&gt;"",VLOOKUP(K61,[1]Label!$A:$B,2,FALSE),"")</f>
        <v/>
      </c>
      <c r="N61" s="20"/>
      <c r="O61" s="38"/>
      <c r="P61" s="19" t="str">
        <f t="shared" si="13"/>
        <v/>
      </c>
      <c r="Q61" s="46" t="str">
        <f>IF(O61&lt;&gt;"", VLOOKUP(O61, [1]Label!$A:$B, 2, FALSE), "")</f>
        <v/>
      </c>
      <c r="R61" s="20" t="s">
        <v>34</v>
      </c>
      <c r="S61" s="19" t="s">
        <v>42</v>
      </c>
      <c r="T61" s="19"/>
      <c r="U61" s="19"/>
      <c r="V61" s="20"/>
      <c r="W61" s="20"/>
      <c r="X61" s="20"/>
      <c r="Y61" s="20"/>
      <c r="Z61" s="21"/>
      <c r="AA61" s="21"/>
      <c r="AB61" s="21"/>
      <c r="AC61" s="21"/>
      <c r="AD61" s="21"/>
      <c r="AE61" s="21"/>
      <c r="AF61" s="65"/>
    </row>
    <row r="62" spans="1:32" s="17" customFormat="1" ht="18.600000000000001" customHeight="1">
      <c r="A62" s="23" t="s">
        <v>159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109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16"/>
      <c r="I62" s="46" t="str">
        <f t="shared" si="9"/>
        <v/>
      </c>
      <c r="J62" s="46" t="str">
        <f>IF(H62&lt;&gt;"", VLOOKUP(H62,[1]Label!$A:$E,2,FALSE),"")</f>
        <v/>
      </c>
      <c r="K62" s="34"/>
      <c r="L62" s="15" t="str">
        <f t="shared" si="10"/>
        <v/>
      </c>
      <c r="M62" s="24" t="str">
        <f>IF(K62&lt;&gt;"",VLOOKUP(K62,[1]Label!$A:$B,2,FALSE),"")</f>
        <v/>
      </c>
      <c r="N62" s="16"/>
      <c r="O62" s="31" t="s">
        <v>121</v>
      </c>
      <c r="P62" s="15" t="str">
        <f t="shared" si="13"/>
        <v>A Notice to Receiver&lt;br&gt;(수령자에게 보내는 통지)</v>
      </c>
      <c r="Q62" s="46" t="str">
        <f>IF(O62&lt;&gt;"", VLOOKUP(O62, [1]Label!$A:$B, 2, FALSE), "")</f>
        <v>A Notice to Receiver</v>
      </c>
      <c r="R62" s="16" t="s">
        <v>35</v>
      </c>
      <c r="S62" s="15" t="s">
        <v>40</v>
      </c>
      <c r="T62" s="14" t="s">
        <v>50</v>
      </c>
      <c r="U62" s="40"/>
      <c r="V62" s="42"/>
      <c r="W62" s="42" t="s">
        <v>62</v>
      </c>
      <c r="X62" s="42"/>
      <c r="Y62" s="42"/>
      <c r="Z62" s="50" t="s">
        <v>162</v>
      </c>
      <c r="AA62" s="50" t="s">
        <v>160</v>
      </c>
      <c r="AB62" s="50" t="s">
        <v>160</v>
      </c>
      <c r="AC62" s="14" t="s">
        <v>45</v>
      </c>
      <c r="AD62" s="14" t="s">
        <v>45</v>
      </c>
      <c r="AE62" s="14" t="s">
        <v>45</v>
      </c>
      <c r="AF62" s="57"/>
    </row>
    <row r="63" spans="1:32" s="17" customFormat="1" ht="18.600000000000001" customHeight="1">
      <c r="A63" s="23" t="s">
        <v>159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109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16"/>
      <c r="I63" s="46" t="str">
        <f t="shared" si="9"/>
        <v/>
      </c>
      <c r="J63" s="46" t="str">
        <f>IF(H63&lt;&gt;"", VLOOKUP(H63,[1]Label!$A:$E,2,FALSE),"")</f>
        <v/>
      </c>
      <c r="K63" s="34"/>
      <c r="L63" s="15" t="str">
        <f t="shared" si="10"/>
        <v/>
      </c>
      <c r="M63" s="24" t="str">
        <f>IF(K63&lt;&gt;"",VLOOKUP(K63,[1]Label!$A:$B,2,FALSE),"")</f>
        <v/>
      </c>
      <c r="N63" s="16"/>
      <c r="O63" s="31" t="s">
        <v>122</v>
      </c>
      <c r="P63" s="15" t="str">
        <f t="shared" si="13"/>
        <v>Manager Liability&lt;br&gt;(관리자 책임)</v>
      </c>
      <c r="Q63" s="46" t="str">
        <f>IF(O63&lt;&gt;"", VLOOKUP(O63, [1]Label!$A:$B, 2, FALSE), "")</f>
        <v>Manager Liability</v>
      </c>
      <c r="R63" s="16" t="s">
        <v>35</v>
      </c>
      <c r="S63" s="15" t="s">
        <v>40</v>
      </c>
      <c r="T63" s="14" t="s">
        <v>50</v>
      </c>
      <c r="U63" s="40"/>
      <c r="V63" s="42"/>
      <c r="W63" s="42" t="s">
        <v>62</v>
      </c>
      <c r="X63" s="42"/>
      <c r="Y63" s="42"/>
      <c r="Z63" s="50" t="s">
        <v>163</v>
      </c>
      <c r="AA63" s="50" t="s">
        <v>161</v>
      </c>
      <c r="AB63" s="50" t="s">
        <v>161</v>
      </c>
      <c r="AC63" s="14" t="s">
        <v>45</v>
      </c>
      <c r="AD63" s="14" t="s">
        <v>45</v>
      </c>
      <c r="AE63" s="14" t="s">
        <v>45</v>
      </c>
      <c r="AF63" s="57"/>
    </row>
  </sheetData>
  <autoFilter ref="A1:XEY63" xr:uid="{00000000-0001-0000-0000-000000000000}"/>
  <dataConsolidate/>
  <phoneticPr fontId="1" type="noConversion"/>
  <conditionalFormatting sqref="S23:S24">
    <cfRule type="expression" dxfId="25" priority="22">
      <formula>$O23="신규 정정"</formula>
    </cfRule>
    <cfRule type="expression" dxfId="24" priority="23">
      <formula>$O23="신규"</formula>
    </cfRule>
    <cfRule type="expression" dxfId="23" priority="24">
      <formula>$O23="전송"</formula>
    </cfRule>
    <cfRule type="expression" dxfId="22" priority="25">
      <formula>$O23="임시저장"</formula>
    </cfRule>
    <cfRule type="expression" dxfId="21" priority="26">
      <formula>$T23="th-list"</formula>
    </cfRule>
  </conditionalFormatting>
  <conditionalFormatting sqref="S50:S59">
    <cfRule type="expression" dxfId="20" priority="33">
      <formula>$O50="신규 정정"</formula>
    </cfRule>
    <cfRule type="expression" dxfId="19" priority="34">
      <formula>$O50="신규"</formula>
    </cfRule>
    <cfRule type="expression" dxfId="18" priority="35">
      <formula>$O50="전송"</formula>
    </cfRule>
    <cfRule type="expression" dxfId="17" priority="36">
      <formula>$O50="임시저장"</formula>
    </cfRule>
    <cfRule type="expression" dxfId="16" priority="37">
      <formula>$T50="th-list"</formula>
    </cfRule>
  </conditionalFormatting>
  <conditionalFormatting sqref="S61">
    <cfRule type="expression" dxfId="15" priority="7">
      <formula>$O61="신규 정정"</formula>
    </cfRule>
    <cfRule type="expression" dxfId="14" priority="8">
      <formula>$O61="신규"</formula>
    </cfRule>
    <cfRule type="expression" dxfId="13" priority="9">
      <formula>$O61="전송"</formula>
    </cfRule>
    <cfRule type="expression" dxfId="12" priority="10">
      <formula>$O61="임시저장"</formula>
    </cfRule>
  </conditionalFormatting>
  <conditionalFormatting sqref="S61:T61 T50:T59 X50:X59 Z50:AB59">
    <cfRule type="expression" dxfId="11" priority="15">
      <formula>$T50="th-list"</formula>
    </cfRule>
  </conditionalFormatting>
  <conditionalFormatting sqref="T23:T24">
    <cfRule type="expression" dxfId="10" priority="16">
      <formula>$O23="심사 완료"</formula>
    </cfRule>
    <cfRule type="expression" dxfId="9" priority="17">
      <formula>$T23="th-list"</formula>
    </cfRule>
  </conditionalFormatting>
  <conditionalFormatting sqref="T50:T59 X50:X59 Z50:AB59 T61">
    <cfRule type="expression" dxfId="8" priority="27">
      <formula>$O50="심사 완료"</formula>
    </cfRule>
  </conditionalFormatting>
  <conditionalFormatting sqref="X23:X24">
    <cfRule type="expression" dxfId="7" priority="18">
      <formula>$O23="심사 완료"</formula>
    </cfRule>
    <cfRule type="expression" dxfId="6" priority="19">
      <formula>$T23="th-list"</formula>
    </cfRule>
  </conditionalFormatting>
  <conditionalFormatting sqref="X61:X63">
    <cfRule type="expression" dxfId="5" priority="5">
      <formula>$O61="심사 완료"</formula>
    </cfRule>
    <cfRule type="expression" dxfId="4" priority="6">
      <formula>$T61="th-list"</formula>
    </cfRule>
  </conditionalFormatting>
  <conditionalFormatting sqref="Z23:AB24">
    <cfRule type="expression" dxfId="3" priority="20">
      <formula>$O23="심사 완료"</formula>
    </cfRule>
    <cfRule type="expression" dxfId="2" priority="21">
      <formula>$T23="th-list"</formula>
    </cfRule>
  </conditionalFormatting>
  <conditionalFormatting sqref="Z61:AB63">
    <cfRule type="expression" dxfId="1" priority="3">
      <formula>$O61="심사 완료"</formula>
    </cfRule>
    <cfRule type="expression" dxfId="0" priority="4">
      <formula>$T61="th-list"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2025-06-18T04:10:46Z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