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331DEBF4-3532-4609-830D-0E3014490836}" xr6:coauthVersionLast="47" xr6:coauthVersionMax="47" xr10:uidLastSave="{00000000-0000-0000-0000-000000000000}"/>
  <bookViews>
    <workbookView xWindow="9465" yWindow="2925" windowWidth="39630" windowHeight="19740" tabRatio="591" xr2:uid="{00000000-000D-0000-FFFF-FFFF00000000}"/>
  </bookViews>
  <sheets>
    <sheet name="UI-DMCI-O" sheetId="33" r:id="rId1"/>
  </sheets>
  <externalReferences>
    <externalReference r:id="rId2"/>
    <externalReference r:id="rId3"/>
  </externalReferences>
  <definedNames>
    <definedName name="_xlnm._FilterDatabase" localSheetId="0" hidden="1">'UI-DMCI-O'!$A$1:$XEX$15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ㄴㅇ">#REF!</definedName>
    <definedName name="여부" localSheetId="0">#REF!</definedName>
    <definedName name="여부">#REF!</definedName>
    <definedName name="항목사용화면유형" localSheetId="0">#REF!</definedName>
    <definedName name="항목유형" localSheetId="0">#REF!</definedName>
    <definedName name="항목읽기전용유형" localSheetId="0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B3" i="33"/>
  <c r="B4" i="33"/>
  <c r="B5" i="33"/>
  <c r="D5" i="33" s="1"/>
  <c r="C5" i="33" s="1"/>
  <c r="B6" i="33"/>
  <c r="D6" i="33" s="1"/>
  <c r="C6" i="33" s="1"/>
  <c r="B7" i="33"/>
  <c r="D7" i="33" s="1"/>
  <c r="C7" i="33" s="1"/>
  <c r="B8" i="33"/>
  <c r="B9" i="33"/>
  <c r="D9" i="33" s="1"/>
  <c r="C9" i="33" s="1"/>
  <c r="B10" i="33"/>
  <c r="D10" i="33" s="1"/>
  <c r="C10" i="33" s="1"/>
  <c r="B11" i="33"/>
  <c r="D11" i="33" s="1"/>
  <c r="C11" i="33" s="1"/>
  <c r="B12" i="33"/>
  <c r="D12" i="33" s="1"/>
  <c r="C12" i="33" s="1"/>
  <c r="B13" i="33"/>
  <c r="D13" i="33" s="1"/>
  <c r="C13" i="33" s="1"/>
  <c r="B14" i="33"/>
  <c r="D14" i="33" s="1"/>
  <c r="C14" i="33" s="1"/>
  <c r="B15" i="33"/>
  <c r="D15" i="33" s="1"/>
  <c r="C15" i="33" s="1"/>
  <c r="J3" i="33"/>
  <c r="I3" i="33" s="1"/>
  <c r="J4" i="33"/>
  <c r="I4" i="33" s="1"/>
  <c r="J5" i="33"/>
  <c r="I5" i="33" s="1"/>
  <c r="J6" i="33"/>
  <c r="I6" i="33" s="1"/>
  <c r="J7" i="33"/>
  <c r="I7" i="33" s="1"/>
  <c r="J8" i="33"/>
  <c r="I8" i="33" s="1"/>
  <c r="J9" i="33"/>
  <c r="I9" i="33" s="1"/>
  <c r="J10" i="33"/>
  <c r="I10" i="33" s="1"/>
  <c r="J11" i="33"/>
  <c r="I11" i="33" s="1"/>
  <c r="J12" i="33"/>
  <c r="I12" i="33" s="1"/>
  <c r="J13" i="33"/>
  <c r="I13" i="33" s="1"/>
  <c r="J14" i="33"/>
  <c r="I14" i="33" s="1"/>
  <c r="J15" i="33"/>
  <c r="I15" i="33" s="1"/>
  <c r="J2" i="33"/>
  <c r="G2" i="33"/>
  <c r="B2" i="33"/>
  <c r="D2" i="33" s="1"/>
  <c r="D4" i="33" l="1"/>
  <c r="C4" i="33" s="1"/>
  <c r="D3" i="33"/>
  <c r="C3" i="33" s="1"/>
  <c r="D8" i="33"/>
  <c r="C8" i="33" s="1"/>
  <c r="P15" i="33"/>
  <c r="M15" i="33"/>
  <c r="L15" i="33"/>
  <c r="P14" i="33"/>
  <c r="M14" i="33"/>
  <c r="L14" i="33"/>
  <c r="P13" i="33"/>
  <c r="M13" i="33"/>
  <c r="L13" i="33"/>
  <c r="P12" i="33"/>
  <c r="M12" i="33"/>
  <c r="L12" i="33"/>
  <c r="P11" i="33"/>
  <c r="M11" i="33"/>
  <c r="L11" i="33"/>
  <c r="P10" i="33"/>
  <c r="M10" i="33"/>
  <c r="L10" i="33"/>
  <c r="P9" i="33"/>
  <c r="M9" i="33"/>
  <c r="L9" i="33"/>
  <c r="P8" i="33"/>
  <c r="M8" i="33"/>
  <c r="L8" i="33"/>
  <c r="P7" i="33"/>
  <c r="M7" i="33"/>
  <c r="L7" i="33"/>
  <c r="P6" i="33"/>
  <c r="M6" i="33"/>
  <c r="L6" i="33"/>
  <c r="P5" i="33"/>
  <c r="M5" i="33"/>
  <c r="L5" i="33"/>
  <c r="P4" i="33"/>
  <c r="M4" i="33"/>
  <c r="L4" i="33"/>
  <c r="P3" i="33"/>
  <c r="M3" i="33"/>
  <c r="L3" i="33"/>
  <c r="P2" i="33"/>
  <c r="M2" i="33"/>
  <c r="L2" i="33"/>
  <c r="I2" i="33"/>
  <c r="F2" i="33"/>
  <c r="C2" i="33" l="1"/>
</calcChain>
</file>

<file path=xl/sharedStrings.xml><?xml version="1.0" encoding="utf-8"?>
<sst xmlns="http://schemas.openxmlformats.org/spreadsheetml/2006/main" count="136" uniqueCount="61">
  <si>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</si>
  <si>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</si>
  <si>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</si>
  <si>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</si>
  <si>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</si>
  <si>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</si>
  <si>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</si>
  <si>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</si>
  <si>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한줄여부</t>
  </si>
  <si>
    <t>화면그룹유형</t>
  </si>
  <si>
    <t>편집가능여부</t>
  </si>
  <si>
    <t>스타일</t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</si>
  <si>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</si>
  <si>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</si>
  <si>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</si>
  <si>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</si>
  <si>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</si>
  <si>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</si>
  <si>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</si>
  <si>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</si>
  <si>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</si>
  <si>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</si>
  <si>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</si>
  <si>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</si>
  <si>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</si>
  <si>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</si>
  <si>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</si>
  <si>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</si>
  <si>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</si>
  <si>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</si>
  <si>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</si>
  <si>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</si>
  <si>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LINE</t>
    <phoneticPr fontId="1" type="noConversion"/>
  </si>
  <si>
    <t>테이블_페이징</t>
  </si>
  <si>
    <t xml:space="preserve">Final Original|Fine &amp; Penalty|Interest|Final Original|Interest|Regular payment|Fine &amp; Penalty| </t>
  </si>
  <si>
    <t xml:space="preserve">2021|2021|2021|2022|2022|2023|2023| </t>
  </si>
  <si>
    <t xml:space="preserve"> | | | | | | | </t>
  </si>
  <si>
    <t xml:space="preserve">11-12-2022|11-12-2022|11-12-2022|30-01-2023|30-01-2023|21-07-2023|21-07-2023| </t>
  </si>
  <si>
    <t xml:space="preserve">570761939|570761940|570761941|637489266|637489267|653408957|653408958| </t>
  </si>
  <si>
    <t>82,912,026|13,021,804|5,586,896|38,000,686|2,445,581|8,430,307|450,000| 150,847,300</t>
  </si>
  <si>
    <t>65,827,180|0|0|0|0|0|0|65,827,180</t>
  </si>
  <si>
    <t>0|0|0|0|0|0|0|0</t>
  </si>
  <si>
    <t>17,084,846|13,021,804|5,586,896|38,000,686|2,445,581|8,430,307|450,000|85,020,120</t>
  </si>
  <si>
    <t>1,175,285|895,784|384,329|1,613,382|103,831|321,457|17,159|4,511,227</t>
  </si>
  <si>
    <t>18,260,131|13,917,588|5,971,225|39,614,068|2,549,412|8,751,764|467,159|89,531,347</t>
  </si>
  <si>
    <t>Corporate Tax|Corporate Tax|Corporate Tax|Corporate Tax|Corporate Tax|Value Added Tax|Value Added Tax| Grand Total</t>
    <phoneticPr fontId="1" type="noConversion"/>
  </si>
  <si>
    <t>미납 세액</t>
    <phoneticPr fontId="1" type="noConversion"/>
  </si>
  <si>
    <t>세목</t>
    <phoneticPr fontId="1" type="noConversion"/>
  </si>
  <si>
    <t>사례 유형</t>
    <phoneticPr fontId="1" type="noConversion"/>
  </si>
  <si>
    <t>연도</t>
    <phoneticPr fontId="1" type="noConversion"/>
  </si>
  <si>
    <t>기간</t>
    <phoneticPr fontId="1" type="noConversion"/>
  </si>
  <si>
    <t>납기일</t>
    <phoneticPr fontId="1" type="noConversion"/>
  </si>
  <si>
    <t>부과 번호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</si>
  <si>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</si>
  <si>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</si>
  <si>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</si>
  <si>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</si>
  <si>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</si>
  <si>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</si>
  <si>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</si>
  <si>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UI-DMCI-O-0001-SUB-POPUP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</si>
</sst>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</fonts>
  <fills count="6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95" fillId="0" borderId="1" xfId="0" applyNumberFormat="1" applyFont="1" applyBorder="1" applyAlignment="1">
      <alignment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0</xdr:row>
          <xdr:rowOff>38100</xdr:rowOff>
        </xdr:from>
        <xdr:to>
          <xdr:col>0</xdr:col>
          <xdr:colOff>923925</xdr:colOff>
          <xdr:row>0</xdr:row>
          <xdr:rowOff>352425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Third Party Info</v>
          </cell>
          <cell r="B219" t="str">
            <v>Third Party Info</v>
          </cell>
          <cell r="E219">
            <v>1</v>
          </cell>
        </row>
        <row r="220">
          <cell r="A220" t="str">
            <v>Taxpayer Information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</row>
        <row r="402">
          <cell r="A402" t="str">
            <v>샤시 번호</v>
          </cell>
          <cell r="B402" t="str">
            <v xml:space="preserve">Chassis No. </v>
          </cell>
        </row>
        <row r="403">
          <cell r="A403" t="str">
            <v>제조/제조자</v>
          </cell>
          <cell r="B403" t="str">
            <v xml:space="preserve">Make/Manufacturer </v>
          </cell>
        </row>
        <row r="404">
          <cell r="A404" t="str">
            <v>모델 번호</v>
          </cell>
          <cell r="B404" t="str">
            <v xml:space="preserve">Model No. </v>
          </cell>
        </row>
        <row r="405">
          <cell r="A405" t="str">
            <v>차체 유형</v>
          </cell>
          <cell r="B405" t="str">
            <v xml:space="preserve">Body Type </v>
          </cell>
        </row>
        <row r="406">
          <cell r="A406" t="str">
            <v>범주</v>
          </cell>
          <cell r="B406" t="str">
            <v xml:space="preserve">Category </v>
          </cell>
        </row>
        <row r="407">
          <cell r="A407" t="str">
            <v>총중량</v>
          </cell>
          <cell r="B407" t="str">
            <v xml:space="preserve">Gross Weight </v>
          </cell>
        </row>
        <row r="408">
          <cell r="A408" t="str">
            <v>용량 조회</v>
          </cell>
          <cell r="B408" t="str">
            <v xml:space="preserve">Seating Capacity </v>
          </cell>
        </row>
        <row r="409">
          <cell r="A409" t="str">
            <v>색상</v>
          </cell>
          <cell r="B409" t="str">
            <v>Color</v>
          </cell>
        </row>
        <row r="410">
          <cell r="A410" t="str">
            <v>엔진 KW 용량</v>
          </cell>
          <cell r="B410" t="str">
            <v>Engine KW Capacity</v>
          </cell>
        </row>
        <row r="411">
          <cell r="A411" t="str">
            <v>축의 번호</v>
          </cell>
          <cell r="B411" t="str">
            <v>Number of Axle</v>
          </cell>
        </row>
        <row r="412">
          <cell r="A412" t="str">
            <v>소유주 범주</v>
          </cell>
          <cell r="B412" t="str">
            <v xml:space="preserve">Owner Category </v>
          </cell>
        </row>
        <row r="413">
          <cell r="A413" t="str">
            <v>연료 유형</v>
          </cell>
          <cell r="B413" t="str">
            <v>Fuel Type</v>
          </cell>
        </row>
        <row r="414">
          <cell r="A414" t="str">
            <v>국외 등록 번호</v>
          </cell>
          <cell r="B414" t="str">
            <v>Foreign Registration No.</v>
          </cell>
        </row>
        <row r="415">
          <cell r="A415" t="str">
            <v>보험 유형</v>
          </cell>
          <cell r="B415" t="str">
            <v>Insurance Type</v>
          </cell>
        </row>
        <row r="416">
          <cell r="A416" t="str">
            <v>보험 시작일자</v>
          </cell>
          <cell r="B416" t="str">
            <v>Insurance Start Day</v>
          </cell>
        </row>
        <row r="417">
          <cell r="A417" t="str">
            <v>수입원</v>
          </cell>
          <cell r="B417" t="str">
            <v xml:space="preserve">Imported From </v>
          </cell>
        </row>
        <row r="418">
          <cell r="A418" t="str">
            <v>제조 연도</v>
          </cell>
          <cell r="B418" t="str">
            <v xml:space="preserve">Year of Make </v>
          </cell>
        </row>
        <row r="419">
          <cell r="A419" t="str">
            <v>모델 유형</v>
          </cell>
          <cell r="B419" t="str">
            <v xml:space="preserve">Model Type </v>
          </cell>
        </row>
        <row r="420">
          <cell r="A420" t="str">
            <v>추진자</v>
          </cell>
          <cell r="B420" t="str">
            <v xml:space="preserve">Propelled By </v>
          </cell>
        </row>
        <row r="421">
          <cell r="A421" t="str">
            <v>전송 유형</v>
          </cell>
          <cell r="B421" t="str">
            <v xml:space="preserve">Transmission Type </v>
          </cell>
        </row>
        <row r="422">
          <cell r="A422" t="str">
            <v>타르 무게</v>
          </cell>
          <cell r="B422" t="str">
            <v xml:space="preserve">Tare Weight </v>
          </cell>
        </row>
        <row r="423">
          <cell r="A423" t="str">
            <v>엔진 번호</v>
          </cell>
          <cell r="B423" t="str">
            <v xml:space="preserve">Engine No. </v>
          </cell>
        </row>
        <row r="424">
          <cell r="A424" t="str">
            <v>구입 일자</v>
          </cell>
          <cell r="B424" t="str">
            <v>Purchase Date</v>
          </cell>
        </row>
        <row r="425">
          <cell r="A425" t="str">
            <v>엔진 용량</v>
          </cell>
          <cell r="B425" t="str">
            <v xml:space="preserve">Engine Capacity </v>
          </cell>
        </row>
        <row r="426">
          <cell r="A426" t="str">
            <v>엔진 마력</v>
          </cell>
          <cell r="B426" t="str">
            <v>Engine horse power</v>
          </cell>
        </row>
        <row r="427">
          <cell r="A427" t="str">
            <v>차축 거리</v>
          </cell>
          <cell r="B427" t="str">
            <v>Axle Distance</v>
          </cell>
        </row>
        <row r="428">
          <cell r="A428" t="str">
            <v>차량 사용</v>
          </cell>
          <cell r="B428" t="str">
            <v xml:space="preserve">Vehicle Usage </v>
          </cell>
        </row>
        <row r="429">
          <cell r="A429" t="str">
            <v>SARPCO 인증서 번호</v>
          </cell>
          <cell r="B429" t="str">
            <v>SARPCO Certificate No.</v>
          </cell>
        </row>
        <row r="430">
          <cell r="A430" t="str">
            <v>보험회사 명</v>
          </cell>
          <cell r="B430" t="str">
            <v>Insurance Company Name</v>
          </cell>
        </row>
        <row r="431">
          <cell r="A431" t="str">
            <v>보험 번호</v>
          </cell>
          <cell r="B431" t="str">
            <v>Insurance No.</v>
          </cell>
        </row>
        <row r="432">
          <cell r="A432" t="str">
            <v>보험 만료일</v>
          </cell>
          <cell r="B432" t="str">
            <v>Insurance Expiry Day</v>
          </cell>
        </row>
        <row r="433">
          <cell r="A433" t="str">
            <v>Mapping No</v>
          </cell>
          <cell r="B433" t="str">
            <v>Mapping No</v>
          </cell>
        </row>
        <row r="434">
          <cell r="A434" t="str">
            <v>Link No</v>
          </cell>
          <cell r="B434" t="str">
            <v>Link No</v>
          </cell>
        </row>
        <row r="435">
          <cell r="A435" t="str">
            <v>Item No</v>
          </cell>
          <cell r="B435" t="str">
            <v>Item No</v>
          </cell>
        </row>
        <row r="436">
          <cell r="A436" t="str">
            <v>Link Item No</v>
          </cell>
          <cell r="B436" t="str">
            <v>Link Item No</v>
          </cell>
        </row>
        <row r="437">
          <cell r="A437" t="str">
            <v>미납 세액</v>
          </cell>
          <cell r="B437" t="str">
            <v>Outstanding Liability</v>
          </cell>
        </row>
        <row r="438">
          <cell r="A438" t="str">
            <v>상세정보</v>
          </cell>
          <cell r="B438" t="str">
            <v>Details</v>
          </cell>
        </row>
        <row r="439">
          <cell r="A439" t="str">
            <v>신청 일자</v>
          </cell>
          <cell r="B439" t="str">
            <v>Date of request</v>
          </cell>
        </row>
        <row r="440">
          <cell r="A440" t="str">
            <v>Taxpayer TIN</v>
          </cell>
          <cell r="B440" t="str">
            <v>Taxpayer TIN</v>
          </cell>
        </row>
        <row r="441">
          <cell r="A441" t="str">
            <v>제3자 성명</v>
          </cell>
          <cell r="B441" t="str">
            <v>Third Party Name</v>
          </cell>
        </row>
        <row r="442">
          <cell r="A442" t="str">
            <v>제3자 유형</v>
          </cell>
          <cell r="B442" t="str">
            <v>Third Party Type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1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Taxpayer Relation (from Registration) POPUP</v>
          </cell>
          <cell r="B7" t="str">
            <v>Taxpayer Relation (from Registration) POPUP</v>
          </cell>
          <cell r="E7">
            <v>1</v>
          </cell>
          <cell r="G7" t="str">
            <v>UI-DMCI-03-O-0008-1-SUB-POPUP</v>
          </cell>
          <cell r="H7" t="str">
            <v>Taxpayer Relation (from Registration) POPUP</v>
          </cell>
          <cell r="I7" t="str">
            <v>Taxpayer Relation (from Registration) POPUP</v>
          </cell>
        </row>
        <row r="8">
          <cell r="A8" t="str">
            <v>자산관리</v>
          </cell>
          <cell r="B8" t="str">
            <v>Asset Management</v>
          </cell>
          <cell r="E8">
            <v>1</v>
          </cell>
          <cell r="G8" t="str">
            <v>UI-DMCI-05-O-0001</v>
          </cell>
          <cell r="H8" t="str">
            <v>자산관리</v>
          </cell>
          <cell r="I8" t="str">
            <v>Asset Management</v>
          </cell>
        </row>
        <row r="9">
          <cell r="A9" t="str">
            <v>새로운 평가</v>
          </cell>
          <cell r="B9" t="str">
            <v>New Valuation</v>
          </cell>
          <cell r="C9" t="str">
            <v>Internal</v>
          </cell>
          <cell r="E9">
            <v>1</v>
          </cell>
          <cell r="G9" t="str">
            <v>UI-DMCI-05-O-0201</v>
          </cell>
          <cell r="H9" t="str">
            <v>새로운 평가</v>
          </cell>
          <cell r="I9" t="str">
            <v>New Valuation</v>
          </cell>
        </row>
        <row r="10">
          <cell r="A10" t="str">
            <v>제출된 평가 목록</v>
          </cell>
          <cell r="B10" t="str">
            <v>List of Submitted Valuation</v>
          </cell>
          <cell r="C10" t="str">
            <v>Internal</v>
          </cell>
          <cell r="E10">
            <v>1</v>
          </cell>
          <cell r="G10" t="str">
            <v>UI-DMCI-05-O-0202</v>
          </cell>
          <cell r="H10" t="str">
            <v>제출된 평가 목록</v>
          </cell>
          <cell r="I10" t="str">
            <v>List of Submitted Valuation</v>
          </cell>
        </row>
        <row r="11">
          <cell r="A11" t="str">
            <v>평가 목록</v>
          </cell>
          <cell r="B11" t="str">
            <v>List of Valuation</v>
          </cell>
          <cell r="C11" t="str">
            <v>Internal</v>
          </cell>
          <cell r="E11">
            <v>1</v>
          </cell>
          <cell r="G11" t="str">
            <v>UI-DMCI-05-O-0203</v>
          </cell>
          <cell r="H11" t="str">
            <v>평가 목록</v>
          </cell>
          <cell r="I11" t="str">
            <v>List of Valuation</v>
          </cell>
        </row>
        <row r="12">
          <cell r="A12" t="str">
            <v>I평가 상태 보기</v>
          </cell>
          <cell r="B12" t="str">
            <v>View Status of Valuation</v>
          </cell>
          <cell r="C12" t="str">
            <v>Internal</v>
          </cell>
          <cell r="E12">
            <v>1</v>
          </cell>
          <cell r="G12" t="str">
            <v>UI-DMCI-05-O-0204</v>
          </cell>
          <cell r="H12" t="str">
            <v>I평가 상태 보기</v>
          </cell>
          <cell r="I12" t="str">
            <v>View Status of Valuation</v>
          </cell>
        </row>
        <row r="13">
          <cell r="A13" t="str">
            <v>새로운 평가 요청</v>
          </cell>
          <cell r="B13" t="str">
            <v>New valuation Request</v>
          </cell>
          <cell r="C13" t="str">
            <v>External</v>
          </cell>
          <cell r="E13">
            <v>1</v>
          </cell>
          <cell r="G13" t="str">
            <v>UI-DMCI-05-O-0301</v>
          </cell>
          <cell r="H13" t="str">
            <v>새로운 평가 요청</v>
          </cell>
          <cell r="I13" t="str">
            <v>New valuation Request</v>
          </cell>
        </row>
        <row r="14">
          <cell r="A14" t="str">
            <v>제출된 평가 요청 목록</v>
          </cell>
          <cell r="B14" t="str">
            <v>List of Submitted Valuation Requests</v>
          </cell>
          <cell r="C14" t="str">
            <v>External</v>
          </cell>
          <cell r="E14">
            <v>1</v>
          </cell>
          <cell r="G14" t="str">
            <v>UI-DMCI-05-O-0302</v>
          </cell>
          <cell r="H14" t="str">
            <v>제출된 평가 요청 목록</v>
          </cell>
          <cell r="I14" t="str">
            <v>List of Submitted Valuation Requests</v>
          </cell>
        </row>
        <row r="15">
          <cell r="A15" t="str">
            <v>평가 요청 목록</v>
          </cell>
          <cell r="B15" t="str">
            <v>List of Valuation Requests</v>
          </cell>
          <cell r="C15" t="str">
            <v>External</v>
          </cell>
          <cell r="E15">
            <v>1</v>
          </cell>
          <cell r="G15" t="str">
            <v>UI-DMCI-05-O-0303</v>
          </cell>
          <cell r="H15" t="str">
            <v>평가 요청 목록</v>
          </cell>
          <cell r="I15" t="str">
            <v>List of Valuation Requests</v>
          </cell>
        </row>
        <row r="16">
          <cell r="A16" t="str">
            <v>평가 응답 목록</v>
          </cell>
          <cell r="B16" t="str">
            <v>List of Valuation Response</v>
          </cell>
          <cell r="C16" t="str">
            <v>External</v>
          </cell>
          <cell r="E16">
            <v>1</v>
          </cell>
          <cell r="G16" t="str">
            <v>UI-DMCI-05-O-0304</v>
          </cell>
          <cell r="H16" t="str">
            <v>평가 응답 목록</v>
          </cell>
          <cell r="I16" t="str">
            <v>List of Valuation Response</v>
          </cell>
        </row>
        <row r="17">
          <cell r="A17" t="str">
            <v>E평가 상태 보기</v>
          </cell>
          <cell r="B17" t="str">
            <v>View Status of Valuation</v>
          </cell>
          <cell r="C17" t="str">
            <v>External</v>
          </cell>
          <cell r="E17">
            <v>1</v>
          </cell>
          <cell r="G17" t="str">
            <v>UI-DMCI-05-O-0305</v>
          </cell>
          <cell r="H17" t="str">
            <v>E평가 상태 보기</v>
          </cell>
          <cell r="I17" t="str">
            <v>View Status of Valuation</v>
          </cell>
        </row>
        <row r="18">
          <cell r="A18" t="str">
            <v>부과자산 매각의사 통지</v>
          </cell>
          <cell r="B18" t="str">
            <v>Notification of Intention to Sell the Charged Asset</v>
          </cell>
          <cell r="E18">
            <v>1</v>
          </cell>
          <cell r="G18" t="str">
            <v>UI-DMCI-05-O-0401</v>
          </cell>
          <cell r="H18" t="str">
            <v>부과자산 매각의사 통지</v>
          </cell>
          <cell r="I18" t="str">
            <v>Notification of Intention to Sell the Charged Asset</v>
          </cell>
        </row>
        <row r="19">
          <cell r="A19" t="str">
            <v>부과자산 매각 통지 대상 조회</v>
          </cell>
          <cell r="B19" t="str">
            <v>Search Charged Asset Sale Notification Targets</v>
          </cell>
          <cell r="E19">
            <v>1</v>
          </cell>
          <cell r="G19" t="str">
            <v>UI-DMCI-05-O-0401-1-SUB-POPUP</v>
          </cell>
          <cell r="H19" t="str">
            <v>부과자산 매각 통지 대상 조회</v>
          </cell>
          <cell r="I19" t="str">
            <v>Search Charged Asset Sale Notification Targets</v>
          </cell>
        </row>
        <row r="20">
          <cell r="A20" t="str">
            <v>공개 경매를 위한 자산 목록</v>
          </cell>
          <cell r="B20" t="str">
            <v>List Assets for Public Auction</v>
          </cell>
          <cell r="E20">
            <v>1</v>
          </cell>
          <cell r="G20" t="str">
            <v>UI-DMCI-05-O-0402</v>
          </cell>
          <cell r="H20" t="str">
            <v>공개 경매를 위한 자산 목록</v>
          </cell>
          <cell r="I20" t="str">
            <v>List Assets for Public Auction</v>
          </cell>
        </row>
        <row r="21">
          <cell r="A21" t="str">
            <v>매각의향 통지가 발행된 자산 조회</v>
          </cell>
          <cell r="B21" t="str">
            <v>Search Assets with Sale Intention Notice</v>
          </cell>
          <cell r="E21">
            <v>1</v>
          </cell>
          <cell r="G21" t="str">
            <v>UI-DMCI-05-O-0402-1-SUB-POPUP</v>
          </cell>
          <cell r="H21" t="str">
            <v>매각의향 통지가 발행된 자산 조회</v>
          </cell>
          <cell r="I21" t="str">
            <v>Search Assets with Sale Intention Notice</v>
          </cell>
        </row>
        <row r="22">
          <cell r="A22" t="str">
            <v>차량 정보</v>
          </cell>
          <cell r="B22" t="str">
            <v>Vehicle Information</v>
          </cell>
          <cell r="E22">
            <v>1</v>
          </cell>
          <cell r="G22" t="str">
            <v>UI-DMCI-05-O-0402-2-SUB-POPUP</v>
          </cell>
          <cell r="H22" t="str">
            <v>차량 정보</v>
          </cell>
          <cell r="I22" t="str">
            <v>Vehicle Information</v>
          </cell>
        </row>
        <row r="23">
          <cell r="A23" t="str">
            <v>IDRAS 자산 조회</v>
          </cell>
          <cell r="B23" t="str">
            <v>IDRAS Asset Search</v>
          </cell>
          <cell r="E23">
            <v>1</v>
          </cell>
          <cell r="G23" t="str">
            <v>UI-DMCI-05-O-0402-3-SUB-POPUP</v>
          </cell>
          <cell r="H23" t="str">
            <v>IDRAS 자산 조회</v>
          </cell>
          <cell r="I23" t="str">
            <v>IDRAS Asset Search</v>
          </cell>
        </row>
        <row r="24">
          <cell r="A24" t="str">
            <v>자산 게시</v>
          </cell>
          <cell r="B24" t="str">
            <v>Asset Publishing</v>
          </cell>
          <cell r="E24">
            <v>1</v>
          </cell>
          <cell r="G24" t="str">
            <v>UI-DMCI-05-O-0403</v>
          </cell>
          <cell r="H24" t="str">
            <v>자산 게시</v>
          </cell>
          <cell r="I24" t="str">
            <v>Asset Publishing</v>
          </cell>
        </row>
        <row r="25">
          <cell r="A25" t="str">
            <v>첨부파일</v>
          </cell>
          <cell r="B25" t="str">
            <v>Attachments</v>
          </cell>
          <cell r="E25">
            <v>1</v>
          </cell>
          <cell r="G25" t="str">
            <v>COM-UI-ATTACHMENTS-A</v>
          </cell>
          <cell r="H25" t="str">
            <v>첨부파일</v>
          </cell>
          <cell r="I25" t="str">
            <v>Attachments</v>
          </cell>
        </row>
        <row r="26">
          <cell r="A26" t="str">
            <v>첨부파일추가</v>
          </cell>
          <cell r="B26" t="str">
            <v>Add Attachment</v>
          </cell>
          <cell r="E26">
            <v>1</v>
          </cell>
          <cell r="G26" t="str">
            <v>ADD-ATTACHMENTS-SUB-POPUP</v>
          </cell>
          <cell r="H26" t="str">
            <v>첨부파일추가</v>
          </cell>
          <cell r="I26" t="str">
            <v>Add Attachment</v>
          </cell>
        </row>
        <row r="27">
          <cell r="A27" t="str">
            <v>승인단계및비고</v>
          </cell>
          <cell r="B27" t="str">
            <v>Approval Stages and Remarks</v>
          </cell>
          <cell r="E27">
            <v>1</v>
          </cell>
          <cell r="G27" t="str">
            <v>COM-UI-ASNR</v>
          </cell>
          <cell r="H27" t="str">
            <v>승인단계및비고</v>
          </cell>
          <cell r="I27" t="str">
            <v>Approval Stages and Remarks</v>
          </cell>
        </row>
        <row r="28">
          <cell r="A28" t="str">
            <v>자산 10</v>
          </cell>
          <cell r="B28" t="str">
            <v>ASSET 10</v>
          </cell>
          <cell r="E28">
            <v>1</v>
          </cell>
          <cell r="G28" t="str">
            <v>COM-UI-ASSET-10</v>
          </cell>
          <cell r="H28" t="str">
            <v>자산 10</v>
          </cell>
          <cell r="I28" t="str">
            <v>ASSET 10</v>
          </cell>
        </row>
        <row r="29">
          <cell r="A29" t="str">
            <v>자산 11</v>
          </cell>
          <cell r="B29" t="str">
            <v>ASSET 11</v>
          </cell>
          <cell r="E29">
            <v>1</v>
          </cell>
          <cell r="G29" t="str">
            <v>COM-UI-ASSET-11</v>
          </cell>
          <cell r="H29" t="str">
            <v>자산 11</v>
          </cell>
          <cell r="I29" t="str">
            <v>ASSET 11</v>
          </cell>
        </row>
        <row r="30">
          <cell r="A30" t="str">
            <v>자산 20</v>
          </cell>
          <cell r="B30" t="str">
            <v>ASSET 20</v>
          </cell>
          <cell r="E30">
            <v>1</v>
          </cell>
          <cell r="G30" t="str">
            <v>COM-UI-ASSET-20</v>
          </cell>
          <cell r="H30" t="str">
            <v>자산 20</v>
          </cell>
          <cell r="I30" t="str">
            <v>ASSET 20</v>
          </cell>
        </row>
        <row r="31">
          <cell r="A31" t="str">
            <v>자산 21</v>
          </cell>
          <cell r="B31" t="str">
            <v>ASSET 21</v>
          </cell>
          <cell r="E31">
            <v>1</v>
          </cell>
          <cell r="G31" t="str">
            <v>COM-UI-ASSET-21</v>
          </cell>
          <cell r="H31" t="str">
            <v>자산 21</v>
          </cell>
          <cell r="I31" t="str">
            <v>ASSET 21</v>
          </cell>
        </row>
        <row r="32">
          <cell r="A32" t="str">
            <v>자산 30</v>
          </cell>
          <cell r="B32" t="str">
            <v>ASSET 30</v>
          </cell>
          <cell r="E32">
            <v>1</v>
          </cell>
          <cell r="G32" t="str">
            <v>COM-UI-ASSET-30</v>
          </cell>
          <cell r="H32" t="str">
            <v>자산 30</v>
          </cell>
          <cell r="I32" t="str">
            <v>ASSET 30</v>
          </cell>
        </row>
        <row r="33">
          <cell r="A33" t="str">
            <v>자산 31</v>
          </cell>
          <cell r="B33" t="str">
            <v>ASSET 31</v>
          </cell>
          <cell r="E33">
            <v>1</v>
          </cell>
          <cell r="G33" t="str">
            <v>COM-UI-ASSET-31</v>
          </cell>
          <cell r="H33" t="str">
            <v>자산 31</v>
          </cell>
          <cell r="I33" t="str">
            <v>ASSET 31</v>
          </cell>
        </row>
        <row r="34">
          <cell r="A34" t="str">
            <v>자산 32</v>
          </cell>
          <cell r="B34" t="str">
            <v>ASSET 32</v>
          </cell>
          <cell r="E34">
            <v>1</v>
          </cell>
          <cell r="G34" t="str">
            <v>COM-UI-ASSET-32</v>
          </cell>
          <cell r="H34" t="str">
            <v>자산 32</v>
          </cell>
          <cell r="I34" t="str">
            <v>ASSET 32</v>
          </cell>
        </row>
        <row r="35">
          <cell r="A35" t="str">
            <v>자산 33</v>
          </cell>
          <cell r="B35" t="str">
            <v>ASSET 33</v>
          </cell>
          <cell r="E35">
            <v>1</v>
          </cell>
          <cell r="G35" t="str">
            <v>COM-UI-ASSET-33</v>
          </cell>
          <cell r="H35" t="str">
            <v>자산 33</v>
          </cell>
          <cell r="I35" t="str">
            <v>ASSET 33</v>
          </cell>
        </row>
        <row r="36">
          <cell r="A36" t="str">
            <v>자산 40</v>
          </cell>
          <cell r="B36" t="str">
            <v>ASSET 40</v>
          </cell>
          <cell r="E36">
            <v>1</v>
          </cell>
          <cell r="G36" t="str">
            <v>COM-UI-ASSET-40</v>
          </cell>
          <cell r="H36" t="str">
            <v>자산 40</v>
          </cell>
          <cell r="I36" t="str">
            <v>ASSET 40</v>
          </cell>
        </row>
        <row r="37">
          <cell r="A37" t="str">
            <v>자산 41</v>
          </cell>
          <cell r="B37" t="str">
            <v>ASSET 41</v>
          </cell>
          <cell r="E37">
            <v>1</v>
          </cell>
          <cell r="G37" t="str">
            <v>COM-UI-ASSET-41</v>
          </cell>
          <cell r="H37" t="str">
            <v>자산 41</v>
          </cell>
          <cell r="I37" t="str">
            <v>ASSET 41</v>
          </cell>
        </row>
        <row r="38">
          <cell r="A38" t="str">
            <v>자산 42</v>
          </cell>
          <cell r="B38" t="str">
            <v>ASSET 42</v>
          </cell>
          <cell r="E38">
            <v>1</v>
          </cell>
          <cell r="G38" t="str">
            <v>COM-UI-ASSET-42</v>
          </cell>
          <cell r="H38" t="str">
            <v>자산 42</v>
          </cell>
          <cell r="I38" t="str">
            <v>ASSET 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E15"/>
  <sheetViews>
    <sheetView showGridLines="0" tabSelected="1" zoomScaleNormal="100" workbookViewId="0">
      <pane ySplit="1" topLeftCell="A2" activePane="bottomLeft" state="frozen"/>
      <selection activeCell="V1" sqref="V1"/>
      <selection pane="bottomLeft" activeCell="B7" sqref="B7"/>
    </sheetView>
  </sheetViews>
  <sheetFormatPr defaultColWidth="9" defaultRowHeight="18.600000000000001" customHeight="1"/>
  <cols>
    <col min="1" max="1" width="27.25" style="4" customWidth="1"/>
    <col min="2" max="2" width="14.625" style="4" customWidth="1"/>
    <col min="3" max="4" width="6.375" style="4" customWidth="1"/>
    <col min="5" max="5" width="8.875" style="7" customWidth="1"/>
    <col min="6" max="7" width="5.875" style="4" customWidth="1"/>
    <col min="8" max="8" width="18" style="7" customWidth="1"/>
    <col min="9" max="10" width="6.125" style="4" customWidth="1"/>
    <col min="11" max="11" width="12.5" style="10" customWidth="1"/>
    <col min="12" max="13" width="5.875" style="4" customWidth="1"/>
    <col min="14" max="14" width="12.5" style="4" customWidth="1"/>
    <col min="15" max="15" width="19.25" style="9" customWidth="1"/>
    <col min="16" max="16" width="9.7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3.125" style="6" customWidth="1"/>
    <col min="30" max="31" width="13.125" style="4" customWidth="1"/>
    <col min="32" max="16384" width="9" style="4"/>
  </cols>
  <sheetData>
    <row r="1" spans="1:31" s="5" customFormat="1" ht="36.6" customHeight="1">
      <c r="A1" s="1" t="s">
        <v>2</v>
      </c>
      <c r="B1" s="2" t="s">
        <v>0</v>
      </c>
      <c r="C1" s="2" t="s">
        <v>18</v>
      </c>
      <c r="D1" s="2" t="s">
        <v>17</v>
      </c>
      <c r="E1" s="2" t="s">
        <v>3</v>
      </c>
      <c r="F1" s="2" t="s">
        <v>19</v>
      </c>
      <c r="G1" s="2" t="s">
        <v>20</v>
      </c>
      <c r="H1" s="2" t="s">
        <v>7</v>
      </c>
      <c r="I1" s="2" t="s">
        <v>21</v>
      </c>
      <c r="J1" s="2" t="s">
        <v>22</v>
      </c>
      <c r="K1" s="2" t="s">
        <v>4</v>
      </c>
      <c r="L1" s="2" t="s">
        <v>23</v>
      </c>
      <c r="M1" s="2" t="s">
        <v>24</v>
      </c>
      <c r="N1" s="2" t="s">
        <v>9</v>
      </c>
      <c r="O1" s="8" t="s">
        <v>1</v>
      </c>
      <c r="P1" s="2" t="s">
        <v>25</v>
      </c>
      <c r="Q1" s="2" t="s">
        <v>26</v>
      </c>
      <c r="R1" s="2" t="s">
        <v>12</v>
      </c>
      <c r="S1" s="2" t="s">
        <v>13</v>
      </c>
      <c r="T1" s="2" t="s">
        <v>5</v>
      </c>
      <c r="U1" s="2" t="s">
        <v>11</v>
      </c>
      <c r="V1" s="2" t="s">
        <v>8</v>
      </c>
      <c r="W1" s="2" t="s">
        <v>6</v>
      </c>
      <c r="X1" s="2" t="s">
        <v>10</v>
      </c>
      <c r="Y1" s="2" t="s">
        <v>14</v>
      </c>
      <c r="Z1" s="2" t="s">
        <v>15</v>
      </c>
      <c r="AA1" s="2" t="s">
        <v>27</v>
      </c>
      <c r="AB1" s="2" t="s">
        <v>28</v>
      </c>
      <c r="AC1" s="3" t="s">
        <v>16</v>
      </c>
      <c r="AD1" s="2" t="s">
        <v>29</v>
      </c>
      <c r="AE1" s="2" t="s">
        <v>30</v>
      </c>
    </row>
    <row r="2" spans="1:31" ht="18.600000000000001" customHeight="1">
      <c r="A2" s="11" t="s">
        <v>60</v>
      </c>
      <c r="B2" s="13" t="str">
        <f>VLOOKUP(A2,[1]screen!$G:$J,2,FALSE)</f>
        <v>Outstanding Liability POPUP</v>
      </c>
      <c r="C2" s="13" t="str">
        <f t="shared" ref="C2" si="0">IF(B2&lt;&gt;"",D2&amp;"("&amp;B2&amp;")","")</f>
        <v>Outstanding Liability POPUP(Outstanding Liability POPUP)</v>
      </c>
      <c r="D2" s="13" t="str">
        <f>IF(B2&lt;&gt;"", VLOOKUP(B2,[1]screen!$A:$E,2,FALSE), "" )</f>
        <v>Outstanding Liability POPUP</v>
      </c>
      <c r="E2" s="14"/>
      <c r="F2" s="13" t="str">
        <f t="shared" ref="F2" si="1">IF(E2&lt;&gt;"",G2&amp;"("&amp;E2&amp;")","")</f>
        <v/>
      </c>
      <c r="G2" s="13" t="str">
        <f>IF(E2&lt;&gt;"",VLOOKUP(E2,[1]Label!$A:$B,2,FALSE),"")</f>
        <v/>
      </c>
      <c r="H2" s="17" t="s">
        <v>46</v>
      </c>
      <c r="I2" s="13" t="str">
        <f t="shared" ref="I2" si="2">IF(H2&lt;&gt;"",J2&amp;"("&amp;H2&amp;")","")</f>
        <v>Outstanding Liability(미납 세액)</v>
      </c>
      <c r="J2" s="13" t="str">
        <f>IF(H2&lt;&gt;"", VLOOKUP(H2,[1]Label!$A:$E,2,FALSE),"")</f>
        <v>Outstanding Liability</v>
      </c>
      <c r="K2" s="15"/>
      <c r="L2" s="13" t="str">
        <f t="shared" ref="L2:L14" si="3">IF(K2&lt;&gt;"",M2&amp;"("&amp;K2&amp;")","")</f>
        <v/>
      </c>
      <c r="M2" s="13" t="str">
        <f>IF(K2&lt;&gt;"",VLOOKUP(K2,#REF!,2,FALSE),"")</f>
        <v/>
      </c>
      <c r="N2" s="14" t="s">
        <v>33</v>
      </c>
      <c r="O2" s="16" t="s">
        <v>47</v>
      </c>
      <c r="P2" s="13" t="str">
        <f t="shared" ref="P2:P14" si="4">IF(O2&lt;&gt;"",Q2&amp;"&lt;br&gt;("&amp;O2&amp;")","")</f>
        <v>Tax Type&lt;br&gt;(세목)</v>
      </c>
      <c r="Q2" s="13" t="str">
        <f>IF(O2&lt;&gt;"", VLOOKUP(O2, [1]Label!$A:$B, 2, FALSE), "")</f>
        <v>Tax Type</v>
      </c>
      <c r="R2" s="14" t="s">
        <v>31</v>
      </c>
      <c r="S2" s="13"/>
      <c r="T2" s="13"/>
      <c r="U2" s="13"/>
      <c r="V2" s="14"/>
      <c r="W2" s="14"/>
      <c r="X2" s="14"/>
      <c r="Y2" s="14"/>
      <c r="Z2" s="12"/>
      <c r="AA2" s="12"/>
      <c r="AB2" s="12"/>
      <c r="AC2" s="12" t="s">
        <v>45</v>
      </c>
      <c r="AD2" s="12" t="s">
        <v>45</v>
      </c>
      <c r="AE2" s="12" t="s">
        <v>45</v>
      </c>
    </row>
    <row r="3" spans="1:31" ht="18.600000000000001" customHeight="1">
      <c r="A3" s="11" t="s">
        <v>60</v>
      </c>
      <c r="B3" s="13" t="str">
        <f>VLOOKUP(A3,[1]screen!$G:$J,2,FALSE)</f>
        <v>Outstanding Liability POPUP</v>
      </c>
      <c r="C3" s="13" t="str">
        <f t="shared" ref="C3:C15" si="5">IF(B3&lt;&gt;"",D3&amp;"("&amp;B3&amp;")","")</f>
        <v>Outstanding Liability POPUP(Outstanding Liability POPUP)</v>
      </c>
      <c r="D3" s="13" t="str">
        <f>IF(B3&lt;&gt;"", VLOOKUP(B3,[1]screen!$A:$E,2,FALSE), "" )</f>
        <v>Outstanding Liability POPUP</v>
      </c>
      <c r="E3" s="14"/>
      <c r="F3" s="13" t="str">
        <f t="shared" ref="F3:F15" si="6">IF(E3&lt;&gt;"",G3&amp;"("&amp;E3&amp;")","")</f>
        <v/>
      </c>
      <c r="G3" s="13" t="str">
        <f>IF(E3&lt;&gt;"",VLOOKUP(E3,[1]Label!$A:$B,2,FALSE),"")</f>
        <v/>
      </c>
      <c r="H3" s="17" t="s">
        <v>46</v>
      </c>
      <c r="I3" s="13" t="str">
        <f t="shared" ref="I3:I15" si="7">IF(H3&lt;&gt;"",J3&amp;"("&amp;H3&amp;")","")</f>
        <v>Outstanding Liability(미납 세액)</v>
      </c>
      <c r="J3" s="13" t="str">
        <f>IF(H3&lt;&gt;"", VLOOKUP(H3,[1]Label!$A:$E,2,FALSE),"")</f>
        <v>Outstanding Liability</v>
      </c>
      <c r="K3" s="15"/>
      <c r="L3" s="13" t="str">
        <f t="shared" si="3"/>
        <v/>
      </c>
      <c r="M3" s="13" t="str">
        <f>IF(K3&lt;&gt;"",VLOOKUP(K3,#REF!,2,FALSE),"")</f>
        <v/>
      </c>
      <c r="N3" s="14" t="s">
        <v>33</v>
      </c>
      <c r="O3" s="16" t="s">
        <v>48</v>
      </c>
      <c r="P3" s="13" t="str">
        <f t="shared" si="4"/>
        <v>Case Type&lt;br&gt;(사례 유형)</v>
      </c>
      <c r="Q3" s="13" t="str">
        <f>IF(O3&lt;&gt;"", VLOOKUP(O3, [1]Label!$A:$B, 2, FALSE), "")</f>
        <v>Case Type</v>
      </c>
      <c r="R3" s="14" t="s">
        <v>31</v>
      </c>
      <c r="S3" s="13"/>
      <c r="T3" s="13"/>
      <c r="U3" s="13"/>
      <c r="V3" s="14"/>
      <c r="W3" s="14"/>
      <c r="X3" s="14"/>
      <c r="Y3" s="14"/>
      <c r="Z3" s="12"/>
      <c r="AA3" s="12"/>
      <c r="AB3" s="12"/>
      <c r="AC3" s="12" t="s">
        <v>34</v>
      </c>
      <c r="AD3" s="12" t="s">
        <v>34</v>
      </c>
      <c r="AE3" s="12" t="s">
        <v>34</v>
      </c>
    </row>
    <row r="4" spans="1:31" ht="18.600000000000001" customHeight="1">
      <c r="A4" s="11" t="s">
        <v>60</v>
      </c>
      <c r="B4" s="13" t="str">
        <f>VLOOKUP(A4,[1]screen!$G:$J,2,FALSE)</f>
        <v>Outstanding Liability POPUP</v>
      </c>
      <c r="C4" s="13" t="str">
        <f t="shared" si="5"/>
        <v>Outstanding Liability POPUP(Outstanding Liability POPUP)</v>
      </c>
      <c r="D4" s="13" t="str">
        <f>IF(B4&lt;&gt;"", VLOOKUP(B4,[1]screen!$A:$E,2,FALSE), "" )</f>
        <v>Outstanding Liability POPUP</v>
      </c>
      <c r="E4" s="14"/>
      <c r="F4" s="13" t="str">
        <f t="shared" si="6"/>
        <v/>
      </c>
      <c r="G4" s="13" t="str">
        <f>IF(E4&lt;&gt;"",VLOOKUP(E4,[1]Label!$A:$B,2,FALSE),"")</f>
        <v/>
      </c>
      <c r="H4" s="17" t="s">
        <v>46</v>
      </c>
      <c r="I4" s="13" t="str">
        <f t="shared" si="7"/>
        <v>Outstanding Liability(미납 세액)</v>
      </c>
      <c r="J4" s="13" t="str">
        <f>IF(H4&lt;&gt;"", VLOOKUP(H4,[1]Label!$A:$E,2,FALSE),"")</f>
        <v>Outstanding Liability</v>
      </c>
      <c r="K4" s="15"/>
      <c r="L4" s="13" t="str">
        <f t="shared" si="3"/>
        <v/>
      </c>
      <c r="M4" s="13" t="str">
        <f>IF(K4&lt;&gt;"",VLOOKUP(K4,#REF!,2,FALSE),"")</f>
        <v/>
      </c>
      <c r="N4" s="14" t="s">
        <v>33</v>
      </c>
      <c r="O4" s="16" t="s">
        <v>49</v>
      </c>
      <c r="P4" s="13" t="str">
        <f t="shared" si="4"/>
        <v>Year&lt;br&gt;(연도)</v>
      </c>
      <c r="Q4" s="13" t="str">
        <f>IF(O4&lt;&gt;"", VLOOKUP(O4, [1]Label!$A:$B, 2, FALSE), "")</f>
        <v>Year</v>
      </c>
      <c r="R4" s="14" t="s">
        <v>31</v>
      </c>
      <c r="S4" s="13"/>
      <c r="T4" s="13"/>
      <c r="U4" s="13"/>
      <c r="V4" s="14"/>
      <c r="W4" s="14"/>
      <c r="X4" s="14"/>
      <c r="Y4" s="14"/>
      <c r="Z4" s="12"/>
      <c r="AA4" s="12"/>
      <c r="AB4" s="12"/>
      <c r="AC4" s="12" t="s">
        <v>35</v>
      </c>
      <c r="AD4" s="12" t="s">
        <v>35</v>
      </c>
      <c r="AE4" s="12" t="s">
        <v>35</v>
      </c>
    </row>
    <row r="5" spans="1:31" ht="18.600000000000001" customHeight="1">
      <c r="A5" s="11" t="s">
        <v>60</v>
      </c>
      <c r="B5" s="13" t="str">
        <f>VLOOKUP(A5,[1]screen!$G:$J,2,FALSE)</f>
        <v>Outstanding Liability POPUP</v>
      </c>
      <c r="C5" s="13" t="str">
        <f t="shared" si="5"/>
        <v>Outstanding Liability POPUP(Outstanding Liability POPUP)</v>
      </c>
      <c r="D5" s="13" t="str">
        <f>IF(B5&lt;&gt;"", VLOOKUP(B5,[1]screen!$A:$E,2,FALSE), "" )</f>
        <v>Outstanding Liability POPUP</v>
      </c>
      <c r="E5" s="14"/>
      <c r="F5" s="13" t="str">
        <f t="shared" si="6"/>
        <v/>
      </c>
      <c r="G5" s="13" t="str">
        <f>IF(E5&lt;&gt;"",VLOOKUP(E5,[1]Label!$A:$B,2,FALSE),"")</f>
        <v/>
      </c>
      <c r="H5" s="17" t="s">
        <v>46</v>
      </c>
      <c r="I5" s="13" t="str">
        <f t="shared" si="7"/>
        <v>Outstanding Liability(미납 세액)</v>
      </c>
      <c r="J5" s="13" t="str">
        <f>IF(H5&lt;&gt;"", VLOOKUP(H5,[1]Label!$A:$E,2,FALSE),"")</f>
        <v>Outstanding Liability</v>
      </c>
      <c r="K5" s="15"/>
      <c r="L5" s="13" t="str">
        <f t="shared" si="3"/>
        <v/>
      </c>
      <c r="M5" s="13" t="str">
        <f>IF(K5&lt;&gt;"",VLOOKUP(K5,#REF!,2,FALSE),"")</f>
        <v/>
      </c>
      <c r="N5" s="14" t="s">
        <v>33</v>
      </c>
      <c r="O5" s="16" t="s">
        <v>50</v>
      </c>
      <c r="P5" s="13" t="str">
        <f t="shared" si="4"/>
        <v>Period&lt;br&gt;(기간)</v>
      </c>
      <c r="Q5" s="13" t="str">
        <f>IF(O5&lt;&gt;"", VLOOKUP(O5, [1]Label!$A:$B, 2, FALSE), "")</f>
        <v>Period</v>
      </c>
      <c r="R5" s="14" t="s">
        <v>31</v>
      </c>
      <c r="S5" s="13"/>
      <c r="T5" s="13"/>
      <c r="U5" s="13"/>
      <c r="V5" s="14"/>
      <c r="W5" s="14"/>
      <c r="X5" s="14"/>
      <c r="Y5" s="14"/>
      <c r="Z5" s="12"/>
      <c r="AA5" s="12"/>
      <c r="AB5" s="12"/>
      <c r="AC5" s="12" t="s">
        <v>36</v>
      </c>
      <c r="AD5" s="12" t="s">
        <v>36</v>
      </c>
      <c r="AE5" s="12" t="s">
        <v>36</v>
      </c>
    </row>
    <row r="6" spans="1:31" ht="18.600000000000001" customHeight="1">
      <c r="A6" s="11" t="s">
        <v>60</v>
      </c>
      <c r="B6" s="13" t="str">
        <f>VLOOKUP(A6,[1]screen!$G:$J,2,FALSE)</f>
        <v>Outstanding Liability POPUP</v>
      </c>
      <c r="C6" s="13" t="str">
        <f t="shared" si="5"/>
        <v>Outstanding Liability POPUP(Outstanding Liability POPUP)</v>
      </c>
      <c r="D6" s="13" t="str">
        <f>IF(B6&lt;&gt;"", VLOOKUP(B6,[1]screen!$A:$E,2,FALSE), "" )</f>
        <v>Outstanding Liability POPUP</v>
      </c>
      <c r="E6" s="14"/>
      <c r="F6" s="13" t="str">
        <f t="shared" si="6"/>
        <v/>
      </c>
      <c r="G6" s="13" t="str">
        <f>IF(E6&lt;&gt;"",VLOOKUP(E6,[1]Label!$A:$B,2,FALSE),"")</f>
        <v/>
      </c>
      <c r="H6" s="17" t="s">
        <v>46</v>
      </c>
      <c r="I6" s="13" t="str">
        <f t="shared" si="7"/>
        <v>Outstanding Liability(미납 세액)</v>
      </c>
      <c r="J6" s="13" t="str">
        <f>IF(H6&lt;&gt;"", VLOOKUP(H6,[1]Label!$A:$E,2,FALSE),"")</f>
        <v>Outstanding Liability</v>
      </c>
      <c r="K6" s="15"/>
      <c r="L6" s="13" t="str">
        <f t="shared" si="3"/>
        <v/>
      </c>
      <c r="M6" s="13" t="str">
        <f>IF(K6&lt;&gt;"",VLOOKUP(K6,#REF!,2,FALSE),"")</f>
        <v/>
      </c>
      <c r="N6" s="14" t="s">
        <v>33</v>
      </c>
      <c r="O6" s="16" t="s">
        <v>51</v>
      </c>
      <c r="P6" s="13" t="str">
        <f t="shared" si="4"/>
        <v>Due date&lt;br&gt;(납기일)</v>
      </c>
      <c r="Q6" s="13" t="str">
        <f>IF(O6&lt;&gt;"", VLOOKUP(O6, [1]Label!$A:$B, 2, FALSE), "")</f>
        <v>Due date</v>
      </c>
      <c r="R6" s="14" t="s">
        <v>31</v>
      </c>
      <c r="S6" s="13"/>
      <c r="T6" s="13"/>
      <c r="U6" s="13"/>
      <c r="V6" s="14"/>
      <c r="W6" s="14"/>
      <c r="X6" s="14"/>
      <c r="Y6" s="14"/>
      <c r="Z6" s="12"/>
      <c r="AA6" s="12"/>
      <c r="AB6" s="12"/>
      <c r="AC6" s="12" t="s">
        <v>37</v>
      </c>
      <c r="AD6" s="12" t="s">
        <v>37</v>
      </c>
      <c r="AE6" s="12" t="s">
        <v>37</v>
      </c>
    </row>
    <row r="7" spans="1:31" ht="18.600000000000001" customHeight="1">
      <c r="A7" s="11" t="s">
        <v>60</v>
      </c>
      <c r="B7" s="13" t="str">
        <f>VLOOKUP(A7,[1]screen!$G:$J,2,FALSE)</f>
        <v>Outstanding Liability POPUP</v>
      </c>
      <c r="C7" s="13" t="str">
        <f t="shared" si="5"/>
        <v>Outstanding Liability POPUP(Outstanding Liability POPUP)</v>
      </c>
      <c r="D7" s="13" t="str">
        <f>IF(B7&lt;&gt;"", VLOOKUP(B7,[1]screen!$A:$E,2,FALSE), "" )</f>
        <v>Outstanding Liability POPUP</v>
      </c>
      <c r="E7" s="14"/>
      <c r="F7" s="13" t="str">
        <f t="shared" si="6"/>
        <v/>
      </c>
      <c r="G7" s="13" t="str">
        <f>IF(E7&lt;&gt;"",VLOOKUP(E7,[1]Label!$A:$B,2,FALSE),"")</f>
        <v/>
      </c>
      <c r="H7" s="17" t="s">
        <v>46</v>
      </c>
      <c r="I7" s="13" t="str">
        <f t="shared" si="7"/>
        <v>Outstanding Liability(미납 세액)</v>
      </c>
      <c r="J7" s="13" t="str">
        <f>IF(H7&lt;&gt;"", VLOOKUP(H7,[1]Label!$A:$E,2,FALSE),"")</f>
        <v>Outstanding Liability</v>
      </c>
      <c r="K7" s="15"/>
      <c r="L7" s="13" t="str">
        <f t="shared" si="3"/>
        <v/>
      </c>
      <c r="M7" s="13" t="str">
        <f>IF(K7&lt;&gt;"",VLOOKUP(K7,#REF!,2,FALSE),"")</f>
        <v/>
      </c>
      <c r="N7" s="14" t="s">
        <v>33</v>
      </c>
      <c r="O7" s="16" t="s">
        <v>52</v>
      </c>
      <c r="P7" s="13" t="str">
        <f t="shared" si="4"/>
        <v>Debit no.&lt;br&gt;(부과 번호)</v>
      </c>
      <c r="Q7" s="13" t="str">
        <f>IF(O7&lt;&gt;"", VLOOKUP(O7, [1]Label!$A:$B, 2, FALSE), "")</f>
        <v>Debit no.</v>
      </c>
      <c r="R7" s="14" t="s">
        <v>31</v>
      </c>
      <c r="S7" s="13"/>
      <c r="T7" s="13"/>
      <c r="U7" s="13"/>
      <c r="V7" s="14"/>
      <c r="W7" s="14"/>
      <c r="X7" s="14"/>
      <c r="Y7" s="14"/>
      <c r="Z7" s="12"/>
      <c r="AA7" s="12"/>
      <c r="AB7" s="12"/>
      <c r="AC7" s="12" t="s">
        <v>38</v>
      </c>
      <c r="AD7" s="12" t="s">
        <v>38</v>
      </c>
      <c r="AE7" s="12" t="s">
        <v>38</v>
      </c>
    </row>
    <row r="8" spans="1:31" ht="18.600000000000001" customHeight="1">
      <c r="A8" s="11" t="s">
        <v>60</v>
      </c>
      <c r="B8" s="13" t="str">
        <f>VLOOKUP(A8,[1]screen!$G:$J,2,FALSE)</f>
        <v>Outstanding Liability POPUP</v>
      </c>
      <c r="C8" s="13" t="str">
        <f t="shared" si="5"/>
        <v>Outstanding Liability POPUP(Outstanding Liability POPUP)</v>
      </c>
      <c r="D8" s="13" t="str">
        <f>IF(B8&lt;&gt;"", VLOOKUP(B8,[1]screen!$A:$E,2,FALSE), "" )</f>
        <v>Outstanding Liability POPUP</v>
      </c>
      <c r="E8" s="14"/>
      <c r="F8" s="13" t="str">
        <f t="shared" si="6"/>
        <v/>
      </c>
      <c r="G8" s="13" t="str">
        <f>IF(E8&lt;&gt;"",VLOOKUP(E8,[1]Label!$A:$B,2,FALSE),"")</f>
        <v/>
      </c>
      <c r="H8" s="17" t="s">
        <v>46</v>
      </c>
      <c r="I8" s="13" t="str">
        <f t="shared" si="7"/>
        <v>Outstanding Liability(미납 세액)</v>
      </c>
      <c r="J8" s="13" t="str">
        <f>IF(H8&lt;&gt;"", VLOOKUP(H8,[1]Label!$A:$E,2,FALSE),"")</f>
        <v>Outstanding Liability</v>
      </c>
      <c r="K8" s="15"/>
      <c r="L8" s="13" t="str">
        <f t="shared" si="3"/>
        <v/>
      </c>
      <c r="M8" s="13" t="str">
        <f>IF(K8&lt;&gt;"",VLOOKUP(K8,#REF!,2,FALSE),"")</f>
        <v/>
      </c>
      <c r="N8" s="14" t="s">
        <v>33</v>
      </c>
      <c r="O8" s="16" t="s">
        <v>53</v>
      </c>
      <c r="P8" s="13" t="str">
        <f t="shared" si="4"/>
        <v>Debit Amount&lt;br&gt;(부과 금액)</v>
      </c>
      <c r="Q8" s="13" t="str">
        <f>IF(O8&lt;&gt;"", VLOOKUP(O8, [1]Label!$A:$B, 2, FALSE), "")</f>
        <v>Debit Amount</v>
      </c>
      <c r="R8" s="14" t="s">
        <v>31</v>
      </c>
      <c r="S8" s="13"/>
      <c r="T8" s="13"/>
      <c r="U8" s="13"/>
      <c r="V8" s="14"/>
      <c r="W8" s="14"/>
      <c r="X8" s="14"/>
      <c r="Y8" s="14"/>
      <c r="Z8" s="12"/>
      <c r="AA8" s="12"/>
      <c r="AB8" s="12"/>
      <c r="AC8" s="12"/>
      <c r="AD8" s="12"/>
      <c r="AE8" s="12"/>
    </row>
    <row r="9" spans="1:31" ht="18.600000000000001" customHeight="1">
      <c r="A9" s="11" t="s">
        <v>60</v>
      </c>
      <c r="B9" s="13" t="str">
        <f>VLOOKUP(A9,[1]screen!$G:$J,2,FALSE)</f>
        <v>Outstanding Liability POPUP</v>
      </c>
      <c r="C9" s="13" t="str">
        <f t="shared" si="5"/>
        <v>Outstanding Liability POPUP(Outstanding Liability POPUP)</v>
      </c>
      <c r="D9" s="13" t="str">
        <f>IF(B9&lt;&gt;"", VLOOKUP(B9,[1]screen!$A:$E,2,FALSE), "" )</f>
        <v>Outstanding Liability POPUP</v>
      </c>
      <c r="E9" s="14"/>
      <c r="F9" s="13" t="str">
        <f t="shared" si="6"/>
        <v/>
      </c>
      <c r="G9" s="13" t="str">
        <f>IF(E9&lt;&gt;"",VLOOKUP(E9,[1]Label!$A:$B,2,FALSE),"")</f>
        <v/>
      </c>
      <c r="H9" s="17" t="s">
        <v>46</v>
      </c>
      <c r="I9" s="13" t="str">
        <f t="shared" si="7"/>
        <v>Outstanding Liability(미납 세액)</v>
      </c>
      <c r="J9" s="13" t="str">
        <f>IF(H9&lt;&gt;"", VLOOKUP(H9,[1]Label!$A:$E,2,FALSE),"")</f>
        <v>Outstanding Liability</v>
      </c>
      <c r="K9" s="15"/>
      <c r="L9" s="13" t="str">
        <f t="shared" si="3"/>
        <v/>
      </c>
      <c r="M9" s="13" t="str">
        <f>IF(K9&lt;&gt;"",VLOOKUP(K9,#REF!,2,FALSE),"")</f>
        <v/>
      </c>
      <c r="N9" s="14" t="s">
        <v>33</v>
      </c>
      <c r="O9" s="16" t="s">
        <v>54</v>
      </c>
      <c r="P9" s="13" t="str">
        <f t="shared" si="4"/>
        <v>Payment&lt;br&gt;(납부)</v>
      </c>
      <c r="Q9" s="13" t="str">
        <f>IF(O9&lt;&gt;"", VLOOKUP(O9, [1]Label!$A:$B, 2, FALSE), "")</f>
        <v>Payment</v>
      </c>
      <c r="R9" s="14" t="s">
        <v>31</v>
      </c>
      <c r="S9" s="13"/>
      <c r="T9" s="13"/>
      <c r="U9" s="13"/>
      <c r="V9" s="14"/>
      <c r="W9" s="14"/>
      <c r="X9" s="14"/>
      <c r="Y9" s="14"/>
      <c r="Z9" s="12"/>
      <c r="AA9" s="12"/>
      <c r="AB9" s="12"/>
      <c r="AC9" s="12" t="s">
        <v>39</v>
      </c>
      <c r="AD9" s="12" t="s">
        <v>39</v>
      </c>
      <c r="AE9" s="12" t="s">
        <v>39</v>
      </c>
    </row>
    <row r="10" spans="1:31" ht="18.600000000000001" customHeight="1">
      <c r="A10" s="11" t="s">
        <v>60</v>
      </c>
      <c r="B10" s="13" t="str">
        <f>VLOOKUP(A10,[1]screen!$G:$J,2,FALSE)</f>
        <v>Outstanding Liability POPUP</v>
      </c>
      <c r="C10" s="13" t="str">
        <f t="shared" si="5"/>
        <v>Outstanding Liability POPUP(Outstanding Liability POPUP)</v>
      </c>
      <c r="D10" s="13" t="str">
        <f>IF(B10&lt;&gt;"", VLOOKUP(B10,[1]screen!$A:$E,2,FALSE), "" )</f>
        <v>Outstanding Liability POPUP</v>
      </c>
      <c r="E10" s="14"/>
      <c r="F10" s="13" t="str">
        <f t="shared" si="6"/>
        <v/>
      </c>
      <c r="G10" s="13" t="str">
        <f>IF(E10&lt;&gt;"",VLOOKUP(E10,[1]Label!$A:$B,2,FALSE),"")</f>
        <v/>
      </c>
      <c r="H10" s="17" t="s">
        <v>46</v>
      </c>
      <c r="I10" s="13" t="str">
        <f t="shared" si="7"/>
        <v>Outstanding Liability(미납 세액)</v>
      </c>
      <c r="J10" s="13" t="str">
        <f>IF(H10&lt;&gt;"", VLOOKUP(H10,[1]Label!$A:$E,2,FALSE),"")</f>
        <v>Outstanding Liability</v>
      </c>
      <c r="K10" s="15"/>
      <c r="L10" s="13" t="str">
        <f t="shared" si="3"/>
        <v/>
      </c>
      <c r="M10" s="13" t="str">
        <f>IF(K10&lt;&gt;"",VLOOKUP(K10,#REF!,2,FALSE),"")</f>
        <v/>
      </c>
      <c r="N10" s="14" t="s">
        <v>33</v>
      </c>
      <c r="O10" s="16" t="s">
        <v>55</v>
      </c>
      <c r="P10" s="13" t="str">
        <f t="shared" si="4"/>
        <v>Discharge&lt;br&gt;(소멸)</v>
      </c>
      <c r="Q10" s="13" t="str">
        <f>IF(O10&lt;&gt;"", VLOOKUP(O10, [1]Label!$A:$B, 2, FALSE), "")</f>
        <v>Discharge</v>
      </c>
      <c r="R10" s="14" t="s">
        <v>31</v>
      </c>
      <c r="S10" s="13"/>
      <c r="T10" s="13"/>
      <c r="U10" s="13"/>
      <c r="V10" s="14"/>
      <c r="W10" s="14"/>
      <c r="X10" s="14"/>
      <c r="Y10" s="14"/>
      <c r="Z10" s="12"/>
      <c r="AA10" s="12"/>
      <c r="AB10" s="12"/>
      <c r="AC10" s="12" t="s">
        <v>40</v>
      </c>
      <c r="AD10" s="12" t="s">
        <v>40</v>
      </c>
      <c r="AE10" s="12" t="s">
        <v>40</v>
      </c>
    </row>
    <row r="11" spans="1:31" ht="18.600000000000001" customHeight="1">
      <c r="A11" s="11" t="s">
        <v>60</v>
      </c>
      <c r="B11" s="13" t="str">
        <f>VLOOKUP(A11,[1]screen!$G:$J,2,FALSE)</f>
        <v>Outstanding Liability POPUP</v>
      </c>
      <c r="C11" s="13" t="str">
        <f t="shared" si="5"/>
        <v>Outstanding Liability POPUP(Outstanding Liability POPUP)</v>
      </c>
      <c r="D11" s="13" t="str">
        <f>IF(B11&lt;&gt;"", VLOOKUP(B11,[1]screen!$A:$E,2,FALSE), "" )</f>
        <v>Outstanding Liability POPUP</v>
      </c>
      <c r="E11" s="14"/>
      <c r="F11" s="13" t="str">
        <f t="shared" si="6"/>
        <v/>
      </c>
      <c r="G11" s="13" t="str">
        <f>IF(E11&lt;&gt;"",VLOOKUP(E11,[1]Label!$A:$B,2,FALSE),"")</f>
        <v/>
      </c>
      <c r="H11" s="17" t="s">
        <v>46</v>
      </c>
      <c r="I11" s="13" t="str">
        <f t="shared" si="7"/>
        <v>Outstanding Liability(미납 세액)</v>
      </c>
      <c r="J11" s="13" t="str">
        <f>IF(H11&lt;&gt;"", VLOOKUP(H11,[1]Label!$A:$E,2,FALSE),"")</f>
        <v>Outstanding Liability</v>
      </c>
      <c r="K11" s="15"/>
      <c r="L11" s="13" t="str">
        <f t="shared" si="3"/>
        <v/>
      </c>
      <c r="M11" s="13" t="str">
        <f>IF(K11&lt;&gt;"",VLOOKUP(K11,#REF!,2,FALSE),"")</f>
        <v/>
      </c>
      <c r="N11" s="14" t="s">
        <v>33</v>
      </c>
      <c r="O11" s="16" t="s">
        <v>56</v>
      </c>
      <c r="P11" s="13" t="str">
        <f t="shared" si="4"/>
        <v>Balance&lt;br&gt;(잔액)</v>
      </c>
      <c r="Q11" s="13" t="str">
        <f>IF(O11&lt;&gt;"", VLOOKUP(O11, [1]Label!$A:$B, 2, FALSE), "")</f>
        <v>Balance</v>
      </c>
      <c r="R11" s="14" t="s">
        <v>31</v>
      </c>
      <c r="S11" s="13"/>
      <c r="T11" s="13"/>
      <c r="U11" s="13"/>
      <c r="V11" s="14"/>
      <c r="W11" s="14"/>
      <c r="X11" s="14"/>
      <c r="Y11" s="14"/>
      <c r="Z11" s="12"/>
      <c r="AA11" s="12"/>
      <c r="AB11" s="12"/>
      <c r="AC11" s="12" t="s">
        <v>41</v>
      </c>
      <c r="AD11" s="12" t="s">
        <v>41</v>
      </c>
      <c r="AE11" s="12" t="s">
        <v>41</v>
      </c>
    </row>
    <row r="12" spans="1:31" ht="18.600000000000001" customHeight="1">
      <c r="A12" s="11" t="s">
        <v>60</v>
      </c>
      <c r="B12" s="13" t="str">
        <f>VLOOKUP(A12,[1]screen!$G:$J,2,FALSE)</f>
        <v>Outstanding Liability POPUP</v>
      </c>
      <c r="C12" s="13" t="str">
        <f t="shared" si="5"/>
        <v>Outstanding Liability POPUP(Outstanding Liability POPUP)</v>
      </c>
      <c r="D12" s="13" t="str">
        <f>IF(B12&lt;&gt;"", VLOOKUP(B12,[1]screen!$A:$E,2,FALSE), "" )</f>
        <v>Outstanding Liability POPUP</v>
      </c>
      <c r="E12" s="14"/>
      <c r="F12" s="13" t="str">
        <f t="shared" si="6"/>
        <v/>
      </c>
      <c r="G12" s="13" t="str">
        <f>IF(E12&lt;&gt;"",VLOOKUP(E12,[1]Label!$A:$B,2,FALSE),"")</f>
        <v/>
      </c>
      <c r="H12" s="17" t="s">
        <v>46</v>
      </c>
      <c r="I12" s="13" t="str">
        <f t="shared" si="7"/>
        <v>Outstanding Liability(미납 세액)</v>
      </c>
      <c r="J12" s="13" t="str">
        <f>IF(H12&lt;&gt;"", VLOOKUP(H12,[1]Label!$A:$E,2,FALSE),"")</f>
        <v>Outstanding Liability</v>
      </c>
      <c r="K12" s="15"/>
      <c r="L12" s="13" t="str">
        <f t="shared" si="3"/>
        <v/>
      </c>
      <c r="M12" s="13" t="str">
        <f>IF(K12&lt;&gt;"",VLOOKUP(K12,#REF!,2,FALSE),"")</f>
        <v/>
      </c>
      <c r="N12" s="14" t="s">
        <v>33</v>
      </c>
      <c r="O12" s="16" t="s">
        <v>57</v>
      </c>
      <c r="P12" s="13" t="str">
        <f t="shared" si="4"/>
        <v>Interest&lt;br&gt;(이자)</v>
      </c>
      <c r="Q12" s="13" t="str">
        <f>IF(O12&lt;&gt;"", VLOOKUP(O12, [1]Label!$A:$B, 2, FALSE), "")</f>
        <v>Interest</v>
      </c>
      <c r="R12" s="14" t="s">
        <v>31</v>
      </c>
      <c r="S12" s="13"/>
      <c r="T12" s="13"/>
      <c r="U12" s="13"/>
      <c r="V12" s="14"/>
      <c r="W12" s="14"/>
      <c r="X12" s="14"/>
      <c r="Y12" s="14"/>
      <c r="Z12" s="12"/>
      <c r="AA12" s="12"/>
      <c r="AB12" s="12"/>
      <c r="AC12" s="12" t="s">
        <v>42</v>
      </c>
      <c r="AD12" s="12" t="s">
        <v>42</v>
      </c>
      <c r="AE12" s="12" t="s">
        <v>42</v>
      </c>
    </row>
    <row r="13" spans="1:31" ht="18.600000000000001" customHeight="1">
      <c r="A13" s="11" t="s">
        <v>60</v>
      </c>
      <c r="B13" s="13" t="str">
        <f>VLOOKUP(A13,[1]screen!$G:$J,2,FALSE)</f>
        <v>Outstanding Liability POPUP</v>
      </c>
      <c r="C13" s="13" t="str">
        <f t="shared" si="5"/>
        <v>Outstanding Liability POPUP(Outstanding Liability POPUP)</v>
      </c>
      <c r="D13" s="13" t="str">
        <f>IF(B13&lt;&gt;"", VLOOKUP(B13,[1]screen!$A:$E,2,FALSE), "" )</f>
        <v>Outstanding Liability POPUP</v>
      </c>
      <c r="E13" s="14"/>
      <c r="F13" s="13" t="str">
        <f t="shared" si="6"/>
        <v/>
      </c>
      <c r="G13" s="13" t="str">
        <f>IF(E13&lt;&gt;"",VLOOKUP(E13,[1]Label!$A:$B,2,FALSE),"")</f>
        <v/>
      </c>
      <c r="H13" s="17" t="s">
        <v>46</v>
      </c>
      <c r="I13" s="13" t="str">
        <f t="shared" si="7"/>
        <v>Outstanding Liability(미납 세액)</v>
      </c>
      <c r="J13" s="13" t="str">
        <f>IF(H13&lt;&gt;"", VLOOKUP(H13,[1]Label!$A:$E,2,FALSE),"")</f>
        <v>Outstanding Liability</v>
      </c>
      <c r="K13" s="15"/>
      <c r="L13" s="13" t="str">
        <f t="shared" si="3"/>
        <v/>
      </c>
      <c r="M13" s="13" t="str">
        <f>IF(K13&lt;&gt;"",VLOOKUP(K13,#REF!,2,FALSE),"")</f>
        <v/>
      </c>
      <c r="N13" s="14" t="s">
        <v>33</v>
      </c>
      <c r="O13" s="16" t="s">
        <v>58</v>
      </c>
      <c r="P13" s="13" t="str">
        <f t="shared" si="4"/>
        <v>Total&lt;br&gt;(합계)</v>
      </c>
      <c r="Q13" s="13" t="str">
        <f>IF(O13&lt;&gt;"", VLOOKUP(O13, [1]Label!$A:$B, 2, FALSE), "")</f>
        <v>Total</v>
      </c>
      <c r="R13" s="14" t="s">
        <v>31</v>
      </c>
      <c r="S13" s="13"/>
      <c r="T13" s="13"/>
      <c r="U13" s="13"/>
      <c r="V13" s="14"/>
      <c r="W13" s="14"/>
      <c r="X13" s="14"/>
      <c r="Y13" s="14"/>
      <c r="Z13" s="12"/>
      <c r="AA13" s="12"/>
      <c r="AB13" s="12"/>
      <c r="AC13" s="12" t="s">
        <v>43</v>
      </c>
      <c r="AD13" s="12" t="s">
        <v>43</v>
      </c>
      <c r="AE13" s="12" t="s">
        <v>43</v>
      </c>
    </row>
    <row r="14" spans="1:31" ht="18.600000000000001" customHeight="1">
      <c r="A14" s="11" t="s">
        <v>60</v>
      </c>
      <c r="B14" s="13" t="str">
        <f>VLOOKUP(A14,[1]screen!$G:$J,2,FALSE)</f>
        <v>Outstanding Liability POPUP</v>
      </c>
      <c r="C14" s="13" t="str">
        <f t="shared" si="5"/>
        <v>Outstanding Liability POPUP(Outstanding Liability POPUP)</v>
      </c>
      <c r="D14" s="13" t="str">
        <f>IF(B14&lt;&gt;"", VLOOKUP(B14,[1]screen!$A:$E,2,FALSE), "" )</f>
        <v>Outstanding Liability POPUP</v>
      </c>
      <c r="E14" s="14"/>
      <c r="F14" s="13" t="str">
        <f t="shared" si="6"/>
        <v/>
      </c>
      <c r="G14" s="13" t="str">
        <f>IF(E14&lt;&gt;"",VLOOKUP(E14,[1]Label!$A:$B,2,FALSE),"")</f>
        <v/>
      </c>
      <c r="H14" s="17" t="s">
        <v>46</v>
      </c>
      <c r="I14" s="13" t="str">
        <f t="shared" si="7"/>
        <v>Outstanding Liability(미납 세액)</v>
      </c>
      <c r="J14" s="13" t="str">
        <f>IF(H14&lt;&gt;"", VLOOKUP(H14,[1]Label!$A:$E,2,FALSE),"")</f>
        <v>Outstanding Liability</v>
      </c>
      <c r="K14" s="15"/>
      <c r="L14" s="13" t="str">
        <f t="shared" si="3"/>
        <v/>
      </c>
      <c r="M14" s="13" t="str">
        <f>IF(K14&lt;&gt;"",VLOOKUP(K14,#REF!,2,FALSE),"")</f>
        <v/>
      </c>
      <c r="N14" s="14" t="s">
        <v>33</v>
      </c>
      <c r="O14" s="16" t="s">
        <v>59</v>
      </c>
      <c r="P14" s="13" t="str">
        <f t="shared" si="4"/>
        <v>Remarks&lt;br&gt;(비고)</v>
      </c>
      <c r="Q14" s="13" t="str">
        <f>IF(O14&lt;&gt;"", VLOOKUP(O14, [1]Label!$A:$B, 2, FALSE), "")</f>
        <v>Remarks</v>
      </c>
      <c r="R14" s="14" t="s">
        <v>31</v>
      </c>
      <c r="S14" s="13"/>
      <c r="T14" s="13"/>
      <c r="U14" s="13"/>
      <c r="V14" s="14"/>
      <c r="W14" s="14"/>
      <c r="X14" s="14"/>
      <c r="Y14" s="14"/>
      <c r="Z14" s="12"/>
      <c r="AA14" s="12"/>
      <c r="AB14" s="12"/>
      <c r="AC14" s="12" t="s">
        <v>44</v>
      </c>
      <c r="AD14" s="12" t="s">
        <v>44</v>
      </c>
      <c r="AE14" s="12" t="s">
        <v>44</v>
      </c>
    </row>
    <row r="15" spans="1:31" ht="18.600000000000001" customHeight="1">
      <c r="A15" s="11" t="s">
        <v>60</v>
      </c>
      <c r="B15" s="13" t="str">
        <f>VLOOKUP(A15,[1]screen!$G:$J,2,FALSE)</f>
        <v>Outstanding Liability POPUP</v>
      </c>
      <c r="C15" s="13" t="str">
        <f t="shared" si="5"/>
        <v>Outstanding Liability POPUP(Outstanding Liability POPUP)</v>
      </c>
      <c r="D15" s="13" t="str">
        <f>IF(B15&lt;&gt;"", VLOOKUP(B15,[1]screen!$A:$E,2,FALSE), "" )</f>
        <v>Outstanding Liability POPUP</v>
      </c>
      <c r="E15" s="14"/>
      <c r="F15" s="13" t="str">
        <f t="shared" si="6"/>
        <v/>
      </c>
      <c r="G15" s="13" t="str">
        <f>IF(E15&lt;&gt;"",VLOOKUP(E15,[1]Label!$A:$B,2,FALSE),"")</f>
        <v/>
      </c>
      <c r="H15" s="17" t="s">
        <v>46</v>
      </c>
      <c r="I15" s="13" t="str">
        <f t="shared" si="7"/>
        <v>Outstanding Liability(미납 세액)</v>
      </c>
      <c r="J15" s="13" t="str">
        <f>IF(H15&lt;&gt;"", VLOOKUP(H15,[1]Label!$A:$E,2,FALSE),"")</f>
        <v>Outstanding Liability</v>
      </c>
      <c r="K15" s="15"/>
      <c r="L15" s="13" t="str">
        <f t="shared" ref="L15" si="8">IF(K15&lt;&gt;"",M15&amp;"("&amp;K15&amp;")","")</f>
        <v/>
      </c>
      <c r="M15" s="13" t="str">
        <f>IF(K15&lt;&gt;"",VLOOKUP(K15,#REF!,2,FALSE),"")</f>
        <v/>
      </c>
      <c r="N15" s="14"/>
      <c r="O15" s="16"/>
      <c r="P15" s="13" t="str">
        <f t="shared" ref="P15" si="9">IF(O15&lt;&gt;"",Q15&amp;"&lt;br&gt;("&amp;O15&amp;")","")</f>
        <v/>
      </c>
      <c r="Q15" s="13" t="str">
        <f>IF(O15&lt;&gt;"", VLOOKUP(O15, [1]Label!$A:$B, 2, FALSE), "")</f>
        <v/>
      </c>
      <c r="R15" s="14" t="s">
        <v>31</v>
      </c>
      <c r="S15" s="13" t="s">
        <v>32</v>
      </c>
      <c r="T15" s="13"/>
      <c r="U15" s="13"/>
      <c r="V15" s="14"/>
      <c r="W15" s="14"/>
      <c r="X15" s="14"/>
      <c r="Y15" s="14"/>
      <c r="Z15" s="12"/>
      <c r="AA15" s="12"/>
      <c r="AB15" s="12"/>
      <c r="AC15" s="12"/>
      <c r="AD15" s="12"/>
      <c r="AE15" s="12"/>
    </row>
  </sheetData>
  <autoFilter ref="A1:XEX15" xr:uid="{00000000-0001-0000-0000-000000000000}"/>
  <dataConsolidate/>
  <phoneticPr fontId="1" type="noConversion"/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209550</xdr:colOff>
                    <xdr:row>0</xdr:row>
                    <xdr:rowOff>38100</xdr:rowOff>
                  </from>
                  <to>
                    <xdr:col>0</xdr:col>
                    <xdr:colOff>923925</xdr:colOff>
                    <xdr:row>0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UI-DMCI-O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2025-06-16T03:30:48Z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