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29EBD843-EF46-45F2-AD97-8F87698FF60D}" xr6:coauthVersionLast="47" xr6:coauthVersionMax="47" xr10:uidLastSave="{00000000-0000-0000-0000-000000000000}"/>
  <bookViews>
    <workbookView xWindow="6885" yWindow="11550" windowWidth="47505" windowHeight="16050" tabRatio="591" xr2:uid="{00000000-000D-0000-FFFF-FFFF00000000}"/>
  </bookViews>
  <sheets>
    <sheet name="UI-DMCI-O" sheetId="33" r:id="rId1"/>
    <sheet name="ASSET" sheetId="34" r:id="rId2"/>
  </sheets>
  <externalReferences>
    <externalReference r:id="rId3"/>
    <externalReference r:id="rId4"/>
  </externalReferences>
  <definedNames>
    <definedName name="_xlnm._FilterDatabase" localSheetId="1" hidden="1">ASSET!$A$1:$XEY$155</definedName>
    <definedName name="_xlnm._FilterDatabase" localSheetId="0" hidden="1">'UI-DMCI-O'!$A$1:$XEX$15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1">#REF!</definedName>
    <definedName name="그룹유형" localSheetId="0">#REF!</definedName>
    <definedName name="ㄴㅇ">#REF!</definedName>
    <definedName name="여부" localSheetId="1">#REF!</definedName>
    <definedName name="여부" localSheetId="0">#REF!</definedName>
    <definedName name="여부">#REF!</definedName>
    <definedName name="항목사용화면유형" localSheetId="1">#REF!</definedName>
    <definedName name="항목사용화면유형" localSheetId="0">#REF!</definedName>
    <definedName name="항목유형" localSheetId="1">#REF!</definedName>
    <definedName name="항목유형" localSheetId="0">#REF!</definedName>
    <definedName name="항목읽기전용유형" localSheetId="1">#REF!</definedName>
    <definedName name="항목읽기전용유형" localSheetId="0">#REF!</definedName>
    <definedName name="항목작성타입" localSheetId="1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3" l="1"/>
  <c r="I26" i="33" s="1"/>
  <c r="G26" i="33"/>
  <c r="F26" i="33" s="1"/>
  <c r="B26" i="33"/>
  <c r="J25" i="33"/>
  <c r="I25" i="33" s="1"/>
  <c r="G25" i="33"/>
  <c r="F25" i="33" s="1"/>
  <c r="J24" i="33"/>
  <c r="I24" i="33" s="1"/>
  <c r="G24" i="33"/>
  <c r="F24" i="33" s="1"/>
  <c r="J23" i="33"/>
  <c r="I23" i="33" s="1"/>
  <c r="G23" i="33"/>
  <c r="F23" i="33" s="1"/>
  <c r="J22" i="33"/>
  <c r="I22" i="33" s="1"/>
  <c r="G22" i="33"/>
  <c r="F22" i="33" s="1"/>
  <c r="B22" i="33"/>
  <c r="D22" i="33" s="1"/>
  <c r="J21" i="33"/>
  <c r="I21" i="33" s="1"/>
  <c r="G21" i="33"/>
  <c r="F21" i="33" s="1"/>
  <c r="J20" i="33"/>
  <c r="I20" i="33" s="1"/>
  <c r="G20" i="33"/>
  <c r="F20" i="33" s="1"/>
  <c r="B20" i="33"/>
  <c r="D20" i="33" s="1"/>
  <c r="J19" i="33"/>
  <c r="I19" i="33" s="1"/>
  <c r="G19" i="33"/>
  <c r="F19" i="33" s="1"/>
  <c r="J18" i="33"/>
  <c r="I18" i="33" s="1"/>
  <c r="G18" i="33"/>
  <c r="F18" i="33" s="1"/>
  <c r="B18" i="33"/>
  <c r="D18" i="33" s="1"/>
  <c r="J17" i="33"/>
  <c r="I17" i="33" s="1"/>
  <c r="G17" i="33"/>
  <c r="F17" i="33" s="1"/>
  <c r="J16" i="33"/>
  <c r="I16" i="33" s="1"/>
  <c r="G16" i="33"/>
  <c r="F16" i="33" s="1"/>
  <c r="B16" i="33"/>
  <c r="Q155" i="34"/>
  <c r="P155" i="34"/>
  <c r="M155" i="34"/>
  <c r="L155" i="34"/>
  <c r="J155" i="34"/>
  <c r="I155" i="34"/>
  <c r="G155" i="34"/>
  <c r="F155" i="34"/>
  <c r="Q154" i="34"/>
  <c r="P154" i="34" s="1"/>
  <c r="M154" i="34"/>
  <c r="L154" i="34"/>
  <c r="J154" i="34"/>
  <c r="I154" i="34"/>
  <c r="G154" i="34"/>
  <c r="F154" i="34"/>
  <c r="Q153" i="34"/>
  <c r="P153" i="34" s="1"/>
  <c r="M153" i="34"/>
  <c r="L153" i="34"/>
  <c r="J153" i="34"/>
  <c r="I153" i="34"/>
  <c r="G153" i="34"/>
  <c r="F153" i="34"/>
  <c r="Q152" i="34"/>
  <c r="P152" i="34" s="1"/>
  <c r="M152" i="34"/>
  <c r="L152" i="34"/>
  <c r="J152" i="34"/>
  <c r="I152" i="34"/>
  <c r="G152" i="34"/>
  <c r="F152" i="34"/>
  <c r="Q151" i="34"/>
  <c r="P151" i="34" s="1"/>
  <c r="M151" i="34"/>
  <c r="L151" i="34"/>
  <c r="J151" i="34"/>
  <c r="I151" i="34"/>
  <c r="G151" i="34"/>
  <c r="F151" i="34"/>
  <c r="Q150" i="34"/>
  <c r="P150" i="34" s="1"/>
  <c r="M150" i="34"/>
  <c r="L150" i="34"/>
  <c r="J150" i="34"/>
  <c r="I150" i="34"/>
  <c r="G150" i="34"/>
  <c r="F150" i="34"/>
  <c r="Q149" i="34"/>
  <c r="P149" i="34" s="1"/>
  <c r="M149" i="34"/>
  <c r="L149" i="34"/>
  <c r="J149" i="34"/>
  <c r="I149" i="34"/>
  <c r="G149" i="34"/>
  <c r="F149" i="34"/>
  <c r="Q148" i="34"/>
  <c r="P148" i="34" s="1"/>
  <c r="M148" i="34"/>
  <c r="L148" i="34"/>
  <c r="J148" i="34"/>
  <c r="I148" i="34"/>
  <c r="G148" i="34"/>
  <c r="F148" i="34"/>
  <c r="Q147" i="34"/>
  <c r="P147" i="34"/>
  <c r="M147" i="34"/>
  <c r="L147" i="34"/>
  <c r="J147" i="34"/>
  <c r="I147" i="34"/>
  <c r="G147" i="34"/>
  <c r="F147" i="34"/>
  <c r="Q146" i="34"/>
  <c r="P146" i="34" s="1"/>
  <c r="M146" i="34"/>
  <c r="L146" i="34"/>
  <c r="J146" i="34"/>
  <c r="I146" i="34"/>
  <c r="G146" i="34"/>
  <c r="F146" i="34"/>
  <c r="Q145" i="34"/>
  <c r="P145" i="34" s="1"/>
  <c r="M145" i="34"/>
  <c r="L145" i="34"/>
  <c r="J145" i="34"/>
  <c r="I145" i="34"/>
  <c r="G145" i="34"/>
  <c r="F145" i="34"/>
  <c r="Q144" i="34"/>
  <c r="P144" i="34" s="1"/>
  <c r="M144" i="34"/>
  <c r="L144" i="34"/>
  <c r="J144" i="34"/>
  <c r="I144" i="34"/>
  <c r="G144" i="34"/>
  <c r="F144" i="34"/>
  <c r="Q143" i="34"/>
  <c r="P143" i="34" s="1"/>
  <c r="M143" i="34"/>
  <c r="L143" i="34"/>
  <c r="J143" i="34"/>
  <c r="I143" i="34"/>
  <c r="G143" i="34"/>
  <c r="F143" i="34"/>
  <c r="Q142" i="34"/>
  <c r="P142" i="34"/>
  <c r="M142" i="34"/>
  <c r="L142" i="34"/>
  <c r="J142" i="34"/>
  <c r="I142" i="34"/>
  <c r="G142" i="34"/>
  <c r="F142" i="34"/>
  <c r="Q141" i="34"/>
  <c r="P141" i="34" s="1"/>
  <c r="M141" i="34"/>
  <c r="L141" i="34"/>
  <c r="J141" i="34"/>
  <c r="I141" i="34"/>
  <c r="G141" i="34"/>
  <c r="F141" i="34"/>
  <c r="Q140" i="34"/>
  <c r="P140" i="34" s="1"/>
  <c r="M140" i="34"/>
  <c r="L140" i="34"/>
  <c r="J140" i="34"/>
  <c r="I140" i="34"/>
  <c r="G140" i="34"/>
  <c r="F140" i="34"/>
  <c r="Q139" i="34"/>
  <c r="P139" i="34" s="1"/>
  <c r="M139" i="34"/>
  <c r="L139" i="34"/>
  <c r="J139" i="34"/>
  <c r="I139" i="34"/>
  <c r="G139" i="34"/>
  <c r="F139" i="34"/>
  <c r="Q138" i="34"/>
  <c r="P138" i="34" s="1"/>
  <c r="M138" i="34"/>
  <c r="L138" i="34"/>
  <c r="J138" i="34"/>
  <c r="I138" i="34"/>
  <c r="G138" i="34"/>
  <c r="F138" i="34"/>
  <c r="Q137" i="34"/>
  <c r="P137" i="34" s="1"/>
  <c r="M137" i="34"/>
  <c r="L137" i="34"/>
  <c r="J137" i="34"/>
  <c r="I137" i="34"/>
  <c r="G137" i="34"/>
  <c r="F137" i="34"/>
  <c r="Q136" i="34"/>
  <c r="P136" i="34" s="1"/>
  <c r="M136" i="34"/>
  <c r="L136" i="34"/>
  <c r="J136" i="34"/>
  <c r="I136" i="34"/>
  <c r="G136" i="34"/>
  <c r="F136" i="34"/>
  <c r="Q135" i="34"/>
  <c r="P135" i="34" s="1"/>
  <c r="M135" i="34"/>
  <c r="L135" i="34"/>
  <c r="J135" i="34"/>
  <c r="I135" i="34"/>
  <c r="G135" i="34"/>
  <c r="F135" i="34"/>
  <c r="Q134" i="34"/>
  <c r="P134" i="34" s="1"/>
  <c r="M134" i="34"/>
  <c r="L134" i="34"/>
  <c r="J134" i="34"/>
  <c r="I134" i="34"/>
  <c r="G134" i="34"/>
  <c r="F134" i="34"/>
  <c r="Q133" i="34"/>
  <c r="P133" i="34" s="1"/>
  <c r="M133" i="34"/>
  <c r="L133" i="34"/>
  <c r="J133" i="34"/>
  <c r="I133" i="34"/>
  <c r="G133" i="34"/>
  <c r="F133" i="34"/>
  <c r="Q132" i="34"/>
  <c r="P132" i="34" s="1"/>
  <c r="M132" i="34"/>
  <c r="L132" i="34"/>
  <c r="J132" i="34"/>
  <c r="I132" i="34"/>
  <c r="G132" i="34"/>
  <c r="F132" i="34"/>
  <c r="Q131" i="34"/>
  <c r="P131" i="34" s="1"/>
  <c r="M131" i="34"/>
  <c r="L131" i="34"/>
  <c r="J131" i="34"/>
  <c r="I131" i="34"/>
  <c r="G131" i="34"/>
  <c r="F131" i="34"/>
  <c r="Q130" i="34"/>
  <c r="P130" i="34" s="1"/>
  <c r="M130" i="34"/>
  <c r="L130" i="34"/>
  <c r="J130" i="34"/>
  <c r="I130" i="34"/>
  <c r="G130" i="34"/>
  <c r="F130" i="34"/>
  <c r="Q129" i="34"/>
  <c r="P129" i="34"/>
  <c r="M129" i="34"/>
  <c r="L129" i="34"/>
  <c r="J129" i="34"/>
  <c r="I129" i="34"/>
  <c r="G129" i="34"/>
  <c r="F129" i="34"/>
  <c r="Q128" i="34"/>
  <c r="P128" i="34" s="1"/>
  <c r="M128" i="34"/>
  <c r="L128" i="34"/>
  <c r="J128" i="34"/>
  <c r="I128" i="34"/>
  <c r="G128" i="34"/>
  <c r="F128" i="34"/>
  <c r="Q127" i="34"/>
  <c r="P127" i="34" s="1"/>
  <c r="M127" i="34"/>
  <c r="L127" i="34"/>
  <c r="J127" i="34"/>
  <c r="I127" i="34"/>
  <c r="G127" i="34"/>
  <c r="F127" i="34"/>
  <c r="Q126" i="34"/>
  <c r="P126" i="34" s="1"/>
  <c r="M126" i="34"/>
  <c r="L126" i="34"/>
  <c r="J126" i="34"/>
  <c r="I126" i="34"/>
  <c r="G126" i="34"/>
  <c r="F126" i="34"/>
  <c r="Q125" i="34"/>
  <c r="P125" i="34" s="1"/>
  <c r="M125" i="34"/>
  <c r="L125" i="34"/>
  <c r="J125" i="34"/>
  <c r="I125" i="34"/>
  <c r="G125" i="34"/>
  <c r="F125" i="34"/>
  <c r="Q124" i="34"/>
  <c r="P124" i="34" s="1"/>
  <c r="M124" i="34"/>
  <c r="L124" i="34"/>
  <c r="J124" i="34"/>
  <c r="I124" i="34"/>
  <c r="G124" i="34"/>
  <c r="F124" i="34"/>
  <c r="Q123" i="34"/>
  <c r="P123" i="34" s="1"/>
  <c r="M123" i="34"/>
  <c r="L123" i="34"/>
  <c r="J123" i="34"/>
  <c r="I123" i="34"/>
  <c r="G123" i="34"/>
  <c r="F123" i="34"/>
  <c r="Q122" i="34"/>
  <c r="P122" i="34" s="1"/>
  <c r="M122" i="34"/>
  <c r="L122" i="34"/>
  <c r="J122" i="34"/>
  <c r="I122" i="34"/>
  <c r="G122" i="34"/>
  <c r="F122" i="34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Q119" i="34"/>
  <c r="P119" i="34" s="1"/>
  <c r="M119" i="34"/>
  <c r="L119" i="34"/>
  <c r="J119" i="34"/>
  <c r="I119" i="34"/>
  <c r="G119" i="34"/>
  <c r="F119" i="34"/>
  <c r="Q118" i="34"/>
  <c r="P118" i="34"/>
  <c r="M118" i="34"/>
  <c r="L118" i="34"/>
  <c r="J118" i="34"/>
  <c r="I118" i="34"/>
  <c r="G118" i="34"/>
  <c r="F118" i="34"/>
  <c r="Q117" i="34"/>
  <c r="P117" i="34"/>
  <c r="M117" i="34"/>
  <c r="L117" i="34"/>
  <c r="J117" i="34"/>
  <c r="I117" i="34"/>
  <c r="G117" i="34"/>
  <c r="F117" i="34"/>
  <c r="Q116" i="34"/>
  <c r="P116" i="34"/>
  <c r="M116" i="34"/>
  <c r="L116" i="34"/>
  <c r="J116" i="34"/>
  <c r="I116" i="34"/>
  <c r="G116" i="34"/>
  <c r="F116" i="34"/>
  <c r="Q115" i="34"/>
  <c r="P115" i="34" s="1"/>
  <c r="M115" i="34"/>
  <c r="L115" i="34"/>
  <c r="J115" i="34"/>
  <c r="I115" i="34"/>
  <c r="G115" i="34"/>
  <c r="F115" i="34"/>
  <c r="Q114" i="34"/>
  <c r="P114" i="34" s="1"/>
  <c r="M114" i="34"/>
  <c r="L114" i="34"/>
  <c r="J114" i="34"/>
  <c r="I114" i="34"/>
  <c r="G114" i="34"/>
  <c r="F114" i="34"/>
  <c r="Q113" i="34"/>
  <c r="P113" i="34" s="1"/>
  <c r="M113" i="34"/>
  <c r="L113" i="34"/>
  <c r="J113" i="34"/>
  <c r="I113" i="34"/>
  <c r="G113" i="34"/>
  <c r="F113" i="34"/>
  <c r="Q112" i="34"/>
  <c r="P112" i="34" s="1"/>
  <c r="M112" i="34"/>
  <c r="L112" i="34"/>
  <c r="J112" i="34"/>
  <c r="I112" i="34"/>
  <c r="G112" i="34"/>
  <c r="F112" i="34"/>
  <c r="Q111" i="34"/>
  <c r="P111" i="34" s="1"/>
  <c r="M111" i="34"/>
  <c r="L111" i="34"/>
  <c r="J111" i="34"/>
  <c r="I111" i="34"/>
  <c r="G111" i="34"/>
  <c r="F111" i="34"/>
  <c r="Q110" i="34"/>
  <c r="P110" i="34" s="1"/>
  <c r="M110" i="34"/>
  <c r="L110" i="34"/>
  <c r="J110" i="34"/>
  <c r="I110" i="34"/>
  <c r="G110" i="34"/>
  <c r="F110" i="34"/>
  <c r="Q109" i="34"/>
  <c r="P109" i="34" s="1"/>
  <c r="M109" i="34"/>
  <c r="L109" i="34"/>
  <c r="J109" i="34"/>
  <c r="I109" i="34"/>
  <c r="G109" i="34"/>
  <c r="F109" i="34"/>
  <c r="Q108" i="34"/>
  <c r="P108" i="34" s="1"/>
  <c r="M108" i="34"/>
  <c r="L108" i="34"/>
  <c r="J108" i="34"/>
  <c r="I108" i="34"/>
  <c r="G108" i="34"/>
  <c r="F108" i="34"/>
  <c r="Q107" i="34"/>
  <c r="P107" i="34" s="1"/>
  <c r="M107" i="34"/>
  <c r="L107" i="34"/>
  <c r="J107" i="34"/>
  <c r="I107" i="34"/>
  <c r="G107" i="34"/>
  <c r="F107" i="34"/>
  <c r="Q106" i="34"/>
  <c r="P106" i="34" s="1"/>
  <c r="M106" i="34"/>
  <c r="L106" i="34"/>
  <c r="J106" i="34"/>
  <c r="I106" i="34"/>
  <c r="G106" i="34"/>
  <c r="F106" i="34"/>
  <c r="Q105" i="34"/>
  <c r="P105" i="34" s="1"/>
  <c r="M105" i="34"/>
  <c r="L105" i="34"/>
  <c r="J105" i="34"/>
  <c r="I105" i="34"/>
  <c r="G105" i="34"/>
  <c r="F105" i="34"/>
  <c r="Q104" i="34"/>
  <c r="P104" i="34"/>
  <c r="M104" i="34"/>
  <c r="L104" i="34"/>
  <c r="J104" i="34"/>
  <c r="I104" i="34"/>
  <c r="G104" i="34"/>
  <c r="F104" i="34"/>
  <c r="Q103" i="34"/>
  <c r="P103" i="34" s="1"/>
  <c r="M103" i="34"/>
  <c r="L103" i="34"/>
  <c r="J103" i="34"/>
  <c r="I103" i="34"/>
  <c r="G103" i="34"/>
  <c r="F103" i="34"/>
  <c r="Q102" i="34"/>
  <c r="P102" i="34" s="1"/>
  <c r="M102" i="34"/>
  <c r="L102" i="34"/>
  <c r="J102" i="34"/>
  <c r="I102" i="34"/>
  <c r="G102" i="34"/>
  <c r="F102" i="34"/>
  <c r="Q101" i="34"/>
  <c r="P101" i="34" s="1"/>
  <c r="M101" i="34"/>
  <c r="L101" i="34"/>
  <c r="J101" i="34"/>
  <c r="I101" i="34"/>
  <c r="G101" i="34"/>
  <c r="F101" i="34"/>
  <c r="Q100" i="34"/>
  <c r="P100" i="34" s="1"/>
  <c r="M100" i="34"/>
  <c r="L100" i="34"/>
  <c r="J100" i="34"/>
  <c r="I100" i="34"/>
  <c r="G100" i="34"/>
  <c r="F100" i="34"/>
  <c r="Q99" i="34"/>
  <c r="P99" i="34" s="1"/>
  <c r="M99" i="34"/>
  <c r="L99" i="34"/>
  <c r="J99" i="34"/>
  <c r="I99" i="34"/>
  <c r="G99" i="34"/>
  <c r="F99" i="34"/>
  <c r="Q98" i="34"/>
  <c r="P98" i="34" s="1"/>
  <c r="M98" i="34"/>
  <c r="L98" i="34"/>
  <c r="J98" i="34"/>
  <c r="I98" i="34"/>
  <c r="G98" i="34"/>
  <c r="F98" i="34"/>
  <c r="Q97" i="34"/>
  <c r="P97" i="34" s="1"/>
  <c r="M97" i="34"/>
  <c r="L97" i="34"/>
  <c r="J97" i="34"/>
  <c r="I97" i="34"/>
  <c r="G97" i="34"/>
  <c r="F97" i="34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Q90" i="34"/>
  <c r="P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/>
  <c r="G79" i="34"/>
  <c r="F79" i="34"/>
  <c r="Q78" i="34"/>
  <c r="P78" i="34" s="1"/>
  <c r="M78" i="34"/>
  <c r="L78" i="34"/>
  <c r="J78" i="34"/>
  <c r="I78" i="34"/>
  <c r="G78" i="34"/>
  <c r="F78" i="34"/>
  <c r="Q77" i="34"/>
  <c r="P77" i="34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/>
  <c r="Q65" i="34"/>
  <c r="P65" i="34" s="1"/>
  <c r="M65" i="34"/>
  <c r="L65" i="34"/>
  <c r="J65" i="34"/>
  <c r="I65" i="34"/>
  <c r="G65" i="34"/>
  <c r="F65" i="34"/>
  <c r="Q64" i="34"/>
  <c r="P64" i="34" s="1"/>
  <c r="M64" i="34"/>
  <c r="L64" i="34"/>
  <c r="J64" i="34"/>
  <c r="I64" i="34"/>
  <c r="G64" i="34"/>
  <c r="F64" i="34"/>
  <c r="Q63" i="34"/>
  <c r="P63" i="34" s="1"/>
  <c r="M63" i="34"/>
  <c r="L63" i="34"/>
  <c r="J63" i="34"/>
  <c r="I63" i="34"/>
  <c r="G63" i="34"/>
  <c r="F63" i="34"/>
  <c r="Q62" i="34"/>
  <c r="P62" i="34" s="1"/>
  <c r="M62" i="34"/>
  <c r="L62" i="34"/>
  <c r="J62" i="34"/>
  <c r="I62" i="34"/>
  <c r="G62" i="34"/>
  <c r="F62" i="34"/>
  <c r="Q61" i="34"/>
  <c r="P61" i="34" s="1"/>
  <c r="M61" i="34"/>
  <c r="L61" i="34"/>
  <c r="J61" i="34"/>
  <c r="I61" i="34"/>
  <c r="G61" i="34"/>
  <c r="F61" i="34"/>
  <c r="Q60" i="34"/>
  <c r="P60" i="34" s="1"/>
  <c r="M60" i="34"/>
  <c r="L60" i="34"/>
  <c r="J60" i="34"/>
  <c r="I60" i="34"/>
  <c r="G60" i="34"/>
  <c r="F60" i="34"/>
  <c r="Q59" i="34"/>
  <c r="P59" i="34" s="1"/>
  <c r="M59" i="34"/>
  <c r="L59" i="34"/>
  <c r="J59" i="34"/>
  <c r="I59" i="34"/>
  <c r="G59" i="34"/>
  <c r="F59" i="34"/>
  <c r="Q58" i="34"/>
  <c r="P58" i="34"/>
  <c r="M58" i="34"/>
  <c r="L58" i="34"/>
  <c r="J58" i="34"/>
  <c r="I58" i="34"/>
  <c r="G58" i="34"/>
  <c r="F58" i="34"/>
  <c r="Q57" i="34"/>
  <c r="P57" i="34" s="1"/>
  <c r="M57" i="34"/>
  <c r="L57" i="34"/>
  <c r="J57" i="34"/>
  <c r="I57" i="34"/>
  <c r="G57" i="34"/>
  <c r="F57" i="34"/>
  <c r="Q56" i="34"/>
  <c r="P56" i="34" s="1"/>
  <c r="M56" i="34"/>
  <c r="L56" i="34"/>
  <c r="J56" i="34"/>
  <c r="I56" i="34"/>
  <c r="G56" i="34"/>
  <c r="F56" i="34"/>
  <c r="Q55" i="34"/>
  <c r="P55" i="34" s="1"/>
  <c r="M55" i="34"/>
  <c r="L55" i="34"/>
  <c r="J55" i="34"/>
  <c r="I55" i="34"/>
  <c r="G55" i="34"/>
  <c r="F55" i="34"/>
  <c r="Q54" i="34"/>
  <c r="P54" i="34" s="1"/>
  <c r="M54" i="34"/>
  <c r="L54" i="34"/>
  <c r="J54" i="34"/>
  <c r="I54" i="34"/>
  <c r="G54" i="34"/>
  <c r="F54" i="34"/>
  <c r="Q53" i="34"/>
  <c r="P53" i="34" s="1"/>
  <c r="M53" i="34"/>
  <c r="L53" i="34"/>
  <c r="J53" i="34"/>
  <c r="I53" i="34"/>
  <c r="G53" i="34"/>
  <c r="F53" i="34"/>
  <c r="Q52" i="34"/>
  <c r="P52" i="34" s="1"/>
  <c r="M52" i="34"/>
  <c r="L52" i="34"/>
  <c r="J52" i="34"/>
  <c r="I52" i="34"/>
  <c r="G52" i="34"/>
  <c r="F52" i="34"/>
  <c r="Q51" i="34"/>
  <c r="P51" i="34" s="1"/>
  <c r="M51" i="34"/>
  <c r="L51" i="34"/>
  <c r="J51" i="34"/>
  <c r="I51" i="34"/>
  <c r="G51" i="34"/>
  <c r="F51" i="34"/>
  <c r="Q50" i="34"/>
  <c r="P50" i="34" s="1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/>
  <c r="M44" i="34"/>
  <c r="L44" i="34"/>
  <c r="J44" i="34"/>
  <c r="I44" i="34"/>
  <c r="G44" i="34"/>
  <c r="F44" i="34"/>
  <c r="Q43" i="34"/>
  <c r="P43" i="34" s="1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Q36" i="34"/>
  <c r="P36" i="34" s="1"/>
  <c r="M36" i="34"/>
  <c r="L36" i="34"/>
  <c r="J36" i="34"/>
  <c r="I36" i="34"/>
  <c r="G36" i="34"/>
  <c r="F36" i="34"/>
  <c r="Q35" i="34"/>
  <c r="P35" i="34" s="1"/>
  <c r="M35" i="34"/>
  <c r="L35" i="34"/>
  <c r="J35" i="34"/>
  <c r="I35" i="34"/>
  <c r="G35" i="34"/>
  <c r="F35" i="34"/>
  <c r="Q34" i="34"/>
  <c r="P34" i="34" s="1"/>
  <c r="M34" i="34"/>
  <c r="L34" i="34"/>
  <c r="J34" i="34"/>
  <c r="I34" i="34"/>
  <c r="G34" i="34"/>
  <c r="F34" i="34"/>
  <c r="Q33" i="34"/>
  <c r="P33" i="34" s="1"/>
  <c r="M33" i="34"/>
  <c r="L33" i="34"/>
  <c r="J33" i="34"/>
  <c r="I33" i="34"/>
  <c r="G33" i="34"/>
  <c r="F33" i="34"/>
  <c r="Q32" i="34"/>
  <c r="P32" i="34"/>
  <c r="M32" i="34"/>
  <c r="L32" i="34"/>
  <c r="J32" i="34"/>
  <c r="I32" i="34"/>
  <c r="G32" i="34"/>
  <c r="F32" i="34"/>
  <c r="Q31" i="34"/>
  <c r="P31" i="34" s="1"/>
  <c r="M31" i="34"/>
  <c r="L31" i="34"/>
  <c r="J31" i="34"/>
  <c r="I31" i="34"/>
  <c r="G31" i="34"/>
  <c r="F31" i="34"/>
  <c r="Q30" i="34"/>
  <c r="P30" i="34"/>
  <c r="M30" i="34"/>
  <c r="L30" i="34"/>
  <c r="J30" i="34"/>
  <c r="I30" i="34"/>
  <c r="G30" i="34"/>
  <c r="F30" i="34"/>
  <c r="Q29" i="34"/>
  <c r="P29" i="34" s="1"/>
  <c r="M29" i="34"/>
  <c r="L29" i="34"/>
  <c r="J29" i="34"/>
  <c r="I29" i="34"/>
  <c r="G29" i="34"/>
  <c r="F29" i="34"/>
  <c r="Q28" i="34"/>
  <c r="P28" i="34" s="1"/>
  <c r="M28" i="34"/>
  <c r="L28" i="34"/>
  <c r="J28" i="34"/>
  <c r="I28" i="34"/>
  <c r="G28" i="34"/>
  <c r="F28" i="34"/>
  <c r="Q27" i="34"/>
  <c r="P27" i="34" s="1"/>
  <c r="M27" i="34"/>
  <c r="L27" i="34"/>
  <c r="J27" i="34"/>
  <c r="I27" i="34"/>
  <c r="G27" i="34"/>
  <c r="F27" i="34"/>
  <c r="Q26" i="34"/>
  <c r="P26" i="34" s="1"/>
  <c r="M26" i="34"/>
  <c r="L26" i="34"/>
  <c r="J26" i="34"/>
  <c r="I26" i="34"/>
  <c r="G26" i="34"/>
  <c r="F26" i="34"/>
  <c r="Q25" i="34"/>
  <c r="P25" i="34" s="1"/>
  <c r="M25" i="34"/>
  <c r="L25" i="34"/>
  <c r="J25" i="34"/>
  <c r="I25" i="34"/>
  <c r="G25" i="34"/>
  <c r="F25" i="34"/>
  <c r="Q24" i="34"/>
  <c r="P24" i="34" s="1"/>
  <c r="M24" i="34"/>
  <c r="L24" i="34"/>
  <c r="J24" i="34"/>
  <c r="I24" i="34"/>
  <c r="G24" i="34"/>
  <c r="F24" i="34"/>
  <c r="Q23" i="34"/>
  <c r="P23" i="34" s="1"/>
  <c r="M23" i="34"/>
  <c r="L23" i="34"/>
  <c r="J23" i="34"/>
  <c r="I23" i="34"/>
  <c r="G23" i="34"/>
  <c r="F23" i="34"/>
  <c r="Q22" i="34"/>
  <c r="P22" i="34" s="1"/>
  <c r="M22" i="34"/>
  <c r="L22" i="34"/>
  <c r="J22" i="34"/>
  <c r="I22" i="34"/>
  <c r="G22" i="34"/>
  <c r="F22" i="34"/>
  <c r="Q21" i="34"/>
  <c r="P21" i="34" s="1"/>
  <c r="M21" i="34"/>
  <c r="L21" i="34"/>
  <c r="J21" i="34"/>
  <c r="I21" i="34"/>
  <c r="G21" i="34"/>
  <c r="F21" i="34"/>
  <c r="Q20" i="34"/>
  <c r="P20" i="34" s="1"/>
  <c r="M20" i="34"/>
  <c r="L20" i="34"/>
  <c r="J20" i="34"/>
  <c r="I20" i="34"/>
  <c r="G20" i="34"/>
  <c r="F20" i="34"/>
  <c r="Q19" i="34"/>
  <c r="P19" i="34" s="1"/>
  <c r="M19" i="34"/>
  <c r="L19" i="34"/>
  <c r="J19" i="34"/>
  <c r="I19" i="34"/>
  <c r="G19" i="34"/>
  <c r="F19" i="34"/>
  <c r="Q18" i="34"/>
  <c r="P18" i="34" s="1"/>
  <c r="M18" i="34"/>
  <c r="L18" i="34"/>
  <c r="J18" i="34"/>
  <c r="I18" i="34"/>
  <c r="G18" i="34"/>
  <c r="F18" i="34"/>
  <c r="Q17" i="34"/>
  <c r="P17" i="34" s="1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B25" i="33"/>
  <c r="D25" i="33" s="1"/>
  <c r="B24" i="33"/>
  <c r="D24" i="33" s="1"/>
  <c r="B23" i="33"/>
  <c r="D23" i="33" s="1"/>
  <c r="B21" i="33"/>
  <c r="D21" i="33" s="1"/>
  <c r="B19" i="33"/>
  <c r="B17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J3" i="33"/>
  <c r="I3" i="33" s="1"/>
  <c r="J4" i="33"/>
  <c r="I4" i="33" s="1"/>
  <c r="J5" i="33"/>
  <c r="I5" i="33" s="1"/>
  <c r="J6" i="33"/>
  <c r="I6" i="33" s="1"/>
  <c r="J7" i="33"/>
  <c r="I7" i="33" s="1"/>
  <c r="J8" i="33"/>
  <c r="I8" i="33" s="1"/>
  <c r="J9" i="33"/>
  <c r="I9" i="33" s="1"/>
  <c r="J10" i="33"/>
  <c r="I10" i="33" s="1"/>
  <c r="J11" i="33"/>
  <c r="I11" i="33" s="1"/>
  <c r="J12" i="33"/>
  <c r="I12" i="33" s="1"/>
  <c r="J13" i="33"/>
  <c r="I13" i="33" s="1"/>
  <c r="J14" i="33"/>
  <c r="I14" i="33" s="1"/>
  <c r="J15" i="33"/>
  <c r="I15" i="33" s="1"/>
  <c r="J2" i="33"/>
  <c r="G2" i="33"/>
  <c r="C22" i="33" l="1"/>
  <c r="C20" i="33"/>
  <c r="C18" i="33"/>
  <c r="C25" i="33"/>
  <c r="D17" i="33"/>
  <c r="C17" i="33" s="1"/>
  <c r="C24" i="33"/>
  <c r="D16" i="33"/>
  <c r="C16" i="33" s="1"/>
  <c r="C23" i="33"/>
  <c r="D19" i="33"/>
  <c r="C19" i="33" s="1"/>
  <c r="D26" i="33"/>
  <c r="C26" i="33" s="1"/>
  <c r="C21" i="33"/>
  <c r="P15" i="33"/>
  <c r="M15" i="33"/>
  <c r="L15" i="33"/>
  <c r="P14" i="33"/>
  <c r="M14" i="33"/>
  <c r="L14" i="33"/>
  <c r="P13" i="33"/>
  <c r="M13" i="33"/>
  <c r="L13" i="33"/>
  <c r="P12" i="33"/>
  <c r="M12" i="33"/>
  <c r="L12" i="33"/>
  <c r="P11" i="33"/>
  <c r="M11" i="33"/>
  <c r="L11" i="33"/>
  <c r="P10" i="33"/>
  <c r="M10" i="33"/>
  <c r="L10" i="33"/>
  <c r="P9" i="33"/>
  <c r="M9" i="33"/>
  <c r="L9" i="33"/>
  <c r="P8" i="33"/>
  <c r="M8" i="33"/>
  <c r="L8" i="33"/>
  <c r="P7" i="33"/>
  <c r="M7" i="33"/>
  <c r="L7" i="33"/>
  <c r="P6" i="33"/>
  <c r="M6" i="33"/>
  <c r="L6" i="33"/>
  <c r="P5" i="33"/>
  <c r="M5" i="33"/>
  <c r="L5" i="33"/>
  <c r="P4" i="33"/>
  <c r="M4" i="33"/>
  <c r="L4" i="33"/>
  <c r="P3" i="33"/>
  <c r="M3" i="33"/>
  <c r="L3" i="33"/>
  <c r="P2" i="33"/>
  <c r="M2" i="33"/>
  <c r="L2" i="33"/>
  <c r="I2" i="33"/>
  <c r="F2" i="33"/>
  <c r="B14" i="33" l="1"/>
  <c r="D14" i="33" s="1"/>
  <c r="C14" i="33" s="1"/>
  <c r="B4" i="33"/>
  <c r="D4" i="33" s="1"/>
  <c r="C4" i="33" s="1"/>
  <c r="B6" i="33"/>
  <c r="D6" i="33" s="1"/>
  <c r="C6" i="33" s="1"/>
  <c r="B15" i="33"/>
  <c r="D15" i="33" s="1"/>
  <c r="C15" i="33" s="1"/>
  <c r="B2" i="33"/>
  <c r="B3" i="33"/>
  <c r="D3" i="33" s="1"/>
  <c r="C3" i="33" s="1"/>
  <c r="B5" i="33"/>
  <c r="D5" i="33" s="1"/>
  <c r="C5" i="33" s="1"/>
  <c r="B7" i="33"/>
  <c r="D7" i="33" s="1"/>
  <c r="C7" i="33" s="1"/>
  <c r="B8" i="33"/>
  <c r="D8" i="33" s="1"/>
  <c r="C8" i="33" s="1"/>
  <c r="B12" i="33"/>
  <c r="D12" i="33" s="1"/>
  <c r="C12" i="33" s="1"/>
  <c r="B13" i="33"/>
  <c r="D13" i="33" s="1"/>
  <c r="C13" i="33" s="1"/>
  <c r="B9" i="33"/>
  <c r="D9" i="33" s="1"/>
  <c r="C9" i="33" s="1"/>
  <c r="B10" i="33"/>
  <c r="D10" i="33" s="1"/>
  <c r="C10" i="33" s="1"/>
  <c r="B11" i="33"/>
  <c r="D11" i="33" s="1"/>
  <c r="C11" i="33" s="1"/>
  <c r="D2" i="33" l="1"/>
  <c r="C2" i="33" s="1"/>
  <c r="B2" i="34" l="1"/>
  <c r="B13" i="34"/>
  <c r="B9" i="34"/>
  <c r="B3" i="34"/>
  <c r="D3" i="34" s="1"/>
  <c r="C3" i="34" s="1"/>
  <c r="B12" i="34"/>
  <c r="D12" i="34" s="1"/>
  <c r="C12" i="34" s="1"/>
  <c r="B15" i="34"/>
  <c r="D15" i="34" s="1"/>
  <c r="C15" i="34" s="1"/>
  <c r="B11" i="34"/>
  <c r="D11" i="34" s="1"/>
  <c r="C11" i="34" s="1"/>
  <c r="B7" i="34"/>
  <c r="D7" i="34" s="1"/>
  <c r="C7" i="34" s="1"/>
  <c r="B5" i="34"/>
  <c r="B14" i="34"/>
  <c r="D14" i="34" s="1"/>
  <c r="C14" i="34" s="1"/>
  <c r="B10" i="34"/>
  <c r="D10" i="34" s="1"/>
  <c r="C10" i="34" s="1"/>
  <c r="B8" i="34"/>
  <c r="B6" i="34"/>
  <c r="D6" i="34" s="1"/>
  <c r="C6" i="34" s="1"/>
  <c r="B4" i="34"/>
  <c r="B126" i="34"/>
  <c r="D126" i="34" s="1"/>
  <c r="C126" i="34" s="1"/>
  <c r="B123" i="34"/>
  <c r="B121" i="34"/>
  <c r="B124" i="34"/>
  <c r="D124" i="34" s="1"/>
  <c r="C124" i="34" s="1"/>
  <c r="B122" i="34"/>
  <c r="B120" i="34"/>
  <c r="D120" i="34" s="1"/>
  <c r="C120" i="34" s="1"/>
  <c r="B118" i="34"/>
  <c r="D118" i="34" s="1"/>
  <c r="C118" i="34" s="1"/>
  <c r="B129" i="34"/>
  <c r="B127" i="34"/>
  <c r="D127" i="34" s="1"/>
  <c r="C127" i="34" s="1"/>
  <c r="B125" i="34"/>
  <c r="B119" i="34"/>
  <c r="D119" i="34" s="1"/>
  <c r="C119" i="34" s="1"/>
  <c r="B128" i="34"/>
  <c r="D128" i="34" s="1"/>
  <c r="C128" i="34" s="1"/>
  <c r="B28" i="34"/>
  <c r="D28" i="34" s="1"/>
  <c r="C28" i="34" s="1"/>
  <c r="B26" i="34"/>
  <c r="B18" i="34"/>
  <c r="B27" i="34"/>
  <c r="B25" i="34"/>
  <c r="B24" i="34"/>
  <c r="B22" i="34"/>
  <c r="D22" i="34" s="1"/>
  <c r="C22" i="34" s="1"/>
  <c r="B20" i="34"/>
  <c r="B29" i="34"/>
  <c r="B16" i="34"/>
  <c r="D16" i="34" s="1"/>
  <c r="C16" i="34" s="1"/>
  <c r="B23" i="34"/>
  <c r="D23" i="34" s="1"/>
  <c r="C23" i="34" s="1"/>
  <c r="B30" i="34"/>
  <c r="D30" i="34" s="1"/>
  <c r="C30" i="34" s="1"/>
  <c r="B21" i="34"/>
  <c r="B19" i="34"/>
  <c r="D19" i="34" s="1"/>
  <c r="C19" i="34" s="1"/>
  <c r="B17" i="34"/>
  <c r="D17" i="34" s="1"/>
  <c r="C17" i="34" s="1"/>
  <c r="B78" i="34"/>
  <c r="B85" i="34"/>
  <c r="B79" i="34"/>
  <c r="D79" i="34" s="1"/>
  <c r="C79" i="34" s="1"/>
  <c r="B86" i="34"/>
  <c r="D86" i="34" s="1"/>
  <c r="C86" i="34" s="1"/>
  <c r="B89" i="34"/>
  <c r="B87" i="34"/>
  <c r="B83" i="34"/>
  <c r="D83" i="34" s="1"/>
  <c r="C83" i="34" s="1"/>
  <c r="B81" i="34"/>
  <c r="D81" i="34" s="1"/>
  <c r="C81" i="34" s="1"/>
  <c r="B90" i="34"/>
  <c r="B88" i="34"/>
  <c r="D88" i="34" s="1"/>
  <c r="C88" i="34" s="1"/>
  <c r="B84" i="34"/>
  <c r="B82" i="34"/>
  <c r="D82" i="34" s="1"/>
  <c r="C82" i="34" s="1"/>
  <c r="B80" i="34"/>
  <c r="D80" i="34" s="1"/>
  <c r="C80" i="34" s="1"/>
  <c r="B139" i="34"/>
  <c r="D139" i="34" s="1"/>
  <c r="C139" i="34" s="1"/>
  <c r="B135" i="34"/>
  <c r="B131" i="34"/>
  <c r="B140" i="34"/>
  <c r="B132" i="34"/>
  <c r="B137" i="34"/>
  <c r="B133" i="34"/>
  <c r="D133" i="34" s="1"/>
  <c r="C133" i="34" s="1"/>
  <c r="B142" i="34"/>
  <c r="B138" i="34"/>
  <c r="D138" i="34" s="1"/>
  <c r="C138" i="34" s="1"/>
  <c r="B136" i="34"/>
  <c r="D136" i="34" s="1"/>
  <c r="C136" i="34" s="1"/>
  <c r="B134" i="34"/>
  <c r="B130" i="34"/>
  <c r="B141" i="34"/>
  <c r="B39" i="34"/>
  <c r="B37" i="34"/>
  <c r="B35" i="34"/>
  <c r="D35" i="34" s="1"/>
  <c r="C35" i="34" s="1"/>
  <c r="B33" i="34"/>
  <c r="B44" i="34"/>
  <c r="D44" i="34" s="1"/>
  <c r="C44" i="34" s="1"/>
  <c r="B42" i="34"/>
  <c r="B31" i="34"/>
  <c r="B40" i="34"/>
  <c r="D40" i="34" s="1"/>
  <c r="C40" i="34" s="1"/>
  <c r="B38" i="34"/>
  <c r="D38" i="34" s="1"/>
  <c r="C38" i="34" s="1"/>
  <c r="B36" i="34"/>
  <c r="B34" i="34"/>
  <c r="B43" i="34"/>
  <c r="B32" i="34"/>
  <c r="D32" i="34" s="1"/>
  <c r="C32" i="34" s="1"/>
  <c r="B41" i="34"/>
  <c r="B102" i="34"/>
  <c r="D102" i="34" s="1"/>
  <c r="C102" i="34" s="1"/>
  <c r="B96" i="34"/>
  <c r="B92" i="34"/>
  <c r="D92" i="34" s="1"/>
  <c r="C92" i="34" s="1"/>
  <c r="B101" i="34"/>
  <c r="D101" i="34" s="1"/>
  <c r="C101" i="34" s="1"/>
  <c r="B99" i="34"/>
  <c r="D99" i="34" s="1"/>
  <c r="C99" i="34" s="1"/>
  <c r="B100" i="34"/>
  <c r="B98" i="34"/>
  <c r="D98" i="34" s="1"/>
  <c r="C98" i="34" s="1"/>
  <c r="B94" i="34"/>
  <c r="B103" i="34"/>
  <c r="B97" i="34"/>
  <c r="D97" i="34" s="1"/>
  <c r="C97" i="34" s="1"/>
  <c r="B91" i="34"/>
  <c r="B95" i="34"/>
  <c r="B93" i="34"/>
  <c r="B104" i="34"/>
  <c r="D104" i="34" s="1"/>
  <c r="C104" i="34" s="1"/>
  <c r="B150" i="34"/>
  <c r="D150" i="34" s="1"/>
  <c r="C150" i="34" s="1"/>
  <c r="B144" i="34"/>
  <c r="D144" i="34" s="1"/>
  <c r="C144" i="34" s="1"/>
  <c r="B147" i="34"/>
  <c r="D147" i="34" s="1"/>
  <c r="C147" i="34" s="1"/>
  <c r="B148" i="34"/>
  <c r="B146" i="34"/>
  <c r="B155" i="34"/>
  <c r="D155" i="34" s="1"/>
  <c r="C155" i="34" s="1"/>
  <c r="B153" i="34"/>
  <c r="B151" i="34"/>
  <c r="B149" i="34"/>
  <c r="B154" i="34"/>
  <c r="B145" i="34"/>
  <c r="D145" i="34" s="1"/>
  <c r="C145" i="34" s="1"/>
  <c r="B143" i="34"/>
  <c r="D143" i="34" s="1"/>
  <c r="C143" i="34" s="1"/>
  <c r="B152" i="34"/>
  <c r="B46" i="34"/>
  <c r="D46" i="34" s="1"/>
  <c r="C46" i="34" s="1"/>
  <c r="B57" i="34"/>
  <c r="B55" i="34"/>
  <c r="B53" i="34"/>
  <c r="D53" i="34" s="1"/>
  <c r="C53" i="34" s="1"/>
  <c r="B49" i="34"/>
  <c r="D49" i="34" s="1"/>
  <c r="C49" i="34" s="1"/>
  <c r="B50" i="34"/>
  <c r="D50" i="34" s="1"/>
  <c r="C50" i="34" s="1"/>
  <c r="B48" i="34"/>
  <c r="D48" i="34" s="1"/>
  <c r="C48" i="34" s="1"/>
  <c r="B51" i="34"/>
  <c r="D51" i="34" s="1"/>
  <c r="C51" i="34" s="1"/>
  <c r="B56" i="34"/>
  <c r="B47" i="34"/>
  <c r="B58" i="34"/>
  <c r="D58" i="34" s="1"/>
  <c r="C58" i="34" s="1"/>
  <c r="B54" i="34"/>
  <c r="D54" i="34" s="1"/>
  <c r="C54" i="34" s="1"/>
  <c r="B52" i="34"/>
  <c r="B45" i="34"/>
  <c r="B107" i="34"/>
  <c r="B116" i="34"/>
  <c r="B113" i="34"/>
  <c r="D113" i="34" s="1"/>
  <c r="C113" i="34" s="1"/>
  <c r="B111" i="34"/>
  <c r="B109" i="34"/>
  <c r="B105" i="34"/>
  <c r="B114" i="34"/>
  <c r="D114" i="34" s="1"/>
  <c r="C114" i="34" s="1"/>
  <c r="B112" i="34"/>
  <c r="D112" i="34" s="1"/>
  <c r="C112" i="34" s="1"/>
  <c r="B110" i="34"/>
  <c r="B108" i="34"/>
  <c r="B117" i="34"/>
  <c r="B115" i="34"/>
  <c r="B106" i="34"/>
  <c r="D106" i="34" s="1"/>
  <c r="C106" i="34" s="1"/>
  <c r="B65" i="34"/>
  <c r="D65" i="34" s="1"/>
  <c r="C65" i="34" s="1"/>
  <c r="B61" i="34"/>
  <c r="B70" i="34"/>
  <c r="D70" i="34" s="1"/>
  <c r="C70" i="34" s="1"/>
  <c r="B77" i="34"/>
  <c r="B64" i="34"/>
  <c r="D64" i="34" s="1"/>
  <c r="C64" i="34" s="1"/>
  <c r="B60" i="34"/>
  <c r="B76" i="34"/>
  <c r="D76" i="34" s="1"/>
  <c r="C76" i="34" s="1"/>
  <c r="B74" i="34"/>
  <c r="B63" i="34"/>
  <c r="B72" i="34"/>
  <c r="D72" i="34" s="1"/>
  <c r="C72" i="34" s="1"/>
  <c r="B59" i="34"/>
  <c r="D59" i="34" s="1"/>
  <c r="C59" i="34" s="1"/>
  <c r="B68" i="34"/>
  <c r="B66" i="34"/>
  <c r="B75" i="34"/>
  <c r="B62" i="34"/>
  <c r="B73" i="34"/>
  <c r="D73" i="34" s="1"/>
  <c r="C73" i="34" s="1"/>
  <c r="B69" i="34"/>
  <c r="B71" i="34"/>
  <c r="D71" i="34" s="1"/>
  <c r="C71" i="34" s="1"/>
  <c r="B67" i="34"/>
  <c r="D67" i="34" s="1"/>
  <c r="C67" i="34" s="1"/>
  <c r="D63" i="34" l="1"/>
  <c r="C63" i="34" s="1"/>
  <c r="D105" i="34"/>
  <c r="C105" i="34" s="1"/>
  <c r="D134" i="34"/>
  <c r="C134" i="34" s="1"/>
  <c r="D2" i="34"/>
  <c r="C2" i="34"/>
  <c r="D74" i="34"/>
  <c r="C74" i="34"/>
  <c r="D109" i="34"/>
  <c r="C109" i="34" s="1"/>
  <c r="D55" i="34"/>
  <c r="C55" i="34" s="1"/>
  <c r="D43" i="34"/>
  <c r="C43" i="34"/>
  <c r="D24" i="34"/>
  <c r="C24" i="34" s="1"/>
  <c r="D111" i="34"/>
  <c r="C111" i="34" s="1"/>
  <c r="D93" i="34"/>
  <c r="C93" i="34" s="1"/>
  <c r="D87" i="34"/>
  <c r="C87" i="34" s="1"/>
  <c r="D25" i="34"/>
  <c r="C25" i="34"/>
  <c r="D95" i="34"/>
  <c r="C95" i="34" s="1"/>
  <c r="D89" i="34"/>
  <c r="C89" i="34" s="1"/>
  <c r="D4" i="34"/>
  <c r="C4" i="34"/>
  <c r="D116" i="34"/>
  <c r="C116" i="34" s="1"/>
  <c r="D18" i="34"/>
  <c r="C18" i="34" s="1"/>
  <c r="D77" i="34"/>
  <c r="C77" i="34" s="1"/>
  <c r="D107" i="34"/>
  <c r="C107" i="34" s="1"/>
  <c r="D8" i="34"/>
  <c r="C8" i="34"/>
  <c r="D45" i="34"/>
  <c r="C45" i="34" s="1"/>
  <c r="D103" i="34"/>
  <c r="C103" i="34" s="1"/>
  <c r="D31" i="34"/>
  <c r="C31" i="34"/>
  <c r="D132" i="34"/>
  <c r="C132" i="34" s="1"/>
  <c r="D52" i="34"/>
  <c r="C52" i="34" s="1"/>
  <c r="D94" i="34"/>
  <c r="C94" i="34" s="1"/>
  <c r="D78" i="34"/>
  <c r="C78" i="34" s="1"/>
  <c r="D5" i="34"/>
  <c r="C5" i="34"/>
  <c r="D100" i="34"/>
  <c r="C100" i="34" s="1"/>
  <c r="D135" i="34"/>
  <c r="C135" i="34" s="1"/>
  <c r="D115" i="34"/>
  <c r="C115" i="34"/>
  <c r="D21" i="34"/>
  <c r="C21" i="34" s="1"/>
  <c r="D117" i="34"/>
  <c r="C117" i="34" s="1"/>
  <c r="D37" i="34"/>
  <c r="C37" i="34" s="1"/>
  <c r="D129" i="34"/>
  <c r="C129" i="34" s="1"/>
  <c r="D66" i="34"/>
  <c r="C66" i="34"/>
  <c r="D108" i="34"/>
  <c r="C108" i="34" s="1"/>
  <c r="D68" i="34"/>
  <c r="C68" i="34" s="1"/>
  <c r="D110" i="34"/>
  <c r="C110" i="34"/>
  <c r="D148" i="34"/>
  <c r="C148" i="34" s="1"/>
  <c r="D84" i="34"/>
  <c r="C84" i="34"/>
  <c r="D141" i="34"/>
  <c r="C141" i="34"/>
  <c r="D29" i="34"/>
  <c r="C29" i="34"/>
  <c r="D122" i="34"/>
  <c r="C122" i="34"/>
  <c r="D9" i="34"/>
  <c r="C9" i="34"/>
  <c r="D121" i="34"/>
  <c r="C121" i="34"/>
  <c r="D123" i="34"/>
  <c r="C123" i="34"/>
  <c r="D57" i="34"/>
  <c r="C57" i="34"/>
  <c r="D34" i="34"/>
  <c r="C34" i="34"/>
  <c r="D60" i="34"/>
  <c r="C60" i="34" s="1"/>
  <c r="D36" i="34"/>
  <c r="C36" i="34" s="1"/>
  <c r="D142" i="34"/>
  <c r="C142" i="34" s="1"/>
  <c r="D27" i="34"/>
  <c r="C27" i="34"/>
  <c r="D152" i="34"/>
  <c r="C152" i="34" s="1"/>
  <c r="D91" i="34"/>
  <c r="C91" i="34" s="1"/>
  <c r="D137" i="34"/>
  <c r="C137" i="34"/>
  <c r="D26" i="34"/>
  <c r="C26" i="34" s="1"/>
  <c r="D85" i="34"/>
  <c r="C85" i="34" s="1"/>
  <c r="D61" i="34"/>
  <c r="C61" i="34" s="1"/>
  <c r="D154" i="34"/>
  <c r="C154" i="34" s="1"/>
  <c r="D42" i="34"/>
  <c r="C42" i="34" s="1"/>
  <c r="D140" i="34"/>
  <c r="C140" i="34"/>
  <c r="D69" i="34"/>
  <c r="C69" i="34"/>
  <c r="D149" i="34"/>
  <c r="C149" i="34"/>
  <c r="D131" i="34"/>
  <c r="C131" i="34" s="1"/>
  <c r="D151" i="34"/>
  <c r="C151" i="34" s="1"/>
  <c r="D33" i="34"/>
  <c r="C33" i="34" s="1"/>
  <c r="D125" i="34"/>
  <c r="C125" i="34" s="1"/>
  <c r="D62" i="34"/>
  <c r="C62" i="34" s="1"/>
  <c r="D47" i="34"/>
  <c r="C47" i="34"/>
  <c r="D153" i="34"/>
  <c r="C153" i="34" s="1"/>
  <c r="D75" i="34"/>
  <c r="C75" i="34" s="1"/>
  <c r="D56" i="34"/>
  <c r="C56" i="34" s="1"/>
  <c r="D146" i="34"/>
  <c r="C146" i="34" s="1"/>
  <c r="D39" i="34"/>
  <c r="C39" i="34" s="1"/>
  <c r="D96" i="34"/>
  <c r="C96" i="34" s="1"/>
  <c r="D41" i="34"/>
  <c r="C41" i="34" s="1"/>
  <c r="D130" i="34"/>
  <c r="C130" i="34"/>
  <c r="D90" i="34"/>
  <c r="C90" i="34" s="1"/>
  <c r="D20" i="34"/>
  <c r="C20" i="34" s="1"/>
  <c r="D13" i="34"/>
  <c r="C13" i="34"/>
</calcChain>
</file>

<file path=xl/sharedStrings.xml><?xml version="1.0" encoding="utf-8"?>
<sst xmlns="http://schemas.openxmlformats.org/spreadsheetml/2006/main" count="1340" uniqueCount="246">
  <si>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</si>
  <si>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</si>
  <si>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</si>
  <si>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</si>
  <si>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</si>
  <si>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</si>
  <si>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</si>
  <si>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</si>
  <si>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한줄여부</t>
  </si>
  <si>
    <t>화면그룹유형</t>
  </si>
  <si>
    <t>편집가능여부</t>
  </si>
  <si>
    <t>스타일</t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</si>
  <si>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</si>
  <si>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</si>
  <si>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</si>
  <si>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</si>
  <si>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</si>
  <si>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</si>
  <si>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</si>
  <si>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</si>
  <si>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</si>
  <si>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</si>
  <si>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</si>
  <si>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</si>
  <si>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</si>
  <si>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</si>
  <si>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</si>
  <si>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</si>
  <si>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</si>
  <si>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</si>
  <si>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</si>
  <si>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</si>
  <si>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LINE</t>
    <phoneticPr fontId="1" type="noConversion"/>
  </si>
  <si>
    <t>테이블_페이징</t>
  </si>
  <si>
    <t>미납 세액</t>
    <phoneticPr fontId="1" type="noConversion"/>
  </si>
  <si>
    <t>세목</t>
    <phoneticPr fontId="1" type="noConversion"/>
  </si>
  <si>
    <t>연도</t>
    <phoneticPr fontId="1" type="noConversion"/>
  </si>
  <si>
    <t>납기일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</si>
  <si>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</si>
  <si>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</si>
  <si>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</si>
  <si>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</si>
  <si>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</si>
  <si>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</si>
  <si>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</si>
  <si>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UI-DMCI-O-0001-SUB-POPUP</t>
    <phoneticPr fontId="1" type="noConversion"/>
  </si>
  <si>
    <t>COM-UI-ASSET-10</t>
    <phoneticPr fontId="1" type="noConversion"/>
  </si>
  <si>
    <t>테이블_세로2</t>
    <phoneticPr fontId="1" type="noConversion"/>
  </si>
  <si>
    <t>자산 분류</t>
    <phoneticPr fontId="1" type="noConversion"/>
  </si>
  <si>
    <t>Interest in Land/Buildings</t>
  </si>
  <si>
    <t>자산 유형</t>
    <phoneticPr fontId="1" type="noConversion"/>
  </si>
  <si>
    <t>Land</t>
  </si>
  <si>
    <t>자산 이름</t>
    <phoneticPr fontId="1" type="noConversion"/>
  </si>
  <si>
    <t>Y</t>
    <phoneticPr fontId="1" type="noConversion"/>
  </si>
  <si>
    <t>등록 기관</t>
    <phoneticPr fontId="1" type="noConversion"/>
  </si>
  <si>
    <t>Ministry of Land (TANLIS)</t>
  </si>
  <si>
    <t>테이블_세로3</t>
    <phoneticPr fontId="1" type="noConversion"/>
  </si>
  <si>
    <t>블록 번호</t>
    <phoneticPr fontId="1" type="noConversion"/>
  </si>
  <si>
    <t>blckNo1</t>
  </si>
  <si>
    <t>필지 번호</t>
    <phoneticPr fontId="1" type="noConversion"/>
  </si>
  <si>
    <t>plotNo1</t>
  </si>
  <si>
    <t>증서 번호</t>
    <phoneticPr fontId="1" type="noConversion"/>
  </si>
  <si>
    <t>crteNo1</t>
  </si>
  <si>
    <t>권리 번호</t>
    <phoneticPr fontId="1" type="noConversion"/>
  </si>
  <si>
    <t>titleNo1</t>
  </si>
  <si>
    <t>소재지 주소</t>
    <phoneticPr fontId="1" type="noConversion"/>
  </si>
  <si>
    <t>asetLoctAddr1</t>
  </si>
  <si>
    <t>소유자 이름</t>
    <phoneticPr fontId="1" type="noConversion"/>
  </si>
  <si>
    <t>owrNm1</t>
  </si>
  <si>
    <t>설명</t>
    <phoneticPr fontId="1" type="noConversion"/>
  </si>
  <si>
    <t>asetDesc1</t>
  </si>
  <si>
    <t>기타 담보 등록 여부</t>
    <phoneticPr fontId="1" type="noConversion"/>
  </si>
  <si>
    <t>CHECKBOX</t>
    <phoneticPr fontId="1" type="noConversion"/>
  </si>
  <si>
    <t>Whether the charged has been registered by another authority</t>
  </si>
  <si>
    <t>첨부파일</t>
    <phoneticPr fontId="1" type="noConversion"/>
  </si>
  <si>
    <t>FILE</t>
    <phoneticPr fontId="1" type="noConversion"/>
  </si>
  <si>
    <t>test.jpg (39.6 kB)</t>
    <phoneticPr fontId="1" type="noConversion"/>
  </si>
  <si>
    <t>COM-UI-ASSET-11</t>
    <phoneticPr fontId="1" type="noConversion"/>
  </si>
  <si>
    <t>Building (with land)</t>
  </si>
  <si>
    <t>Building</t>
    <phoneticPr fontId="1" type="noConversion"/>
  </si>
  <si>
    <t>blckNo2</t>
  </si>
  <si>
    <t>plotNo2</t>
  </si>
  <si>
    <t>건물 유형</t>
    <phoneticPr fontId="1" type="noConversion"/>
  </si>
  <si>
    <t>Storey</t>
  </si>
  <si>
    <t>층수</t>
    <phoneticPr fontId="1" type="noConversion"/>
  </si>
  <si>
    <t>1</t>
  </si>
  <si>
    <t>용도 유형</t>
    <phoneticPr fontId="1" type="noConversion"/>
  </si>
  <si>
    <t>Commercial</t>
  </si>
  <si>
    <t>소유 유형</t>
    <phoneticPr fontId="1" type="noConversion"/>
  </si>
  <si>
    <t>Condominium</t>
  </si>
  <si>
    <t>건물 상태 유형</t>
    <phoneticPr fontId="1" type="noConversion"/>
  </si>
  <si>
    <t>Under construction</t>
  </si>
  <si>
    <t>asetDesc2</t>
  </si>
  <si>
    <t>COM-UI-ASSET-20</t>
    <phoneticPr fontId="1" type="noConversion"/>
  </si>
  <si>
    <t>Perishable Goods</t>
  </si>
  <si>
    <t>Processed Perishable Goods</t>
  </si>
  <si>
    <t>측정 단위명</t>
    <phoneticPr fontId="1" type="noConversion"/>
  </si>
  <si>
    <t>Liter</t>
  </si>
  <si>
    <t>자산 수량</t>
    <phoneticPr fontId="1" type="noConversion"/>
  </si>
  <si>
    <t>9</t>
  </si>
  <si>
    <t>기대 수명(일)</t>
    <phoneticPr fontId="1" type="noConversion"/>
  </si>
  <si>
    <t>0</t>
  </si>
  <si>
    <t>단가</t>
    <phoneticPr fontId="1" type="noConversion"/>
  </si>
  <si>
    <t>총 금액</t>
    <phoneticPr fontId="1" type="noConversion"/>
  </si>
  <si>
    <t>81</t>
  </si>
  <si>
    <t>제조일</t>
    <phoneticPr fontId="1" type="noConversion"/>
  </si>
  <si>
    <t>12/05/2025</t>
  </si>
  <si>
    <t>유효기간</t>
    <phoneticPr fontId="1" type="noConversion"/>
  </si>
  <si>
    <t>21/05/2025</t>
  </si>
  <si>
    <t>ETC</t>
  </si>
  <si>
    <t>COM-UI-ASSET-21</t>
    <phoneticPr fontId="1" type="noConversion"/>
  </si>
  <si>
    <t>Unprocessed Perishable Goods</t>
  </si>
  <si>
    <t>탄시스 – 등록테스트</t>
  </si>
  <si>
    <t>Kilogram</t>
  </si>
  <si>
    <t>88</t>
  </si>
  <si>
    <t>15</t>
  </si>
  <si>
    <t>1,000</t>
  </si>
  <si>
    <t>88,000</t>
  </si>
  <si>
    <t>28/05/2025</t>
  </si>
  <si>
    <t>TANCIS</t>
  </si>
  <si>
    <t>COM-UI-ASSET-30</t>
    <phoneticPr fontId="1" type="noConversion"/>
  </si>
  <si>
    <t>OtherTangible Assets</t>
  </si>
  <si>
    <t>Motor vehicle</t>
  </si>
  <si>
    <t>super car</t>
  </si>
  <si>
    <t>위치</t>
    <phoneticPr fontId="1" type="noConversion"/>
  </si>
  <si>
    <t>ORG0000060</t>
  </si>
  <si>
    <t>제조사 명</t>
    <phoneticPr fontId="1" type="noConversion"/>
  </si>
  <si>
    <t>Hyundai</t>
  </si>
  <si>
    <t>모델명</t>
    <phoneticPr fontId="1" type="noConversion"/>
  </si>
  <si>
    <t>Gr</t>
  </si>
  <si>
    <t>모델 번호 코드</t>
    <phoneticPr fontId="1" type="noConversion"/>
  </si>
  <si>
    <t>차대 번호</t>
    <phoneticPr fontId="1" type="noConversion"/>
  </si>
  <si>
    <t>123432a</t>
  </si>
  <si>
    <t>공차 중량</t>
    <phoneticPr fontId="1" type="noConversion"/>
  </si>
  <si>
    <t>총 중량</t>
    <phoneticPr fontId="1" type="noConversion"/>
  </si>
  <si>
    <t>엔진 출력(KW)</t>
    <phoneticPr fontId="1" type="noConversion"/>
  </si>
  <si>
    <t>4</t>
  </si>
  <si>
    <t>제조 연도</t>
    <phoneticPr fontId="1" type="noConversion"/>
  </si>
  <si>
    <t>2019</t>
  </si>
  <si>
    <t>차체 유형</t>
    <phoneticPr fontId="1" type="noConversion"/>
  </si>
  <si>
    <t>Coupe (closed top)</t>
  </si>
  <si>
    <t>색상</t>
    <phoneticPr fontId="1" type="noConversion"/>
  </si>
  <si>
    <t>Brown/Black/White</t>
  </si>
  <si>
    <t>COM-UI-ASSET-31</t>
    <phoneticPr fontId="1" type="noConversion"/>
  </si>
  <si>
    <t>Marine Vessels</t>
  </si>
  <si>
    <t>asetNm 31-2</t>
  </si>
  <si>
    <t>TASAC</t>
  </si>
  <si>
    <t>mdlNm 31-2</t>
  </si>
  <si>
    <t>mnfyCoNm 31-2</t>
  </si>
  <si>
    <t>2024</t>
  </si>
  <si>
    <t>용량</t>
    <phoneticPr fontId="1" type="noConversion"/>
  </si>
  <si>
    <t>50</t>
  </si>
  <si>
    <t>Bluish/Silver</t>
  </si>
  <si>
    <t>asetDesc 31-2</t>
  </si>
  <si>
    <t>COM-UI-ASSET-32</t>
    <phoneticPr fontId="1" type="noConversion"/>
  </si>
  <si>
    <t>Electronics/Machines</t>
  </si>
  <si>
    <t>test machine</t>
  </si>
  <si>
    <t>ORG0000453</t>
  </si>
  <si>
    <t>브랜드명</t>
    <phoneticPr fontId="1" type="noConversion"/>
  </si>
  <si>
    <t>No brand</t>
  </si>
  <si>
    <t>model a</t>
  </si>
  <si>
    <t>제품 일련번호</t>
    <phoneticPr fontId="1" type="noConversion"/>
  </si>
  <si>
    <t>aa1234</t>
  </si>
  <si>
    <t>상태 유형</t>
    <phoneticPr fontId="1" type="noConversion"/>
  </si>
  <si>
    <t>Semi function</t>
  </si>
  <si>
    <t>사양 내용</t>
    <phoneticPr fontId="1" type="noConversion"/>
  </si>
  <si>
    <t>COM-UI-ASSET-33</t>
    <phoneticPr fontId="1" type="noConversion"/>
  </si>
  <si>
    <t>Other non-Perishable Goods</t>
  </si>
  <si>
    <t>qty</t>
  </si>
  <si>
    <t>제품명</t>
    <phoneticPr fontId="1" type="noConversion"/>
  </si>
  <si>
    <t>bottle</t>
  </si>
  <si>
    <t>60</t>
  </si>
  <si>
    <t>원산지 국가</t>
    <phoneticPr fontId="1" type="noConversion"/>
  </si>
  <si>
    <t>kor</t>
  </si>
  <si>
    <t>COM-UI-ASSET-40</t>
    <phoneticPr fontId="1" type="noConversion"/>
  </si>
  <si>
    <t>Intagible asset</t>
  </si>
  <si>
    <t>Shares/Units</t>
  </si>
  <si>
    <t>asetNm 40</t>
  </si>
  <si>
    <t>UTT</t>
  </si>
  <si>
    <t>회사 이름</t>
    <phoneticPr fontId="1" type="noConversion"/>
  </si>
  <si>
    <t>coNm1</t>
  </si>
  <si>
    <t>주식 수량</t>
    <phoneticPr fontId="1" type="noConversion"/>
  </si>
  <si>
    <t>7,000</t>
  </si>
  <si>
    <t>3,000</t>
  </si>
  <si>
    <t>액면가</t>
    <phoneticPr fontId="1" type="noConversion"/>
  </si>
  <si>
    <t>400</t>
  </si>
  <si>
    <t>asetDesc 40</t>
  </si>
  <si>
    <t>COM-UI-ASSET-41</t>
    <phoneticPr fontId="1" type="noConversion"/>
  </si>
  <si>
    <t>Bonds</t>
  </si>
  <si>
    <t>asetNm 41</t>
  </si>
  <si>
    <t>BOT</t>
  </si>
  <si>
    <t>채권 수량</t>
    <phoneticPr fontId="1" type="noConversion"/>
  </si>
  <si>
    <t>이표율</t>
    <phoneticPr fontId="1" type="noConversion"/>
  </si>
  <si>
    <t>coNm2</t>
  </si>
  <si>
    <t>26/05/2025</t>
  </si>
  <si>
    <t>asetDesc 41</t>
  </si>
  <si>
    <t>COM-UI-ASSET-42</t>
    <phoneticPr fontId="1" type="noConversion"/>
  </si>
  <si>
    <t>Other Intangible Assets</t>
  </si>
  <si>
    <t>asetNm 42</t>
  </si>
  <si>
    <t>무형 자산 유형</t>
    <phoneticPr fontId="1" type="noConversion"/>
  </si>
  <si>
    <t>Bitcoin</t>
  </si>
  <si>
    <t>명목 금액</t>
    <phoneticPr fontId="1" type="noConversion"/>
  </si>
  <si>
    <t>10</t>
  </si>
  <si>
    <t>만기일</t>
    <phoneticPr fontId="1" type="noConversion"/>
  </si>
  <si>
    <t>25/05/2025</t>
  </si>
  <si>
    <t>coNm3</t>
  </si>
  <si>
    <t>asetDesc 42</t>
  </si>
  <si>
    <t>10 토지</t>
  </si>
  <si>
    <t>자산 세부 정보</t>
    <phoneticPr fontId="1" type="noConversion"/>
  </si>
  <si>
    <t>IFRAME</t>
    <phoneticPr fontId="1" type="noConversion"/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</si>
  <si>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</si>
  <si>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</si>
  <si>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</si>
  <si>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</si>
  <si>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</si>
  <si>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</si>
  <si>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</si>
  <si>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</si>
  <si>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</si>
  <si>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</si>
  <si>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UI-ASSET-10-SUB-POPUP</t>
    <phoneticPr fontId="1" type="noConversion"/>
  </si>
  <si>
    <t>UI-ASSET-11-SUB-POPUP</t>
    <phoneticPr fontId="1" type="noConversion"/>
  </si>
  <si>
    <t>UI-ASSET-20-SUB-POPUP</t>
    <phoneticPr fontId="1" type="noConversion"/>
  </si>
  <si>
    <t>UI-ASSET-21-SUB-POPUP</t>
    <phoneticPr fontId="1" type="noConversion"/>
  </si>
  <si>
    <t>UI-ASSET-30-SUB-POPUP</t>
    <phoneticPr fontId="1" type="noConversion"/>
  </si>
  <si>
    <t>UI-ASSET-31-SUB-POPUP</t>
    <phoneticPr fontId="1" type="noConversion"/>
  </si>
  <si>
    <t>UI-ASSET-32-SUB-POPUP</t>
    <phoneticPr fontId="1" type="noConversion"/>
  </si>
  <si>
    <t>UI-ASSET-33-SUB-POPUP</t>
    <phoneticPr fontId="1" type="noConversion"/>
  </si>
  <si>
    <t>UI-ASSET-40-SUB-POPUP</t>
    <phoneticPr fontId="1" type="noConversion"/>
  </si>
  <si>
    <t>UI-ASSET-41-SUB-POPUP</t>
    <phoneticPr fontId="1" type="noConversion"/>
  </si>
  <si>
    <t>UI-ASSET-42-SUB-POPUP</t>
    <phoneticPr fontId="1" type="noConversion"/>
  </si>
  <si>
    <t>과세 기간</t>
    <phoneticPr fontId="1" type="noConversion"/>
  </si>
  <si>
    <t>납부 기한</t>
    <phoneticPr fontId="1" type="noConversion"/>
  </si>
  <si>
    <t>차변 번호</t>
    <phoneticPr fontId="1" type="noConversion"/>
  </si>
  <si>
    <t>사건 유형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</si>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</sst>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43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95" fillId="0" borderId="1" xfId="0" applyNumberFormat="1" applyFont="1" applyBorder="1" applyAlignment="1">
      <alignment vertical="center" wrapText="1"/>
    </xf>
    <xf numFmtId="0" fontId="94" fillId="2" borderId="0" xfId="0" applyFont="1" applyFill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" fillId="63" borderId="1" xfId="0" applyFont="1" applyFill="1" applyBorder="1" applyAlignment="1">
      <alignment horizontal="left" vertical="center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left" vertical="center" wrapText="1"/>
    </xf>
    <xf numFmtId="0" fontId="9" fillId="61" borderId="1" xfId="0" applyFont="1" applyFill="1" applyBorder="1" applyAlignment="1">
      <alignment horizontal="left" vertical="center"/>
    </xf>
    <xf numFmtId="49" fontId="2" fillId="61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49" fontId="2" fillId="64" borderId="1" xfId="0" applyNumberFormat="1" applyFont="1" applyFill="1" applyBorder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6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0</xdr:row>
          <xdr:rowOff>38100</xdr:rowOff>
        </xdr:from>
        <xdr:to>
          <xdr:col>0</xdr:col>
          <xdr:colOff>923925</xdr:colOff>
          <xdr:row>0</xdr:row>
          <xdr:rowOff>352425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1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1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2">
          <cell r="A42" t="str">
            <v>상태</v>
          </cell>
          <cell r="B42" t="str">
            <v>Status</v>
          </cell>
          <cell r="E42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1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미지급 책임</v>
          </cell>
          <cell r="B212" t="str">
            <v>Outstanding Liability</v>
          </cell>
          <cell r="E212">
            <v>1</v>
          </cell>
        </row>
        <row r="213">
          <cell r="A213" t="str">
            <v>제3자 TIN</v>
          </cell>
          <cell r="B213" t="str">
            <v>Third Party TIN</v>
          </cell>
          <cell r="E213">
            <v>1</v>
          </cell>
        </row>
        <row r="214">
          <cell r="A214" t="str">
            <v>Name</v>
          </cell>
          <cell r="B214" t="str">
            <v>Name</v>
          </cell>
          <cell r="E214">
            <v>1</v>
          </cell>
        </row>
        <row r="215">
          <cell r="A215" t="str">
            <v>Date</v>
          </cell>
          <cell r="B215" t="str">
            <v>Date</v>
          </cell>
          <cell r="E215">
            <v>1</v>
          </cell>
        </row>
        <row r="216">
          <cell r="A216" t="str">
            <v>Taxpayer Info</v>
          </cell>
          <cell r="B216" t="str">
            <v>Taxpayer Info</v>
          </cell>
          <cell r="E216">
            <v>1</v>
          </cell>
        </row>
        <row r="217">
          <cell r="A217" t="str">
            <v>Address</v>
          </cell>
          <cell r="B217" t="str">
            <v>Address</v>
          </cell>
          <cell r="E217">
            <v>1</v>
          </cell>
        </row>
        <row r="218">
          <cell r="A218" t="str">
            <v>Order Info</v>
          </cell>
          <cell r="B218" t="str">
            <v>Order Info</v>
          </cell>
          <cell r="E218">
            <v>1</v>
          </cell>
        </row>
        <row r="219">
          <cell r="A219" t="str">
            <v>세목</v>
          </cell>
          <cell r="B219" t="str">
            <v>Tax Type</v>
          </cell>
          <cell r="E219">
            <v>1</v>
          </cell>
        </row>
        <row r="220">
          <cell r="A220" t="str">
            <v>Amount</v>
          </cell>
          <cell r="B220" t="str">
            <v>Amount</v>
          </cell>
          <cell r="E220">
            <v>1</v>
          </cell>
        </row>
        <row r="221">
          <cell r="A221" t="str">
            <v>Taxpayer Relation (from Registration)</v>
          </cell>
          <cell r="B221" t="str">
            <v>Taxpayer Relation (from Registration)</v>
          </cell>
          <cell r="E221">
            <v>1</v>
          </cell>
        </row>
        <row r="222">
          <cell r="A222" t="str">
            <v>Relation</v>
          </cell>
          <cell r="B222" t="str">
            <v>Relation</v>
          </cell>
          <cell r="E222">
            <v>1</v>
          </cell>
        </row>
        <row r="223">
          <cell r="A223" t="str">
            <v>Selected</v>
          </cell>
          <cell r="B223" t="str">
            <v>Selected</v>
          </cell>
          <cell r="E223">
            <v>1</v>
          </cell>
        </row>
        <row r="224">
          <cell r="A224" t="str">
            <v>Reason</v>
          </cell>
          <cell r="B224" t="str">
            <v>Reason</v>
          </cell>
          <cell r="E224">
            <v>1</v>
          </cell>
        </row>
        <row r="225">
          <cell r="A225" t="str">
            <v>Effective Date</v>
          </cell>
          <cell r="B225" t="str">
            <v>Effective Date</v>
          </cell>
          <cell r="E225">
            <v>1</v>
          </cell>
        </row>
        <row r="226">
          <cell r="A226" t="str">
            <v>제3자 정보</v>
          </cell>
          <cell r="B226" t="str">
            <v>Third Party Info</v>
          </cell>
          <cell r="E226">
            <v>1</v>
          </cell>
        </row>
        <row r="227">
          <cell r="A227" t="str">
            <v>납세자 정보</v>
          </cell>
          <cell r="B227" t="str">
            <v>Taxpayer Information</v>
          </cell>
          <cell r="E227">
            <v>1</v>
          </cell>
        </row>
        <row r="228">
          <cell r="A228" t="str">
            <v>업종 유형</v>
          </cell>
          <cell r="B228" t="str">
            <v>Business Type</v>
          </cell>
          <cell r="E228">
            <v>1</v>
          </cell>
        </row>
        <row r="229">
          <cell r="A229" t="str">
            <v>신청 유형</v>
          </cell>
          <cell r="B229" t="str">
            <v>Application Type</v>
          </cell>
          <cell r="E229">
            <v>1</v>
          </cell>
        </row>
        <row r="230">
          <cell r="A230" t="str">
            <v>등록 날짜</v>
          </cell>
          <cell r="B230" t="str">
            <v>Registration Date</v>
          </cell>
          <cell r="E230">
            <v>1</v>
          </cell>
        </row>
        <row r="231">
          <cell r="A231" t="str">
            <v>관계 유형</v>
          </cell>
          <cell r="B231" t="str">
            <v>Relation Type</v>
          </cell>
          <cell r="E231">
            <v>1</v>
          </cell>
        </row>
        <row r="232">
          <cell r="A232" t="str">
            <v>관리자 상태</v>
          </cell>
          <cell r="B232" t="str">
            <v>Administrator Status</v>
          </cell>
          <cell r="E232">
            <v>1</v>
          </cell>
        </row>
        <row r="233">
          <cell r="A233" t="str">
            <v>사용 여부</v>
          </cell>
          <cell r="B233" t="str">
            <v>Active YN</v>
          </cell>
          <cell r="E233">
            <v>1</v>
          </cell>
        </row>
        <row r="234">
          <cell r="A234" t="str">
            <v>지정</v>
          </cell>
          <cell r="B234" t="str">
            <v>Appointment</v>
          </cell>
          <cell r="E234">
            <v>1</v>
          </cell>
        </row>
        <row r="235">
          <cell r="A235" t="str">
            <v>납세자 관계</v>
          </cell>
          <cell r="B235" t="str">
            <v>Taxpayer Relation</v>
          </cell>
          <cell r="E235">
            <v>1</v>
          </cell>
        </row>
        <row r="236">
          <cell r="A236" t="str">
            <v xml:space="preserve">TIN  </v>
          </cell>
          <cell r="B236" t="str">
            <v xml:space="preserve">TIN  </v>
          </cell>
          <cell r="E236">
            <v>1</v>
          </cell>
        </row>
        <row r="237">
          <cell r="A237" t="str">
            <v>납세자 성명</v>
          </cell>
          <cell r="B237" t="str">
            <v xml:space="preserve">Taxpayer Name  </v>
          </cell>
          <cell r="E237">
            <v>1</v>
          </cell>
        </row>
        <row r="238">
          <cell r="A238" t="str">
            <v>관계 설명</v>
          </cell>
          <cell r="B238" t="str">
            <v>Relation Description</v>
          </cell>
          <cell r="E238">
            <v>1</v>
          </cell>
        </row>
        <row r="239">
          <cell r="A239" t="str">
            <v>연도</v>
          </cell>
          <cell r="B239" t="str">
            <v>Year</v>
          </cell>
          <cell r="E239">
            <v>1</v>
          </cell>
        </row>
        <row r="240">
          <cell r="A240" t="str">
            <v>부과 금액</v>
          </cell>
          <cell r="B240" t="str">
            <v>Debit Amount</v>
          </cell>
          <cell r="E240">
            <v>1</v>
          </cell>
        </row>
        <row r="241">
          <cell r="A241" t="str">
            <v>납부</v>
          </cell>
          <cell r="B241" t="str">
            <v>Payment</v>
          </cell>
          <cell r="E241">
            <v>1</v>
          </cell>
        </row>
        <row r="242">
          <cell r="A242" t="str">
            <v>소멸</v>
          </cell>
          <cell r="B242" t="str">
            <v>Discharge</v>
          </cell>
          <cell r="E242">
            <v>1</v>
          </cell>
        </row>
        <row r="243">
          <cell r="A243" t="str">
            <v>잔액</v>
          </cell>
          <cell r="B243" t="str">
            <v>Balance</v>
          </cell>
          <cell r="E243">
            <v>1</v>
          </cell>
        </row>
        <row r="244">
          <cell r="A244" t="str">
            <v>이자</v>
          </cell>
          <cell r="B244" t="str">
            <v>Interest</v>
          </cell>
          <cell r="E244">
            <v>1</v>
          </cell>
        </row>
        <row r="245">
          <cell r="A245" t="str">
            <v>미납 세액 정보</v>
          </cell>
          <cell r="B245" t="str">
            <v>Outstanding Liability Info</v>
          </cell>
          <cell r="E245">
            <v>1</v>
          </cell>
        </row>
        <row r="246">
          <cell r="A246" t="str">
            <v>신청 일자</v>
          </cell>
          <cell r="B246" t="str">
            <v>Application Date</v>
          </cell>
          <cell r="E246">
            <v>1</v>
          </cell>
        </row>
        <row r="247">
          <cell r="A247" t="str">
            <v>처리 일자</v>
          </cell>
          <cell r="B247" t="str">
            <v>Processing date</v>
          </cell>
          <cell r="E247">
            <v>1</v>
          </cell>
        </row>
        <row r="248">
          <cell r="A248" t="str">
            <v>처리 상태</v>
          </cell>
          <cell r="B248" t="str">
            <v>Processing Status</v>
          </cell>
          <cell r="E248">
            <v>1</v>
          </cell>
        </row>
        <row r="249">
          <cell r="A249" t="str">
            <v>요구사항</v>
          </cell>
          <cell r="B249" t="str">
            <v>Requirement</v>
          </cell>
          <cell r="E249">
            <v>1</v>
          </cell>
        </row>
        <row r="250">
          <cell r="A250" t="str">
            <v>비고</v>
          </cell>
          <cell r="B250" t="str">
            <v>Remark</v>
          </cell>
          <cell r="E250">
            <v>2</v>
          </cell>
        </row>
        <row r="251">
          <cell r="A251" t="str">
            <v>세부사항</v>
          </cell>
          <cell r="B251" t="str">
            <v>Details</v>
          </cell>
          <cell r="E251">
            <v>1</v>
          </cell>
        </row>
        <row r="252">
          <cell r="A252" t="str">
            <v>수령자에게 보내는 통지</v>
          </cell>
          <cell r="B252" t="str">
            <v>A Notice to Receiver</v>
          </cell>
          <cell r="E252">
            <v>1</v>
          </cell>
        </row>
        <row r="253">
          <cell r="A253" t="str">
            <v>관리자 책임</v>
          </cell>
          <cell r="B253" t="str">
            <v>Manager Liability</v>
          </cell>
          <cell r="E253">
            <v>1</v>
          </cell>
        </row>
        <row r="254">
          <cell r="A254" t="str">
            <v>자산 번호</v>
          </cell>
          <cell r="B254" t="str">
            <v>Asset No.</v>
          </cell>
          <cell r="E254">
            <v>1</v>
          </cell>
        </row>
        <row r="255">
          <cell r="A255" t="str">
            <v>자산 상태</v>
          </cell>
          <cell r="B255" t="str">
            <v>Asset Status</v>
          </cell>
          <cell r="E255">
            <v>1</v>
          </cell>
        </row>
        <row r="256">
          <cell r="A256" t="str">
            <v>우편 주소</v>
          </cell>
          <cell r="B256" t="str">
            <v>Postal Address</v>
          </cell>
          <cell r="E256">
            <v>1</v>
          </cell>
        </row>
        <row r="257">
          <cell r="A257" t="str">
            <v>실제 주소</v>
          </cell>
          <cell r="B257" t="str">
            <v>Physical Address</v>
          </cell>
          <cell r="E257">
            <v>1</v>
          </cell>
        </row>
        <row r="258">
          <cell r="A258" t="str">
            <v>자산 목록</v>
          </cell>
          <cell r="B258" t="str">
            <v>List of Assets</v>
          </cell>
          <cell r="E258">
            <v>1</v>
          </cell>
        </row>
        <row r="259">
          <cell r="A259" t="str">
            <v>자산 분류</v>
          </cell>
          <cell r="B259" t="str">
            <v>Asset Category</v>
          </cell>
          <cell r="E259">
            <v>1</v>
          </cell>
        </row>
        <row r="260">
          <cell r="A260" t="str">
            <v>자산 유형</v>
          </cell>
          <cell r="B260" t="str">
            <v>Asset Type</v>
          </cell>
          <cell r="E260">
            <v>1</v>
          </cell>
        </row>
        <row r="261">
          <cell r="A261" t="str">
            <v>자산 이름</v>
          </cell>
          <cell r="B261" t="str">
            <v>Asset Name</v>
          </cell>
          <cell r="E261">
            <v>1</v>
          </cell>
        </row>
        <row r="262">
          <cell r="A262" t="str">
            <v>등록 기관</v>
          </cell>
          <cell r="B262" t="str">
            <v>Registration Authority</v>
          </cell>
          <cell r="E262">
            <v>1</v>
          </cell>
        </row>
        <row r="263">
          <cell r="A263" t="str">
            <v>위치</v>
          </cell>
          <cell r="B263" t="str">
            <v>Location</v>
          </cell>
          <cell r="E263">
            <v>1</v>
          </cell>
        </row>
        <row r="264">
          <cell r="A264" t="str">
            <v>브랜드명</v>
          </cell>
          <cell r="B264" t="str">
            <v>Brand Name</v>
          </cell>
          <cell r="E264">
            <v>1</v>
          </cell>
        </row>
        <row r="265">
          <cell r="A265" t="str">
            <v>모델명</v>
          </cell>
          <cell r="B265" t="str">
            <v>Model Name</v>
          </cell>
          <cell r="E265">
            <v>1</v>
          </cell>
        </row>
        <row r="266">
          <cell r="A266" t="str">
            <v>제품 일련번호</v>
          </cell>
          <cell r="B266" t="str">
            <v>Product Serial Number</v>
          </cell>
          <cell r="E266">
            <v>1</v>
          </cell>
        </row>
        <row r="267">
          <cell r="A267" t="str">
            <v>상태 유형</v>
          </cell>
          <cell r="B267" t="str">
            <v>Condition Type</v>
          </cell>
          <cell r="E267">
            <v>1</v>
          </cell>
        </row>
        <row r="268">
          <cell r="A268" t="str">
            <v>사양 내용</v>
          </cell>
          <cell r="B268" t="str">
            <v>Specification Contents</v>
          </cell>
          <cell r="E268">
            <v>1</v>
          </cell>
        </row>
        <row r="269">
          <cell r="A269" t="str">
            <v>설명</v>
          </cell>
          <cell r="B269" t="str">
            <v>Description</v>
          </cell>
          <cell r="E269">
            <v>1</v>
          </cell>
        </row>
        <row r="270">
          <cell r="A270" t="str">
            <v>기타 담보 등록 여부</v>
          </cell>
          <cell r="B270" t="str">
            <v>Other Charged</v>
          </cell>
          <cell r="E270">
            <v>1</v>
          </cell>
        </row>
        <row r="271">
          <cell r="A271" t="str">
            <v>자산 세부 정보</v>
          </cell>
          <cell r="B271" t="str">
            <v>Detail of Assets</v>
          </cell>
          <cell r="E271">
            <v>1</v>
          </cell>
        </row>
        <row r="272">
          <cell r="A272" t="str">
            <v>자산 세부 정보 (Land)</v>
          </cell>
          <cell r="B272" t="str">
            <v>Detail of Assets (Land)</v>
          </cell>
          <cell r="E272">
            <v>1</v>
          </cell>
        </row>
        <row r="273">
          <cell r="A273" t="str">
            <v>발급일</v>
          </cell>
          <cell r="B273" t="str">
            <v>Issuance Date</v>
          </cell>
          <cell r="E273">
            <v>1</v>
          </cell>
        </row>
        <row r="274">
          <cell r="A274" t="str">
            <v>통지 유형</v>
          </cell>
          <cell r="B274" t="str">
            <v>Notice Type</v>
          </cell>
          <cell r="E274">
            <v>1</v>
          </cell>
        </row>
        <row r="275">
          <cell r="A275" t="str">
            <v>세금 납부 의무</v>
          </cell>
          <cell r="B275" t="str">
            <v>Tax Liability</v>
          </cell>
          <cell r="E275">
            <v>1</v>
          </cell>
        </row>
        <row r="276">
          <cell r="A276" t="str">
            <v>납세자 자산 목록</v>
          </cell>
          <cell r="B276" t="str">
            <v>List of Taxpayer Assets</v>
          </cell>
          <cell r="E276">
            <v>1</v>
          </cell>
        </row>
        <row r="277">
          <cell r="A277" t="str">
            <v>평가 금액 (TZS)</v>
          </cell>
          <cell r="B277" t="str">
            <v>Valuation Amount (TZS)</v>
          </cell>
          <cell r="E277">
            <v>1</v>
          </cell>
        </row>
        <row r="278">
          <cell r="A278" t="str">
            <v>자산 세부정보</v>
          </cell>
          <cell r="B278" t="str">
            <v>Asset Details</v>
          </cell>
          <cell r="E278">
            <v>1</v>
          </cell>
        </row>
        <row r="279">
          <cell r="A279" t="str">
            <v>자산 위치</v>
          </cell>
          <cell r="B279" t="str">
            <v>Asset Location</v>
          </cell>
          <cell r="E279">
            <v>1</v>
          </cell>
        </row>
        <row r="280">
          <cell r="A280" t="str">
            <v>주식/지분</v>
          </cell>
          <cell r="B280" t="str">
            <v>Shares/Units</v>
          </cell>
          <cell r="E280">
            <v>1</v>
          </cell>
        </row>
        <row r="281">
          <cell r="A281" t="str">
            <v>회사/기관 명</v>
          </cell>
          <cell r="B281" t="str">
            <v>Name of Company/Organization</v>
          </cell>
          <cell r="E281">
            <v>1</v>
          </cell>
        </row>
        <row r="282">
          <cell r="A282" t="str">
            <v>주식/단위 수</v>
          </cell>
          <cell r="B282" t="str">
            <v>Number of Shares/Unit</v>
          </cell>
          <cell r="E282">
            <v>1</v>
          </cell>
        </row>
        <row r="283">
          <cell r="A283" t="str">
            <v>액면가</v>
          </cell>
          <cell r="B283" t="str">
            <v>Face Value</v>
          </cell>
          <cell r="E283">
            <v>2</v>
          </cell>
        </row>
        <row r="284">
          <cell r="A284" t="str">
            <v>단가</v>
          </cell>
          <cell r="B284" t="str">
            <v>Unit Price</v>
          </cell>
          <cell r="E284">
            <v>1</v>
          </cell>
        </row>
        <row r="285">
          <cell r="A285" t="str">
            <v>평가 정보</v>
          </cell>
          <cell r="B285" t="str">
            <v>Valuation Information</v>
          </cell>
          <cell r="E285">
            <v>1</v>
          </cell>
        </row>
        <row r="286">
          <cell r="A286" t="str">
            <v>평가 기준</v>
          </cell>
          <cell r="B286" t="str">
            <v>Basis of Valuation</v>
          </cell>
          <cell r="E286">
            <v>1</v>
          </cell>
        </row>
        <row r="287">
          <cell r="A287" t="str">
            <v>자산 설명</v>
          </cell>
          <cell r="B287" t="str">
            <v>Asset Description</v>
          </cell>
          <cell r="E287">
            <v>1</v>
          </cell>
        </row>
        <row r="288">
          <cell r="A288" t="str">
            <v>저장</v>
          </cell>
          <cell r="B288" t="str">
            <v>Save</v>
          </cell>
          <cell r="E288">
            <v>2</v>
          </cell>
        </row>
        <row r="289">
          <cell r="A289" t="str">
            <v>승인 이력</v>
          </cell>
          <cell r="B289" t="str">
            <v>Approval history</v>
          </cell>
          <cell r="E289">
            <v>1</v>
          </cell>
        </row>
        <row r="290">
          <cell r="A290" t="str">
            <v>승인 요청</v>
          </cell>
          <cell r="B290" t="str">
            <v>Request approval</v>
          </cell>
          <cell r="E290">
            <v>1</v>
          </cell>
        </row>
        <row r="291">
          <cell r="A291" t="str">
            <v>평가자 이름</v>
          </cell>
          <cell r="B291" t="str">
            <v>Valuer Name</v>
          </cell>
          <cell r="E291">
            <v>1</v>
          </cell>
        </row>
        <row r="292">
          <cell r="A292" t="str">
            <v>평가자</v>
          </cell>
          <cell r="B292" t="str">
            <v>Valuer</v>
          </cell>
          <cell r="E292">
            <v>1</v>
          </cell>
        </row>
        <row r="293">
          <cell r="A293" t="str">
            <v>부패성 물품</v>
          </cell>
          <cell r="B293" t="str">
            <v>Pershable Goods</v>
          </cell>
          <cell r="E293">
            <v>1</v>
          </cell>
        </row>
        <row r="294">
          <cell r="A294" t="str">
            <v>측정 단위명</v>
          </cell>
          <cell r="B294" t="str">
            <v>Unit of Measure Name</v>
          </cell>
          <cell r="E294">
            <v>2</v>
          </cell>
        </row>
        <row r="295">
          <cell r="A295" t="str">
            <v>자산 수량</v>
          </cell>
          <cell r="B295" t="str">
            <v>Asset Quantity</v>
          </cell>
          <cell r="E295">
            <v>1</v>
          </cell>
        </row>
        <row r="296">
          <cell r="A296" t="str">
            <v>기대 수명(일)</v>
          </cell>
          <cell r="B296" t="str">
            <v>Expected Life Days</v>
          </cell>
          <cell r="E296">
            <v>1</v>
          </cell>
        </row>
        <row r="297">
          <cell r="A297" t="str">
            <v>총액</v>
          </cell>
          <cell r="B297" t="str">
            <v>Total Amount</v>
          </cell>
          <cell r="E297">
            <v>1</v>
          </cell>
        </row>
        <row r="298">
          <cell r="A298" t="str">
            <v>제조일</v>
          </cell>
          <cell r="B298" t="str">
            <v>Manufacture Date</v>
          </cell>
          <cell r="E298">
            <v>1</v>
          </cell>
        </row>
        <row r="299">
          <cell r="A299" t="str">
            <v>유효기간</v>
          </cell>
          <cell r="B299" t="str">
            <v>Expiry Date</v>
          </cell>
          <cell r="E299">
            <v>1</v>
          </cell>
        </row>
        <row r="300">
          <cell r="A300" t="str">
            <v>자산 정보</v>
          </cell>
          <cell r="B300" t="str">
            <v>Asset Information</v>
          </cell>
          <cell r="E300">
            <v>1</v>
          </cell>
        </row>
        <row r="301">
          <cell r="A301" t="str">
            <v>제조사</v>
          </cell>
          <cell r="B301" t="str">
            <v>Make</v>
          </cell>
          <cell r="E301">
            <v>1</v>
          </cell>
        </row>
        <row r="302">
          <cell r="A302" t="str">
            <v>모델 번호</v>
          </cell>
          <cell r="B302" t="str">
            <v>Model Number</v>
          </cell>
          <cell r="E302">
            <v>2</v>
          </cell>
        </row>
        <row r="303">
          <cell r="A303" t="str">
            <v>차대 번호</v>
          </cell>
          <cell r="B303" t="str">
            <v>Chassis Number</v>
          </cell>
          <cell r="E303">
            <v>1</v>
          </cell>
        </row>
        <row r="304">
          <cell r="A304" t="str">
            <v>공차 중량</v>
          </cell>
          <cell r="B304" t="str">
            <v>Tare Weight</v>
          </cell>
          <cell r="E304">
            <v>1</v>
          </cell>
        </row>
        <row r="305">
          <cell r="A305" t="str">
            <v>총 중량</v>
          </cell>
          <cell r="B305" t="str">
            <v>Gross Weight</v>
          </cell>
          <cell r="E305">
            <v>1</v>
          </cell>
        </row>
        <row r="306">
          <cell r="A306" t="str">
            <v>엔진 배기량</v>
          </cell>
          <cell r="B306" t="str">
            <v>Engine Cubic Capacity</v>
          </cell>
          <cell r="E306">
            <v>1</v>
          </cell>
        </row>
        <row r="307">
          <cell r="A307" t="str">
            <v>제조 연도</v>
          </cell>
          <cell r="B307" t="str">
            <v>Year of Make</v>
          </cell>
          <cell r="E307">
            <v>3</v>
          </cell>
        </row>
        <row r="308">
          <cell r="A308" t="str">
            <v>차체 유형</v>
          </cell>
          <cell r="B308" t="str">
            <v>Body Type</v>
          </cell>
          <cell r="E308">
            <v>2</v>
          </cell>
        </row>
        <row r="309">
          <cell r="A309" t="str">
            <v>색상</v>
          </cell>
          <cell r="B309" t="str">
            <v>Colour</v>
          </cell>
          <cell r="E309">
            <v>3</v>
          </cell>
        </row>
        <row r="310">
          <cell r="A310" t="str">
            <v>사진 업로드</v>
          </cell>
          <cell r="B310" t="str">
            <v>Upload Photo</v>
          </cell>
          <cell r="E310">
            <v>1</v>
          </cell>
        </row>
        <row r="311">
          <cell r="A311" t="str">
            <v>전자 장비</v>
          </cell>
          <cell r="B311" t="str">
            <v>Machine Electronic</v>
          </cell>
          <cell r="E311">
            <v>1</v>
          </cell>
        </row>
        <row r="312">
          <cell r="A312" t="str">
            <v>목록</v>
          </cell>
          <cell r="B312" t="str">
            <v>list</v>
          </cell>
          <cell r="E312">
            <v>1</v>
          </cell>
        </row>
        <row r="313">
          <cell r="A313" t="str">
            <v>상세</v>
          </cell>
          <cell r="B313" t="str">
            <v>detail</v>
          </cell>
          <cell r="E313">
            <v>1</v>
          </cell>
        </row>
        <row r="314">
          <cell r="A314" t="str">
            <v>10 토지</v>
          </cell>
          <cell r="B314" t="str">
            <v>10 land</v>
          </cell>
          <cell r="E314">
            <v>1</v>
          </cell>
        </row>
        <row r="315">
          <cell r="A315" t="str">
            <v>11 건물</v>
          </cell>
          <cell r="B315" t="str">
            <v>11 Building</v>
          </cell>
          <cell r="E315">
            <v>1</v>
          </cell>
        </row>
        <row r="316">
          <cell r="A316" t="str">
            <v>20 가공된 부패성 물품</v>
          </cell>
          <cell r="B316" t="str">
            <v>20 Processed Perishable Goods</v>
          </cell>
          <cell r="E316">
            <v>1</v>
          </cell>
        </row>
        <row r="317">
          <cell r="A317" t="str">
            <v>21 비가공 부패성 물품</v>
          </cell>
          <cell r="B317" t="str">
            <v>21 Unprocessed Perishable Goods</v>
          </cell>
          <cell r="E317">
            <v>1</v>
          </cell>
        </row>
        <row r="318">
          <cell r="A318" t="str">
            <v>30 차량</v>
          </cell>
          <cell r="B318" t="str">
            <v>30 Motor vehicle</v>
          </cell>
          <cell r="E318">
            <v>1</v>
          </cell>
        </row>
        <row r="319">
          <cell r="A319" t="str">
            <v>31 선박</v>
          </cell>
          <cell r="B319" t="str">
            <v>31 Marine Vessels</v>
          </cell>
          <cell r="E319">
            <v>1</v>
          </cell>
        </row>
        <row r="320">
          <cell r="A320" t="str">
            <v>32 전자/기계류</v>
          </cell>
          <cell r="B320" t="str">
            <v>32 | Electronics/Machines</v>
          </cell>
          <cell r="E320">
            <v>1</v>
          </cell>
        </row>
        <row r="321">
          <cell r="A321" t="str">
            <v>33 기타 비부패성 물품</v>
          </cell>
          <cell r="B321" t="str">
            <v>33 | Other non- Perishable Goods</v>
          </cell>
          <cell r="E321">
            <v>1</v>
          </cell>
        </row>
        <row r="322">
          <cell r="A322" t="str">
            <v>40 주식/지분</v>
          </cell>
          <cell r="B322" t="str">
            <v>40 | Shares/Units</v>
          </cell>
          <cell r="E322">
            <v>1</v>
          </cell>
        </row>
        <row r="323">
          <cell r="A323" t="str">
            <v>41 채권</v>
          </cell>
          <cell r="B323" t="str">
            <v>41 | Bonds</v>
          </cell>
          <cell r="E323">
            <v>1</v>
          </cell>
        </row>
        <row r="324">
          <cell r="A324" t="str">
            <v>42 기타 무형 자산</v>
          </cell>
          <cell r="B324" t="str">
            <v>42 | Other Intangible Assets</v>
          </cell>
          <cell r="E324">
            <v>1</v>
          </cell>
        </row>
        <row r="325">
          <cell r="A325" t="str">
            <v>블록 번호</v>
          </cell>
          <cell r="B325" t="str">
            <v>Block No</v>
          </cell>
          <cell r="E325">
            <v>1</v>
          </cell>
        </row>
        <row r="326">
          <cell r="A326" t="str">
            <v>필지 번호</v>
          </cell>
          <cell r="B326" t="str">
            <v>Plot No</v>
          </cell>
          <cell r="E326">
            <v>1</v>
          </cell>
        </row>
        <row r="327">
          <cell r="A327" t="str">
            <v>증서 번호</v>
          </cell>
          <cell r="B327" t="str">
            <v>Certificate No</v>
          </cell>
          <cell r="E327">
            <v>1</v>
          </cell>
        </row>
        <row r="328">
          <cell r="A328" t="str">
            <v>권리 번호</v>
          </cell>
          <cell r="B328" t="str">
            <v>Title No</v>
          </cell>
          <cell r="E328">
            <v>1</v>
          </cell>
        </row>
        <row r="329">
          <cell r="A329" t="str">
            <v>소재지 주소</v>
          </cell>
          <cell r="B329" t="str">
            <v>Location Address</v>
          </cell>
          <cell r="E329">
            <v>1</v>
          </cell>
        </row>
        <row r="330">
          <cell r="A330" t="str">
            <v>소유자 이름</v>
          </cell>
          <cell r="B330" t="str">
            <v>Owner Name</v>
          </cell>
          <cell r="E330">
            <v>1</v>
          </cell>
        </row>
        <row r="331">
          <cell r="A331" t="str">
            <v>건물 유형</v>
          </cell>
          <cell r="B331" t="str">
            <v>Building Type</v>
          </cell>
          <cell r="E331">
            <v>1</v>
          </cell>
        </row>
        <row r="332">
          <cell r="A332" t="str">
            <v>층수</v>
          </cell>
          <cell r="B332" t="str">
            <v>Floor Count</v>
          </cell>
          <cell r="E332">
            <v>1</v>
          </cell>
        </row>
        <row r="333">
          <cell r="A333" t="str">
            <v>용도 유형</v>
          </cell>
          <cell r="B333" t="str">
            <v>Usage Type</v>
          </cell>
          <cell r="E333">
            <v>1</v>
          </cell>
        </row>
        <row r="334">
          <cell r="A334" t="str">
            <v>소유 유형</v>
          </cell>
          <cell r="B334" t="str">
            <v>Ownership Type</v>
          </cell>
          <cell r="E334">
            <v>1</v>
          </cell>
        </row>
        <row r="335">
          <cell r="A335" t="str">
            <v>건물 상태 유형</v>
          </cell>
          <cell r="B335" t="str">
            <v>Building Condition Type</v>
          </cell>
          <cell r="E335">
            <v>1</v>
          </cell>
        </row>
        <row r="336">
          <cell r="A336" t="str">
            <v>총 금액</v>
          </cell>
          <cell r="B336" t="str">
            <v>Total Amount</v>
          </cell>
          <cell r="E336">
            <v>1</v>
          </cell>
        </row>
        <row r="337">
          <cell r="A337" t="str">
            <v>제조사 명</v>
          </cell>
          <cell r="B337" t="str">
            <v>Make Name</v>
          </cell>
          <cell r="E337">
            <v>1</v>
          </cell>
        </row>
        <row r="338">
          <cell r="A338" t="str">
            <v>모델 번호 코드</v>
          </cell>
          <cell r="B338" t="str">
            <v>Model Number Code</v>
          </cell>
          <cell r="E338">
            <v>1</v>
          </cell>
        </row>
        <row r="339">
          <cell r="A339" t="str">
            <v>엔진 출력(KW)</v>
          </cell>
          <cell r="B339" t="str">
            <v>Engine KW Capacity</v>
          </cell>
          <cell r="E339">
            <v>1</v>
          </cell>
        </row>
        <row r="340">
          <cell r="A340" t="str">
            <v>제조 연도</v>
          </cell>
          <cell r="B340" t="str">
            <v>Make Year</v>
          </cell>
          <cell r="E340">
            <v>3</v>
          </cell>
        </row>
        <row r="341">
          <cell r="A341" t="str">
            <v>색상</v>
          </cell>
          <cell r="B341" t="str">
            <v>Color</v>
          </cell>
          <cell r="E341">
            <v>3</v>
          </cell>
        </row>
        <row r="342">
          <cell r="A342" t="str">
            <v>제조업체 이름</v>
          </cell>
          <cell r="B342" t="str">
            <v>Manufacturer Name</v>
          </cell>
          <cell r="E342">
            <v>1</v>
          </cell>
        </row>
        <row r="343">
          <cell r="A343" t="str">
            <v>용량</v>
          </cell>
          <cell r="B343" t="str">
            <v>Capacity</v>
          </cell>
          <cell r="E343">
            <v>1</v>
          </cell>
        </row>
        <row r="344">
          <cell r="A344" t="str">
            <v>제품명</v>
          </cell>
          <cell r="B344" t="str">
            <v>Product Name</v>
          </cell>
          <cell r="E344">
            <v>1</v>
          </cell>
        </row>
        <row r="345">
          <cell r="A345" t="str">
            <v>측정 단위명</v>
          </cell>
          <cell r="B345" t="str">
            <v>Measurement Unit Name</v>
          </cell>
          <cell r="E345">
            <v>2</v>
          </cell>
        </row>
        <row r="346">
          <cell r="A346" t="str">
            <v>원산지 국가</v>
          </cell>
          <cell r="B346" t="str">
            <v>Country of Origin</v>
          </cell>
          <cell r="E346">
            <v>1</v>
          </cell>
        </row>
        <row r="347">
          <cell r="A347" t="str">
            <v>회사 이름</v>
          </cell>
          <cell r="B347" t="str">
            <v>Company Name</v>
          </cell>
          <cell r="E347">
            <v>1</v>
          </cell>
        </row>
        <row r="348">
          <cell r="A348" t="str">
            <v>주식 수량</v>
          </cell>
          <cell r="B348" t="str">
            <v>Share Count</v>
          </cell>
          <cell r="E348">
            <v>1</v>
          </cell>
        </row>
        <row r="349">
          <cell r="A349" t="str">
            <v>액면가</v>
          </cell>
          <cell r="B349" t="str">
            <v>Face Value Price</v>
          </cell>
          <cell r="E349">
            <v>2</v>
          </cell>
        </row>
        <row r="350">
          <cell r="A350" t="str">
            <v>채권 수량</v>
          </cell>
          <cell r="B350" t="str">
            <v>Bond Count</v>
          </cell>
          <cell r="E350">
            <v>1</v>
          </cell>
        </row>
        <row r="351">
          <cell r="A351" t="str">
            <v>이표율</v>
          </cell>
          <cell r="B351" t="str">
            <v>Coupon Rate</v>
          </cell>
          <cell r="E351">
            <v>1</v>
          </cell>
        </row>
        <row r="352">
          <cell r="A352" t="str">
            <v>무형 자산 유형</v>
          </cell>
          <cell r="B352" t="str">
            <v>Intangible Type</v>
          </cell>
          <cell r="E352">
            <v>1</v>
          </cell>
        </row>
        <row r="353">
          <cell r="A353" t="str">
            <v>명목 금액</v>
          </cell>
          <cell r="B353" t="str">
            <v>Nominal Amount</v>
          </cell>
          <cell r="E353">
            <v>1</v>
          </cell>
        </row>
        <row r="354">
          <cell r="A354" t="str">
            <v>만기일</v>
          </cell>
          <cell r="B354" t="str">
            <v>Maturity Date</v>
          </cell>
          <cell r="E354">
            <v>1</v>
          </cell>
        </row>
        <row r="355">
          <cell r="A355" t="str">
            <v>상호명</v>
          </cell>
          <cell r="B355" t="str">
            <v>Trading Name</v>
          </cell>
          <cell r="E355">
            <v>1</v>
          </cell>
        </row>
        <row r="356">
          <cell r="A356" t="str">
            <v>세무 관할 지역</v>
          </cell>
          <cell r="B356" t="str">
            <v>Tax Region</v>
          </cell>
          <cell r="E356">
            <v>1</v>
          </cell>
        </row>
        <row r="357">
          <cell r="A357" t="str">
            <v>전화번호</v>
          </cell>
          <cell r="B357" t="str">
            <v>Phone Number</v>
          </cell>
          <cell r="E357">
            <v>1</v>
          </cell>
        </row>
        <row r="358">
          <cell r="A358" t="str">
            <v>신청 번호</v>
          </cell>
          <cell r="B358" t="str">
            <v>Application No</v>
          </cell>
          <cell r="E358">
            <v>1</v>
          </cell>
        </row>
        <row r="359">
          <cell r="A359" t="str">
            <v>승인 처리 세부 정보</v>
          </cell>
          <cell r="B359" t="str">
            <v>Approval Processing Details</v>
          </cell>
          <cell r="E359">
            <v>1</v>
          </cell>
        </row>
        <row r="360">
          <cell r="A360" t="str">
            <v>승인</v>
          </cell>
          <cell r="B360" t="str">
            <v>Approval</v>
          </cell>
          <cell r="E360">
            <v>1</v>
          </cell>
        </row>
        <row r="361">
          <cell r="A361" t="str">
            <v>번호</v>
          </cell>
          <cell r="B361" t="str">
            <v>Number</v>
          </cell>
          <cell r="E361">
            <v>1</v>
          </cell>
        </row>
        <row r="362">
          <cell r="A362" t="str">
            <v>세무서</v>
          </cell>
          <cell r="B362" t="str">
            <v>Tax Office</v>
          </cell>
          <cell r="E362">
            <v>1</v>
          </cell>
        </row>
        <row r="363">
          <cell r="A363" t="str">
            <v>역할</v>
          </cell>
          <cell r="B363" t="str">
            <v>Role</v>
          </cell>
          <cell r="E363">
            <v>1</v>
          </cell>
        </row>
        <row r="364">
          <cell r="A364" t="str">
            <v>조치 상태</v>
          </cell>
          <cell r="B364" t="str">
            <v>Action Status</v>
          </cell>
          <cell r="E364">
            <v>1</v>
          </cell>
        </row>
        <row r="365">
          <cell r="A365" t="str">
            <v>요청 일자</v>
          </cell>
          <cell r="B365" t="str">
            <v>Request Date</v>
          </cell>
          <cell r="E365">
            <v>1</v>
          </cell>
        </row>
        <row r="366">
          <cell r="A366" t="str">
            <v>첨부파일</v>
          </cell>
          <cell r="B366" t="str">
            <v>Attachments</v>
          </cell>
          <cell r="E366">
            <v>1</v>
          </cell>
        </row>
        <row r="367">
          <cell r="A367" t="str">
            <v>부과자산 매각의사 통지번호</v>
          </cell>
          <cell r="B367" t="str">
            <v>Notification Number for Intention to Sell the Charged Asset</v>
          </cell>
          <cell r="E367">
            <v>1</v>
          </cell>
        </row>
        <row r="368">
          <cell r="A368" t="str">
            <v>참조 번호</v>
          </cell>
          <cell r="B368" t="str">
            <v>Reference number</v>
          </cell>
          <cell r="E368">
            <v>1</v>
          </cell>
        </row>
        <row r="369">
          <cell r="A369" t="str">
            <v>배치 번호</v>
          </cell>
          <cell r="B369" t="str">
            <v>Batch Number</v>
          </cell>
          <cell r="E369">
            <v>1</v>
          </cell>
        </row>
        <row r="370">
          <cell r="A370" t="str">
            <v>일반정보</v>
          </cell>
          <cell r="B370" t="str">
            <v>General Information</v>
          </cell>
          <cell r="E370">
            <v>1</v>
          </cell>
        </row>
        <row r="371">
          <cell r="A371" t="str">
            <v>자산설명</v>
          </cell>
          <cell r="B371" t="str">
            <v>Asset Description</v>
          </cell>
          <cell r="E371">
            <v>1</v>
          </cell>
        </row>
        <row r="372">
          <cell r="A372" t="str">
            <v>품목</v>
          </cell>
          <cell r="B372" t="str">
            <v>Item</v>
          </cell>
          <cell r="E372">
            <v>1</v>
          </cell>
        </row>
        <row r="373">
          <cell r="A373" t="str">
            <v>자산코드</v>
          </cell>
          <cell r="B373" t="str">
            <v>Asset Code</v>
          </cell>
          <cell r="E373">
            <v>1</v>
          </cell>
        </row>
        <row r="374">
          <cell r="A374" t="str">
            <v>재고번호</v>
          </cell>
          <cell r="B374" t="str">
            <v>Inventory No</v>
          </cell>
          <cell r="E374">
            <v>1</v>
          </cell>
        </row>
        <row r="375">
          <cell r="A375" t="str">
            <v>승인날짜</v>
          </cell>
          <cell r="B375" t="str">
            <v>Approval Date</v>
          </cell>
          <cell r="E375">
            <v>1</v>
          </cell>
        </row>
        <row r="376">
          <cell r="A376" t="str">
            <v>보관장소</v>
          </cell>
          <cell r="B376" t="str">
            <v>Deposit Place</v>
          </cell>
          <cell r="E376">
            <v>1</v>
          </cell>
        </row>
        <row r="377">
          <cell r="A377" t="str">
            <v>보관사유</v>
          </cell>
          <cell r="B377" t="str">
            <v>Reason for Deposit</v>
          </cell>
          <cell r="E377">
            <v>1</v>
          </cell>
        </row>
        <row r="378">
          <cell r="A378" t="str">
            <v>자산들의 설명</v>
          </cell>
          <cell r="B378" t="str">
            <v>Description of Assets</v>
          </cell>
          <cell r="E378">
            <v>1</v>
          </cell>
        </row>
        <row r="379">
          <cell r="A379" t="str">
            <v>수량</v>
          </cell>
          <cell r="B379" t="str">
            <v>Quantity</v>
          </cell>
          <cell r="E379">
            <v>1</v>
          </cell>
        </row>
        <row r="380">
          <cell r="A380" t="str">
            <v>순중량</v>
          </cell>
          <cell r="B380" t="str">
            <v>Net Weight</v>
          </cell>
          <cell r="E380">
            <v>1</v>
          </cell>
        </row>
        <row r="381">
          <cell r="A381" t="str">
            <v>자산가치</v>
          </cell>
          <cell r="B381" t="str">
            <v>Asset Value</v>
          </cell>
          <cell r="E381">
            <v>1</v>
          </cell>
        </row>
        <row r="382">
          <cell r="A382" t="str">
            <v>유형</v>
          </cell>
          <cell r="B382" t="str">
            <v>Type</v>
          </cell>
          <cell r="E382">
            <v>1</v>
          </cell>
        </row>
        <row r="383">
          <cell r="A383" t="str">
            <v>소유물ID/차대번호</v>
          </cell>
          <cell r="B383" t="str">
            <v>Property Id/Chassis No</v>
          </cell>
          <cell r="E383">
            <v>1</v>
          </cell>
        </row>
        <row r="384">
          <cell r="A384" t="str">
            <v>품목설명</v>
          </cell>
          <cell r="B384" t="str">
            <v>Item Description</v>
          </cell>
          <cell r="E384">
            <v>1</v>
          </cell>
        </row>
        <row r="385">
          <cell r="A385" t="str">
            <v>중량</v>
          </cell>
          <cell r="B385" t="str">
            <v>Weight</v>
          </cell>
          <cell r="E385">
            <v>1</v>
          </cell>
        </row>
        <row r="386">
          <cell r="A386" t="str">
            <v>품목가격</v>
          </cell>
          <cell r="B386" t="str">
            <v>Item Value</v>
          </cell>
          <cell r="E386">
            <v>1</v>
          </cell>
        </row>
        <row r="387">
          <cell r="A387" t="str">
            <v>차량Y/N</v>
          </cell>
          <cell r="B387" t="str">
            <v>Veh Y/N</v>
          </cell>
          <cell r="E387">
            <v>1</v>
          </cell>
        </row>
        <row r="388">
          <cell r="A388" t="str">
            <v>IDRAS</v>
          </cell>
          <cell r="B388" t="str">
            <v>IDRAS</v>
          </cell>
          <cell r="E388">
            <v>1</v>
          </cell>
        </row>
        <row r="389">
          <cell r="A389" t="str">
            <v>TANCIS</v>
          </cell>
          <cell r="B389" t="str">
            <v>TANCIS</v>
          </cell>
          <cell r="E389">
            <v>1</v>
          </cell>
        </row>
        <row r="390">
          <cell r="A390" t="str">
            <v>자산 신청 등록 상세</v>
          </cell>
          <cell r="B390" t="str">
            <v>Asset Application Registration Detail</v>
          </cell>
          <cell r="E390">
            <v>1</v>
          </cell>
        </row>
        <row r="391">
          <cell r="A391" t="str">
            <v>자산물리적위치</v>
          </cell>
          <cell r="B391" t="str">
            <v>Asset Physical Location</v>
          </cell>
          <cell r="E391">
            <v>1</v>
          </cell>
        </row>
        <row r="392">
          <cell r="A392" t="str">
            <v>자산가치(Tsh)</v>
          </cell>
          <cell r="B392" t="str">
            <v>Asset Value(Tsh)</v>
          </cell>
          <cell r="E392">
            <v>1</v>
          </cell>
        </row>
        <row r="393">
          <cell r="A393" t="str">
            <v>자산목록</v>
          </cell>
          <cell r="B393" t="str">
            <v>Asset List</v>
          </cell>
          <cell r="E393">
            <v>1</v>
          </cell>
        </row>
        <row r="394">
          <cell r="A394" t="str">
            <v>신고서번호</v>
          </cell>
          <cell r="B394" t="str">
            <v>Declaration No</v>
          </cell>
          <cell r="E394">
            <v>1</v>
          </cell>
        </row>
        <row r="395">
          <cell r="A395" t="str">
            <v>자산참조번호</v>
          </cell>
          <cell r="B395" t="str">
            <v>Asset Ref. No.</v>
          </cell>
          <cell r="E395">
            <v>1</v>
          </cell>
        </row>
        <row r="396">
          <cell r="A396" t="str">
            <v>차량 등록</v>
          </cell>
          <cell r="B396" t="str">
            <v>Vehicle Registration</v>
          </cell>
          <cell r="E396">
            <v>1</v>
          </cell>
        </row>
        <row r="397">
          <cell r="A397" t="str">
            <v>샤시 번호</v>
          </cell>
          <cell r="B397" t="str">
            <v xml:space="preserve">Chassis No. </v>
          </cell>
          <cell r="E397">
            <v>1</v>
          </cell>
        </row>
        <row r="398">
          <cell r="A398" t="str">
            <v>제조/제조자</v>
          </cell>
          <cell r="B398" t="str">
            <v xml:space="preserve">Make/Manufacturer </v>
          </cell>
          <cell r="E398">
            <v>1</v>
          </cell>
        </row>
        <row r="399">
          <cell r="A399" t="str">
            <v>모델 번호</v>
          </cell>
          <cell r="B399" t="str">
            <v xml:space="preserve">Model No. </v>
          </cell>
          <cell r="E399">
            <v>2</v>
          </cell>
        </row>
        <row r="400">
          <cell r="A400" t="str">
            <v>차체 유형</v>
          </cell>
          <cell r="B400" t="str">
            <v xml:space="preserve">Body Type </v>
          </cell>
          <cell r="E400">
            <v>2</v>
          </cell>
        </row>
        <row r="401">
          <cell r="A401" t="str">
            <v>범주</v>
          </cell>
          <cell r="B401" t="str">
            <v xml:space="preserve">Category </v>
          </cell>
          <cell r="E401">
            <v>1</v>
          </cell>
        </row>
        <row r="402">
          <cell r="A402" t="str">
            <v>총중량</v>
          </cell>
          <cell r="B402" t="str">
            <v xml:space="preserve">Gross Weight </v>
          </cell>
          <cell r="E402">
            <v>1</v>
          </cell>
        </row>
        <row r="403">
          <cell r="A403" t="str">
            <v>용량 조회</v>
          </cell>
          <cell r="B403" t="str">
            <v xml:space="preserve">Seating Capacity </v>
          </cell>
          <cell r="E403">
            <v>1</v>
          </cell>
        </row>
        <row r="404">
          <cell r="A404" t="str">
            <v>색상</v>
          </cell>
          <cell r="B404" t="str">
            <v>Color</v>
          </cell>
          <cell r="E404">
            <v>3</v>
          </cell>
        </row>
        <row r="405">
          <cell r="A405" t="str">
            <v>엔진 KW 용량</v>
          </cell>
          <cell r="B405" t="str">
            <v>Engine KW Capacity</v>
          </cell>
          <cell r="E405">
            <v>1</v>
          </cell>
        </row>
        <row r="406">
          <cell r="A406" t="str">
            <v>축의 번호</v>
          </cell>
          <cell r="B406" t="str">
            <v>Number of Axle</v>
          </cell>
          <cell r="E406">
            <v>1</v>
          </cell>
        </row>
        <row r="407">
          <cell r="A407" t="str">
            <v>소유주 범주</v>
          </cell>
          <cell r="B407" t="str">
            <v xml:space="preserve">Owner Category </v>
          </cell>
          <cell r="E407">
            <v>1</v>
          </cell>
        </row>
        <row r="408">
          <cell r="A408" t="str">
            <v>연료 유형</v>
          </cell>
          <cell r="B408" t="str">
            <v>Fuel Type</v>
          </cell>
          <cell r="E408">
            <v>1</v>
          </cell>
        </row>
        <row r="409">
          <cell r="A409" t="str">
            <v>국외 등록 번호</v>
          </cell>
          <cell r="B409" t="str">
            <v>Foreign Registration No.</v>
          </cell>
          <cell r="E409">
            <v>1</v>
          </cell>
        </row>
        <row r="410">
          <cell r="A410" t="str">
            <v>보험 유형</v>
          </cell>
          <cell r="B410" t="str">
            <v>Insurance Type</v>
          </cell>
          <cell r="E410">
            <v>1</v>
          </cell>
        </row>
        <row r="411">
          <cell r="A411" t="str">
            <v>보험 시작일자</v>
          </cell>
          <cell r="B411" t="str">
            <v>Insurance Start Day</v>
          </cell>
          <cell r="E411">
            <v>1</v>
          </cell>
        </row>
        <row r="412">
          <cell r="A412" t="str">
            <v>수입원</v>
          </cell>
          <cell r="B412" t="str">
            <v xml:space="preserve">Imported From </v>
          </cell>
          <cell r="E412">
            <v>1</v>
          </cell>
        </row>
        <row r="413">
          <cell r="A413" t="str">
            <v>제조 연도</v>
          </cell>
          <cell r="B413" t="str">
            <v xml:space="preserve">Year of Make </v>
          </cell>
          <cell r="E413">
            <v>3</v>
          </cell>
        </row>
        <row r="414">
          <cell r="A414" t="str">
            <v>모델 유형</v>
          </cell>
          <cell r="B414" t="str">
            <v xml:space="preserve">Model Type </v>
          </cell>
          <cell r="E414">
            <v>1</v>
          </cell>
        </row>
        <row r="415">
          <cell r="A415" t="str">
            <v>추진자</v>
          </cell>
          <cell r="B415" t="str">
            <v xml:space="preserve">Propelled By </v>
          </cell>
          <cell r="E415">
            <v>1</v>
          </cell>
        </row>
        <row r="416">
          <cell r="A416" t="str">
            <v>전송 유형</v>
          </cell>
          <cell r="B416" t="str">
            <v xml:space="preserve">Transmission Type </v>
          </cell>
          <cell r="E416">
            <v>1</v>
          </cell>
        </row>
        <row r="417">
          <cell r="A417" t="str">
            <v>타르 무게</v>
          </cell>
          <cell r="B417" t="str">
            <v xml:space="preserve">Tare Weight </v>
          </cell>
          <cell r="E417">
            <v>1</v>
          </cell>
        </row>
        <row r="418">
          <cell r="A418" t="str">
            <v>엔진 번호</v>
          </cell>
          <cell r="B418" t="str">
            <v xml:space="preserve">Engine No. </v>
          </cell>
          <cell r="E418">
            <v>1</v>
          </cell>
        </row>
        <row r="419">
          <cell r="A419" t="str">
            <v>구입 일자</v>
          </cell>
          <cell r="B419" t="str">
            <v>Purchase Date</v>
          </cell>
          <cell r="E419">
            <v>1</v>
          </cell>
        </row>
        <row r="420">
          <cell r="A420" t="str">
            <v>엔진 용량</v>
          </cell>
          <cell r="B420" t="str">
            <v xml:space="preserve">Engine Capacity </v>
          </cell>
          <cell r="E420">
            <v>1</v>
          </cell>
        </row>
        <row r="421">
          <cell r="A421" t="str">
            <v>엔진 마력</v>
          </cell>
          <cell r="B421" t="str">
            <v>Engine horse power</v>
          </cell>
          <cell r="E421">
            <v>1</v>
          </cell>
        </row>
        <row r="422">
          <cell r="A422" t="str">
            <v>차축 거리</v>
          </cell>
          <cell r="B422" t="str">
            <v>Axle Distance</v>
          </cell>
          <cell r="E422">
            <v>1</v>
          </cell>
        </row>
        <row r="423">
          <cell r="A423" t="str">
            <v>차량 사용</v>
          </cell>
          <cell r="B423" t="str">
            <v xml:space="preserve">Vehicle Usage </v>
          </cell>
          <cell r="E423">
            <v>1</v>
          </cell>
        </row>
        <row r="424">
          <cell r="A424" t="str">
            <v>SARPCO 인증서 번호</v>
          </cell>
          <cell r="B424" t="str">
            <v>SARPCO Certificate No.</v>
          </cell>
          <cell r="E424">
            <v>1</v>
          </cell>
        </row>
        <row r="425">
          <cell r="A425" t="str">
            <v>보험회사 명</v>
          </cell>
          <cell r="B425" t="str">
            <v>Insurance Company Name</v>
          </cell>
          <cell r="E425">
            <v>1</v>
          </cell>
        </row>
        <row r="426">
          <cell r="A426" t="str">
            <v>보험 번호</v>
          </cell>
          <cell r="B426" t="str">
            <v>Insurance No.</v>
          </cell>
          <cell r="E426">
            <v>1</v>
          </cell>
        </row>
        <row r="427">
          <cell r="A427" t="str">
            <v>보험 만료일</v>
          </cell>
          <cell r="B427" t="str">
            <v>Insurance Expiry Day</v>
          </cell>
          <cell r="E427">
            <v>1</v>
          </cell>
        </row>
        <row r="428">
          <cell r="A428" t="str">
            <v>Mapping No</v>
          </cell>
          <cell r="B428" t="str">
            <v>Mapping No</v>
          </cell>
          <cell r="E428">
            <v>1</v>
          </cell>
        </row>
        <row r="429">
          <cell r="A429" t="str">
            <v>Link No</v>
          </cell>
          <cell r="B429" t="str">
            <v>Link No</v>
          </cell>
          <cell r="E429">
            <v>1</v>
          </cell>
        </row>
        <row r="430">
          <cell r="A430" t="str">
            <v>Item No</v>
          </cell>
          <cell r="B430" t="str">
            <v>Item No</v>
          </cell>
          <cell r="E430">
            <v>1</v>
          </cell>
        </row>
        <row r="431">
          <cell r="A431" t="str">
            <v>Link Item No</v>
          </cell>
          <cell r="B431" t="str">
            <v>Link Item No</v>
          </cell>
          <cell r="E431">
            <v>1</v>
          </cell>
        </row>
        <row r="432">
          <cell r="A432" t="str">
            <v>미납 세액</v>
          </cell>
          <cell r="B432" t="str">
            <v>Outstanding Liability</v>
          </cell>
          <cell r="E432">
            <v>1</v>
          </cell>
        </row>
        <row r="433">
          <cell r="A433" t="str">
            <v>상세정보</v>
          </cell>
          <cell r="B433" t="str">
            <v>Details</v>
          </cell>
          <cell r="E433">
            <v>1</v>
          </cell>
        </row>
        <row r="434">
          <cell r="A434" t="str">
            <v>Taxpayer TIN</v>
          </cell>
          <cell r="B434" t="str">
            <v>Taxpayer TIN</v>
          </cell>
          <cell r="E434">
            <v>1</v>
          </cell>
        </row>
        <row r="435">
          <cell r="A435" t="str">
            <v>제3자 성명</v>
          </cell>
          <cell r="B435" t="str">
            <v>Third Party Name</v>
          </cell>
          <cell r="E435">
            <v>1</v>
          </cell>
        </row>
        <row r="436">
          <cell r="A436" t="str">
            <v>제3자 유형</v>
          </cell>
          <cell r="B436" t="str">
            <v>Third Party Type</v>
          </cell>
          <cell r="E436">
            <v>1</v>
          </cell>
        </row>
        <row r="437">
          <cell r="A437" t="str">
            <v>공개경매를위한자산신청번호</v>
          </cell>
          <cell r="B437" t="str">
            <v>Application Number for Listing Assets for Public Auction</v>
          </cell>
          <cell r="E437">
            <v>1</v>
          </cell>
        </row>
        <row r="438">
          <cell r="A438" t="str">
            <v>보관번호</v>
          </cell>
          <cell r="B438" t="str">
            <v>Storage No</v>
          </cell>
          <cell r="E438">
            <v>1</v>
          </cell>
        </row>
        <row r="439">
          <cell r="A439" t="str">
            <v>평가LOTS번호</v>
          </cell>
          <cell r="B439" t="str">
            <v>Assessment Lots No</v>
          </cell>
          <cell r="E439">
            <v>1</v>
          </cell>
        </row>
        <row r="440">
          <cell r="A440" t="str">
            <v>포토존</v>
          </cell>
          <cell r="B440" t="str">
            <v>Pohto Zone</v>
          </cell>
          <cell r="E440">
            <v>1</v>
          </cell>
        </row>
        <row r="441">
          <cell r="A441" t="str">
            <v>파일 선택</v>
          </cell>
          <cell r="B441" t="str">
            <v>Choose File</v>
          </cell>
          <cell r="E441">
            <v>1</v>
          </cell>
        </row>
        <row r="442">
          <cell r="A442" t="str">
            <v>수신자 및 관리자 구분</v>
          </cell>
          <cell r="B442" t="str">
            <v>Receiver &amp; Manager Distinction</v>
          </cell>
          <cell r="E442">
            <v>1</v>
          </cell>
        </row>
        <row r="443">
          <cell r="A443" t="str">
            <v>수신자</v>
          </cell>
          <cell r="B443" t="str">
            <v>Receiver</v>
          </cell>
          <cell r="E443">
            <v>1</v>
          </cell>
        </row>
        <row r="444">
          <cell r="A444" t="str">
            <v>관리자</v>
          </cell>
          <cell r="B444" t="str">
            <v>Manager</v>
          </cell>
          <cell r="E444">
            <v>1</v>
          </cell>
        </row>
        <row r="445">
          <cell r="A445" t="str">
            <v>관계 입력</v>
          </cell>
          <cell r="B445" t="str">
            <v>insert Relation</v>
          </cell>
          <cell r="E445">
            <v>1</v>
          </cell>
        </row>
        <row r="446">
          <cell r="A446" t="str">
            <v>납세자 이름 또는 단체 이름</v>
          </cell>
          <cell r="B446" t="str">
            <v>Taxpayer Name or Entity Name</v>
          </cell>
          <cell r="E446">
            <v>1</v>
          </cell>
        </row>
        <row r="447">
          <cell r="A447" t="str">
            <v>납세자 TIN 입력</v>
          </cell>
          <cell r="B447" t="str">
            <v>Insert Taxpayer's TIN</v>
          </cell>
          <cell r="E447">
            <v>1</v>
          </cell>
        </row>
        <row r="448">
          <cell r="A448" t="str">
            <v>임명일 입력</v>
          </cell>
          <cell r="B448" t="str">
            <v>Insert Date of Appointment</v>
          </cell>
          <cell r="E448">
            <v>1</v>
          </cell>
        </row>
        <row r="449">
          <cell r="A449" t="str">
            <v>미납 금액</v>
          </cell>
          <cell r="B449" t="str">
            <v>Outstanding amount</v>
          </cell>
          <cell r="E449">
            <v>1</v>
          </cell>
        </row>
        <row r="450">
          <cell r="A450" t="str">
            <v>납세자 이름</v>
          </cell>
          <cell r="B450" t="str">
            <v>Taxpayer's Name</v>
          </cell>
          <cell r="E450">
            <v>1</v>
          </cell>
        </row>
        <row r="451">
          <cell r="A451" t="str">
            <v>법원명</v>
          </cell>
          <cell r="B451" t="str">
            <v>Insert Court Name</v>
          </cell>
          <cell r="E451">
            <v>1</v>
          </cell>
        </row>
        <row r="452">
          <cell r="A452" t="str">
            <v>번호 입력</v>
          </cell>
          <cell r="B452" t="str">
            <v>Insert Number</v>
          </cell>
          <cell r="E452">
            <v>1</v>
          </cell>
        </row>
        <row r="453">
          <cell r="A453" t="str">
            <v>법인명</v>
          </cell>
          <cell r="B453" t="str">
            <v>Entity Name</v>
          </cell>
          <cell r="E453">
            <v>1</v>
          </cell>
        </row>
        <row r="454">
          <cell r="A454" t="str">
            <v>법인 TIN</v>
          </cell>
          <cell r="B454" t="str">
            <v>Entity TIN</v>
          </cell>
          <cell r="E454">
            <v>1</v>
          </cell>
        </row>
        <row r="455">
          <cell r="A455" t="str">
            <v>연락처</v>
          </cell>
          <cell r="B455" t="str">
            <v>Contact</v>
          </cell>
          <cell r="E455">
            <v>1</v>
          </cell>
        </row>
        <row r="456">
          <cell r="A456" t="str">
            <v>세금 징수 정보</v>
          </cell>
          <cell r="B456" t="str">
            <v>Tax Recovery Information</v>
          </cell>
          <cell r="E456">
            <v>1</v>
          </cell>
        </row>
        <row r="457">
          <cell r="A457" t="str">
            <v>독촉장 발송일</v>
          </cell>
          <cell r="B457" t="str">
            <v>Demand Date</v>
          </cell>
          <cell r="E457">
            <v>1</v>
          </cell>
        </row>
        <row r="458">
          <cell r="A458" t="str">
            <v>약정 위반일</v>
          </cell>
          <cell r="B458" t="str">
            <v>Agreement Default Date</v>
          </cell>
          <cell r="E458">
            <v>1</v>
          </cell>
        </row>
        <row r="459">
          <cell r="A459" t="str">
            <v>기관통지 발송일</v>
          </cell>
          <cell r="B459" t="str">
            <v>Agency Notice Date</v>
          </cell>
          <cell r="E459">
            <v>1</v>
          </cell>
        </row>
        <row r="460">
          <cell r="A460" t="str">
            <v>안내문 발송일</v>
          </cell>
          <cell r="B460" t="str">
            <v>Reminder Date</v>
          </cell>
          <cell r="E460">
            <v>1</v>
          </cell>
        </row>
        <row r="461">
          <cell r="A461" t="str">
            <v>자산압류일</v>
          </cell>
          <cell r="B461" t="str">
            <v>Charge Over Assets Date</v>
          </cell>
          <cell r="E461">
            <v>1</v>
          </cell>
        </row>
        <row r="462">
          <cell r="A462" t="str">
            <v>출국금지일</v>
          </cell>
          <cell r="B462" t="str">
            <v>Departure Prohibition Date</v>
          </cell>
          <cell r="E462">
            <v>1</v>
          </cell>
        </row>
        <row r="463">
          <cell r="A463" t="str">
            <v>강제집행 통지일</v>
          </cell>
          <cell r="B463" t="str">
            <v>Distress Notice Date</v>
          </cell>
          <cell r="E463">
            <v>1</v>
          </cell>
        </row>
        <row r="464">
          <cell r="A464" t="str">
            <v>공매일</v>
          </cell>
          <cell r="B464" t="str">
            <v>Auction Date</v>
          </cell>
          <cell r="E464">
            <v>1</v>
          </cell>
        </row>
        <row r="465">
          <cell r="A465" t="str">
            <v>상각 처리된 미납세액 목록</v>
          </cell>
          <cell r="B465" t="str">
            <v>List of Outstanding Tax Liabilities Written Off</v>
          </cell>
          <cell r="E465">
            <v>1</v>
          </cell>
        </row>
        <row r="466">
          <cell r="A466" t="str">
            <v>소득 연도</v>
          </cell>
          <cell r="B466" t="str">
            <v>Income Year</v>
          </cell>
          <cell r="E466">
            <v>1</v>
          </cell>
        </row>
        <row r="467">
          <cell r="A467" t="str">
            <v>과세 기간</v>
          </cell>
          <cell r="B467" t="str">
            <v>Period</v>
          </cell>
          <cell r="E467">
            <v>1</v>
          </cell>
        </row>
        <row r="468">
          <cell r="A468" t="str">
            <v>사건 유형</v>
          </cell>
          <cell r="B468" t="str">
            <v>Case Type</v>
          </cell>
          <cell r="E468">
            <v>1</v>
          </cell>
        </row>
        <row r="469">
          <cell r="A469" t="str">
            <v>납부 기한</v>
          </cell>
          <cell r="B469" t="str">
            <v>Due Date</v>
          </cell>
          <cell r="E469">
            <v>1</v>
          </cell>
        </row>
        <row r="470">
          <cell r="A470" t="str">
            <v>원금 잔액</v>
          </cell>
          <cell r="B470" t="str">
            <v>Principal Balance</v>
          </cell>
          <cell r="E470">
            <v>1</v>
          </cell>
        </row>
        <row r="471">
          <cell r="A471" t="str">
            <v>선택된 미납세액</v>
          </cell>
          <cell r="B471" t="str">
            <v>Selected Outstanding Tax Liabilities</v>
          </cell>
          <cell r="E471">
            <v>1</v>
          </cell>
        </row>
        <row r="472">
          <cell r="A472" t="str">
            <v>차변 번호</v>
          </cell>
          <cell r="B472" t="str">
            <v>Debit No</v>
          </cell>
          <cell r="E472">
            <v>1</v>
          </cell>
        </row>
        <row r="473">
          <cell r="A473" t="str">
            <v>상각 금액</v>
          </cell>
          <cell r="B473" t="str">
            <v>Write Off Amount</v>
          </cell>
          <cell r="E473">
            <v>1</v>
          </cell>
        </row>
        <row r="474">
          <cell r="A474" t="str">
            <v>작업</v>
          </cell>
          <cell r="B474" t="str">
            <v>Action</v>
          </cell>
          <cell r="E474">
            <v>1</v>
          </cell>
        </row>
        <row r="475">
          <cell r="A475" t="str">
            <v>상각(결손처분) 사유</v>
          </cell>
          <cell r="B475" t="str">
            <v>Reason of Write off</v>
          </cell>
          <cell r="E475">
            <v>1</v>
          </cell>
        </row>
        <row r="476">
          <cell r="A476" t="str">
            <v>세무담당자 의견/권고사항</v>
          </cell>
          <cell r="B476" t="str">
            <v>Tax Officer's Comments/Recommendations</v>
          </cell>
          <cell r="E476">
            <v>1</v>
          </cell>
        </row>
        <row r="477">
          <cell r="A477" t="str">
            <v>제출 일자</v>
          </cell>
          <cell r="B477" t="str">
            <v>Submission Date</v>
          </cell>
          <cell r="E477">
            <v>1</v>
          </cell>
        </row>
        <row r="478">
          <cell r="A478" t="str">
            <v>미납 세액 목록</v>
          </cell>
          <cell r="B478" t="str">
            <v>List of Outstanding Tax Liabilities</v>
          </cell>
          <cell r="E478">
            <v>1</v>
          </cell>
        </row>
        <row r="479">
          <cell r="A479" t="str">
            <v>원금 세금 채무</v>
          </cell>
          <cell r="B479" t="str">
            <v>Principal Tax Liability</v>
          </cell>
          <cell r="E479">
            <v>1</v>
          </cell>
        </row>
        <row r="480">
          <cell r="A480" t="str">
            <v>신청 상태</v>
          </cell>
          <cell r="B480" t="str">
            <v>Application Status</v>
          </cell>
          <cell r="E480">
            <v>1</v>
          </cell>
        </row>
        <row r="481">
          <cell r="A481" t="str">
            <v>상각 사유</v>
          </cell>
          <cell r="B481" t="str">
            <v>Reason for Write Off</v>
          </cell>
          <cell r="E481">
            <v>1</v>
          </cell>
        </row>
        <row r="482">
          <cell r="A482" t="str">
            <v>상각 처리 일자</v>
          </cell>
          <cell r="B482" t="str">
            <v>Write Off Date</v>
          </cell>
          <cell r="E482">
            <v>1</v>
          </cell>
        </row>
        <row r="483">
          <cell r="A483" t="str">
            <v>신청 정보</v>
          </cell>
          <cell r="B483" t="str">
            <v>Application information</v>
          </cell>
          <cell r="E483">
            <v>1</v>
          </cell>
        </row>
        <row r="484">
          <cell r="A484" t="str">
            <v>의견/권고사항</v>
          </cell>
          <cell r="B484" t="str">
            <v>Comments/Recommendations</v>
          </cell>
          <cell r="E484">
            <v>1</v>
          </cell>
        </row>
        <row r="485">
          <cell r="A485" t="str">
            <v>상각(포기) 대상 징수불능세금</v>
          </cell>
          <cell r="B485" t="str">
            <v>Uncollectible tax for write off Abandonment</v>
          </cell>
          <cell r="E485">
            <v>1</v>
          </cell>
        </row>
        <row r="486">
          <cell r="A486" t="str">
            <v>세금 상각(포기) 처리</v>
          </cell>
          <cell r="B486" t="str">
            <v>Write off Abandonment of Tax</v>
          </cell>
          <cell r="E486">
            <v>1</v>
          </cell>
        </row>
        <row r="487">
          <cell r="A487" t="str">
            <v>상각(탕감) 사유 (해당 항목에 체크)</v>
          </cell>
          <cell r="B487" t="str">
            <v>Reasons for write off are (Tick appropriate)</v>
          </cell>
          <cell r="E487">
            <v>1</v>
          </cell>
        </row>
        <row r="488">
          <cell r="A488" t="str">
            <v>기타 사유(명시)</v>
          </cell>
          <cell r="B488" t="str">
            <v>Other reasons (State)</v>
          </cell>
          <cell r="E488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6">
          <cell r="A46" t="str">
            <v>자산관리</v>
          </cell>
          <cell r="B46" t="str">
            <v>Asset Management</v>
          </cell>
          <cell r="E46">
            <v>2</v>
          </cell>
          <cell r="G46" t="str">
            <v>UI-DMCI-05-R-0001</v>
          </cell>
          <cell r="H46" t="str">
            <v>자산관리</v>
          </cell>
          <cell r="I46" t="str">
            <v>Asset Management</v>
          </cell>
        </row>
        <row r="47">
          <cell r="A47" t="str">
            <v>새로운 평가</v>
          </cell>
          <cell r="B47" t="str">
            <v>New Valuation</v>
          </cell>
          <cell r="C47" t="str">
            <v>Internal</v>
          </cell>
          <cell r="E47">
            <v>2</v>
          </cell>
          <cell r="G47" t="str">
            <v>UI-DMCI-05-R-0201</v>
          </cell>
          <cell r="H47" t="str">
            <v>새로운 평가</v>
          </cell>
          <cell r="I47" t="str">
            <v>New Valuation</v>
          </cell>
        </row>
        <row r="48">
          <cell r="A48" t="str">
            <v>제출된 평가 목록</v>
          </cell>
          <cell r="B48" t="str">
            <v>List of Submitted Valuation</v>
          </cell>
          <cell r="C48" t="str">
            <v>Internal</v>
          </cell>
          <cell r="E48">
            <v>2</v>
          </cell>
          <cell r="G48" t="str">
            <v>UI-DMCI-05-R-0202</v>
          </cell>
          <cell r="H48" t="str">
            <v>제출된 평가 목록</v>
          </cell>
          <cell r="I48" t="str">
            <v>List of Submitted Valuation</v>
          </cell>
        </row>
        <row r="49">
          <cell r="A49" t="str">
            <v>평가 목록</v>
          </cell>
          <cell r="B49" t="str">
            <v>List of Valuation</v>
          </cell>
          <cell r="C49" t="str">
            <v>Internal</v>
          </cell>
          <cell r="E49">
            <v>2</v>
          </cell>
          <cell r="G49" t="str">
            <v>UI-DMCI-05-R-0203</v>
          </cell>
          <cell r="H49" t="str">
            <v>평가 목록</v>
          </cell>
          <cell r="I49" t="str">
            <v>List of Valuation</v>
          </cell>
        </row>
        <row r="50">
          <cell r="A50" t="str">
            <v>I평가 상태 보기</v>
          </cell>
          <cell r="B50" t="str">
            <v>View Status of Valuation</v>
          </cell>
          <cell r="C50" t="str">
            <v>Internal</v>
          </cell>
          <cell r="E50">
            <v>2</v>
          </cell>
          <cell r="G50" t="str">
            <v>UI-DMCI-05-R-0204</v>
          </cell>
          <cell r="H50" t="str">
            <v>I평가 상태 보기</v>
          </cell>
          <cell r="I50" t="str">
            <v>View Status of Valuation</v>
          </cell>
        </row>
        <row r="51">
          <cell r="A51" t="str">
            <v>새로운 평가 요청</v>
          </cell>
          <cell r="B51" t="str">
            <v>New valuation Request</v>
          </cell>
          <cell r="C51" t="str">
            <v>External</v>
          </cell>
          <cell r="E51">
            <v>2</v>
          </cell>
          <cell r="G51" t="str">
            <v>UI-DMCI-05-R-0301</v>
          </cell>
          <cell r="H51" t="str">
            <v>새로운 평가 요청</v>
          </cell>
          <cell r="I51" t="str">
            <v>New valuation Request</v>
          </cell>
        </row>
        <row r="52">
          <cell r="A52" t="str">
            <v>제출된 평가 요청 목록</v>
          </cell>
          <cell r="B52" t="str">
            <v>List of Submitted Valuation Requests</v>
          </cell>
          <cell r="C52" t="str">
            <v>External</v>
          </cell>
          <cell r="E52">
            <v>2</v>
          </cell>
          <cell r="G52" t="str">
            <v>UI-DMCI-05-R-0302</v>
          </cell>
          <cell r="H52" t="str">
            <v>제출된 평가 요청 목록</v>
          </cell>
          <cell r="I52" t="str">
            <v>List of Submitted Valuation Requests</v>
          </cell>
        </row>
        <row r="53">
          <cell r="A53" t="str">
            <v>평가 요청 목록</v>
          </cell>
          <cell r="B53" t="str">
            <v>List of Valuation Requests</v>
          </cell>
          <cell r="C53" t="str">
            <v>External</v>
          </cell>
          <cell r="E53">
            <v>2</v>
          </cell>
          <cell r="G53" t="str">
            <v>UI-DMCI-05-R-0303</v>
          </cell>
          <cell r="H53" t="str">
            <v>평가 요청 목록</v>
          </cell>
          <cell r="I53" t="str">
            <v>List of Valuation Requests</v>
          </cell>
        </row>
        <row r="54">
          <cell r="A54" t="str">
            <v>평가 응답 목록</v>
          </cell>
          <cell r="B54" t="str">
            <v>List of Valuation Response</v>
          </cell>
          <cell r="C54" t="str">
            <v>External</v>
          </cell>
          <cell r="E54">
            <v>2</v>
          </cell>
          <cell r="G54" t="str">
            <v>UI-DMCI-05-R-0304</v>
          </cell>
          <cell r="H54" t="str">
            <v>평가 응답 목록</v>
          </cell>
          <cell r="I54" t="str">
            <v>List of Valuation Response</v>
          </cell>
        </row>
        <row r="55">
          <cell r="A55" t="str">
            <v>E평가 상태 보기</v>
          </cell>
          <cell r="B55" t="str">
            <v>View Status of Valuation</v>
          </cell>
          <cell r="C55" t="str">
            <v>External</v>
          </cell>
          <cell r="E55">
            <v>2</v>
          </cell>
          <cell r="G55" t="str">
            <v>UI-DMCI-05-R-0305</v>
          </cell>
          <cell r="H55" t="str">
            <v>E평가 상태 보기</v>
          </cell>
          <cell r="I55" t="str">
            <v>View Status of Valuation</v>
          </cell>
        </row>
        <row r="56">
          <cell r="A56" t="str">
            <v>부과자산 매각의사 통지</v>
          </cell>
          <cell r="B56" t="str">
            <v>Notification of Intention to Sell the Charged Asset</v>
          </cell>
          <cell r="E56">
            <v>2</v>
          </cell>
          <cell r="G56" t="str">
            <v>UI-DMCI-05-R-0401</v>
          </cell>
          <cell r="H56" t="str">
            <v>부과자산 매각의사 통지</v>
          </cell>
          <cell r="I56" t="str">
            <v>Notification of Intention to Sell the Charged Asset</v>
          </cell>
        </row>
        <row r="57">
          <cell r="A57" t="str">
            <v>부과자산 매각 통지 대상 조회</v>
          </cell>
          <cell r="B57" t="str">
            <v>Search Charged Asset Sale Notification Targets</v>
          </cell>
          <cell r="E57">
            <v>2</v>
          </cell>
          <cell r="G57" t="str">
            <v>UI-DMCI-05-R-0401-1-SUB-POPUP</v>
          </cell>
          <cell r="H57" t="str">
            <v>부과자산 매각 통지 대상 조회</v>
          </cell>
          <cell r="I57" t="str">
            <v>Search Charged Asset Sale Notification Targets</v>
          </cell>
        </row>
        <row r="58">
          <cell r="A58" t="str">
            <v>공개 경매를 위한 자산 목록</v>
          </cell>
          <cell r="B58" t="str">
            <v>List Assets for Public Auction</v>
          </cell>
          <cell r="E58">
            <v>2</v>
          </cell>
          <cell r="G58" t="str">
            <v>UI-DMCI-05-R-0402</v>
          </cell>
          <cell r="H58" t="str">
            <v>공개 경매를 위한 자산 목록</v>
          </cell>
          <cell r="I58" t="str">
            <v>List Assets for Public Auction</v>
          </cell>
        </row>
        <row r="59">
          <cell r="A59" t="str">
            <v>매각의향 통지가 발행된 자산 조회</v>
          </cell>
          <cell r="B59" t="str">
            <v>Search Assets with Sale Intention Notice</v>
          </cell>
          <cell r="E59">
            <v>2</v>
          </cell>
          <cell r="G59" t="str">
            <v>UI-DMCI-05-R-0402-1-SUB-POPUP</v>
          </cell>
          <cell r="H59" t="str">
            <v>매각의향 통지가 발행된 자산 조회</v>
          </cell>
          <cell r="I59" t="str">
            <v>Search Assets with Sale Intention Notice</v>
          </cell>
        </row>
        <row r="60">
          <cell r="A60" t="str">
            <v>차량 정보</v>
          </cell>
          <cell r="B60" t="str">
            <v>Vehicle Information</v>
          </cell>
          <cell r="E60">
            <v>2</v>
          </cell>
          <cell r="G60" t="str">
            <v>UI-DMCI-05-R-0402-2-SUB-POPUP</v>
          </cell>
          <cell r="H60" t="str">
            <v>차량 정보</v>
          </cell>
          <cell r="I60" t="str">
            <v>Vehicle Information</v>
          </cell>
        </row>
        <row r="61">
          <cell r="A61" t="str">
            <v>IDRAS 자산 조회</v>
          </cell>
          <cell r="B61" t="str">
            <v>IDRAS Asset Search</v>
          </cell>
          <cell r="E61">
            <v>2</v>
          </cell>
          <cell r="G61" t="str">
            <v>UI-DMCI-05-R-0402-3-SUB-POPUP</v>
          </cell>
          <cell r="H61" t="str">
            <v>IDRAS 자산 조회</v>
          </cell>
          <cell r="I61" t="str">
            <v>IDRAS Asset Search</v>
          </cell>
        </row>
        <row r="62">
          <cell r="A62" t="str">
            <v>자산 게시</v>
          </cell>
          <cell r="B62" t="str">
            <v>Asset Publishing</v>
          </cell>
          <cell r="E62">
            <v>2</v>
          </cell>
          <cell r="G62" t="str">
            <v>UI-DMCI-05-R-0403</v>
          </cell>
          <cell r="H62" t="str">
            <v>자산 게시</v>
          </cell>
          <cell r="I62" t="str">
            <v>Asset Publishing</v>
          </cell>
        </row>
        <row r="64">
          <cell r="A64" t="str">
            <v>첨부파일</v>
          </cell>
          <cell r="B64" t="str">
            <v>Attachments</v>
          </cell>
          <cell r="E64">
            <v>1</v>
          </cell>
          <cell r="G64" t="str">
            <v>COM-UI-ATTACHMENTS-A</v>
          </cell>
          <cell r="H64" t="str">
            <v>첨부파일</v>
          </cell>
          <cell r="I64" t="str">
            <v>Attachments</v>
          </cell>
        </row>
        <row r="65">
          <cell r="A65" t="str">
            <v>첨부파일추가</v>
          </cell>
          <cell r="B65" t="str">
            <v>Add Attachment</v>
          </cell>
          <cell r="E65">
            <v>1</v>
          </cell>
          <cell r="G65" t="str">
            <v>ADD-ATTACHMENTS-SUB-POPUP</v>
          </cell>
          <cell r="H65" t="str">
            <v>첨부파일추가</v>
          </cell>
          <cell r="I65" t="str">
            <v>Add Attachment</v>
          </cell>
        </row>
        <row r="66">
          <cell r="A66" t="str">
            <v>승인단계및비고</v>
          </cell>
          <cell r="B66" t="str">
            <v>Approval Stages and Remarks</v>
          </cell>
          <cell r="E66">
            <v>1</v>
          </cell>
          <cell r="G66" t="str">
            <v>COM-UI-ASNR</v>
          </cell>
          <cell r="H66" t="str">
            <v>승인단계및비고</v>
          </cell>
          <cell r="I66" t="str">
            <v>Approval Stages and Remarks</v>
          </cell>
        </row>
        <row r="67">
          <cell r="A67" t="str">
            <v>자산 10</v>
          </cell>
          <cell r="B67" t="str">
            <v>ASSET 10</v>
          </cell>
          <cell r="E67">
            <v>1</v>
          </cell>
          <cell r="G67" t="str">
            <v>COM-UI-ASSET-10</v>
          </cell>
          <cell r="H67" t="str">
            <v>자산 10</v>
          </cell>
          <cell r="I67" t="str">
            <v>ASSET 10</v>
          </cell>
        </row>
        <row r="68">
          <cell r="A68" t="str">
            <v>자산 11</v>
          </cell>
          <cell r="B68" t="str">
            <v>ASSET 11</v>
          </cell>
          <cell r="E68">
            <v>1</v>
          </cell>
          <cell r="G68" t="str">
            <v>COM-UI-ASSET-11</v>
          </cell>
          <cell r="H68" t="str">
            <v>자산 11</v>
          </cell>
          <cell r="I68" t="str">
            <v>ASSET 11</v>
          </cell>
        </row>
        <row r="69">
          <cell r="A69" t="str">
            <v>자산 20</v>
          </cell>
          <cell r="B69" t="str">
            <v>ASSET 20</v>
          </cell>
          <cell r="E69">
            <v>1</v>
          </cell>
          <cell r="G69" t="str">
            <v>COM-UI-ASSET-20</v>
          </cell>
          <cell r="H69" t="str">
            <v>자산 20</v>
          </cell>
          <cell r="I69" t="str">
            <v>ASSET 20</v>
          </cell>
        </row>
        <row r="70">
          <cell r="A70" t="str">
            <v>자산 21</v>
          </cell>
          <cell r="B70" t="str">
            <v>ASSET 21</v>
          </cell>
          <cell r="E70">
            <v>1</v>
          </cell>
          <cell r="G70" t="str">
            <v>COM-UI-ASSET-21</v>
          </cell>
          <cell r="H70" t="str">
            <v>자산 21</v>
          </cell>
          <cell r="I70" t="str">
            <v>ASSET 21</v>
          </cell>
        </row>
        <row r="71">
          <cell r="A71" t="str">
            <v>자산 30</v>
          </cell>
          <cell r="B71" t="str">
            <v>ASSET 30</v>
          </cell>
          <cell r="E71">
            <v>1</v>
          </cell>
          <cell r="G71" t="str">
            <v>COM-UI-ASSET-30</v>
          </cell>
          <cell r="H71" t="str">
            <v>자산 30</v>
          </cell>
          <cell r="I71" t="str">
            <v>ASSET 30</v>
          </cell>
        </row>
        <row r="72">
          <cell r="A72" t="str">
            <v>자산 31</v>
          </cell>
          <cell r="B72" t="str">
            <v>ASSET 31</v>
          </cell>
          <cell r="E72">
            <v>1</v>
          </cell>
          <cell r="G72" t="str">
            <v>COM-UI-ASSET-31</v>
          </cell>
          <cell r="H72" t="str">
            <v>자산 31</v>
          </cell>
          <cell r="I72" t="str">
            <v>ASSET 31</v>
          </cell>
        </row>
        <row r="73">
          <cell r="A73" t="str">
            <v>자산 32</v>
          </cell>
          <cell r="B73" t="str">
            <v>ASSET 32</v>
          </cell>
          <cell r="E73">
            <v>1</v>
          </cell>
          <cell r="G73" t="str">
            <v>COM-UI-ASSET-32</v>
          </cell>
          <cell r="H73" t="str">
            <v>자산 32</v>
          </cell>
          <cell r="I73" t="str">
            <v>ASSET 32</v>
          </cell>
        </row>
        <row r="74">
          <cell r="A74" t="str">
            <v>자산 33</v>
          </cell>
          <cell r="B74" t="str">
            <v>ASSET 33</v>
          </cell>
          <cell r="E74">
            <v>1</v>
          </cell>
          <cell r="G74" t="str">
            <v>COM-UI-ASSET-33</v>
          </cell>
          <cell r="H74" t="str">
            <v>자산 33</v>
          </cell>
          <cell r="I74" t="str">
            <v>ASSET 33</v>
          </cell>
        </row>
        <row r="75">
          <cell r="A75" t="str">
            <v>자산 40</v>
          </cell>
          <cell r="B75" t="str">
            <v>ASSET 40</v>
          </cell>
          <cell r="E75">
            <v>1</v>
          </cell>
          <cell r="G75" t="str">
            <v>COM-UI-ASSET-40</v>
          </cell>
          <cell r="H75" t="str">
            <v>자산 40</v>
          </cell>
          <cell r="I75" t="str">
            <v>ASSET 40</v>
          </cell>
        </row>
        <row r="76">
          <cell r="A76" t="str">
            <v>자산 41</v>
          </cell>
          <cell r="B76" t="str">
            <v>ASSET 41</v>
          </cell>
          <cell r="E76">
            <v>1</v>
          </cell>
          <cell r="G76" t="str">
            <v>COM-UI-ASSET-41</v>
          </cell>
          <cell r="H76" t="str">
            <v>자산 41</v>
          </cell>
          <cell r="I76" t="str">
            <v>ASSET 41</v>
          </cell>
        </row>
        <row r="77">
          <cell r="A77" t="str">
            <v>자산 42</v>
          </cell>
          <cell r="B77" t="str">
            <v>ASSET 42</v>
          </cell>
          <cell r="E77">
            <v>1</v>
          </cell>
          <cell r="G77" t="str">
            <v>COM-UI-ASSET-42</v>
          </cell>
          <cell r="H77" t="str">
            <v>자산 42</v>
          </cell>
          <cell r="I77" t="str">
            <v>ASSET 42</v>
          </cell>
        </row>
        <row r="78">
          <cell r="A78" t="str">
            <v>자산 10 POPUP</v>
          </cell>
          <cell r="B78" t="str">
            <v>ASSET 10 POPUP</v>
          </cell>
          <cell r="E78">
            <v>1</v>
          </cell>
          <cell r="G78" t="str">
            <v>UI-ASSET-10-SUB-POPUP</v>
          </cell>
          <cell r="H78" t="str">
            <v>자산 10 POPUP</v>
          </cell>
          <cell r="I78" t="str">
            <v>ASSET 10 POPUP</v>
          </cell>
        </row>
        <row r="79">
          <cell r="A79" t="str">
            <v>자산 11 POPUP</v>
          </cell>
          <cell r="B79" t="str">
            <v>ASSET 11 POPUP</v>
          </cell>
          <cell r="E79">
            <v>1</v>
          </cell>
          <cell r="G79" t="str">
            <v>UI-ASSET-11-SUB-POPUP</v>
          </cell>
          <cell r="H79" t="str">
            <v>자산 11 POPUP</v>
          </cell>
          <cell r="I79" t="str">
            <v>ASSET 11 POPUP</v>
          </cell>
        </row>
        <row r="80">
          <cell r="A80" t="str">
            <v>자산 20 POPUP</v>
          </cell>
          <cell r="B80" t="str">
            <v>ASSET 20 POPUP</v>
          </cell>
          <cell r="E80">
            <v>1</v>
          </cell>
          <cell r="G80" t="str">
            <v>UI-ASSET-20-SUB-POPUP</v>
          </cell>
          <cell r="H80" t="str">
            <v>자산 20 POPUP</v>
          </cell>
          <cell r="I80" t="str">
            <v>ASSET 20 POPUP</v>
          </cell>
        </row>
        <row r="81">
          <cell r="A81" t="str">
            <v>자산 21 POPUP</v>
          </cell>
          <cell r="B81" t="str">
            <v>ASSET 21 POPUP</v>
          </cell>
          <cell r="E81">
            <v>1</v>
          </cell>
          <cell r="G81" t="str">
            <v>UI-ASSET-21-SUB-POPUP</v>
          </cell>
          <cell r="H81" t="str">
            <v>자산 21 POPUP</v>
          </cell>
          <cell r="I81" t="str">
            <v>ASSET 21 POPUP</v>
          </cell>
        </row>
        <row r="82">
          <cell r="A82" t="str">
            <v>자산 30 POPUP</v>
          </cell>
          <cell r="B82" t="str">
            <v>ASSET 30 POPUP</v>
          </cell>
          <cell r="E82">
            <v>1</v>
          </cell>
          <cell r="G82" t="str">
            <v>UI-ASSET-30-SUB-POPUP</v>
          </cell>
          <cell r="H82" t="str">
            <v>자산 30 POPUP</v>
          </cell>
          <cell r="I82" t="str">
            <v>ASSET 30 POPUP</v>
          </cell>
        </row>
        <row r="83">
          <cell r="A83" t="str">
            <v>자산 31 POPUP</v>
          </cell>
          <cell r="B83" t="str">
            <v>ASSET 31 POPUP</v>
          </cell>
          <cell r="E83">
            <v>1</v>
          </cell>
          <cell r="G83" t="str">
            <v>UI-ASSET-31-SUB-POPUP</v>
          </cell>
          <cell r="H83" t="str">
            <v>자산 31 POPUP</v>
          </cell>
          <cell r="I83" t="str">
            <v>ASSET 31 POPUP</v>
          </cell>
        </row>
        <row r="84">
          <cell r="A84" t="str">
            <v>자산 32 POPUP</v>
          </cell>
          <cell r="B84" t="str">
            <v>ASSET 32 POPUP</v>
          </cell>
          <cell r="E84">
            <v>1</v>
          </cell>
          <cell r="G84" t="str">
            <v>UI-ASSET-32-SUB-POPUP</v>
          </cell>
          <cell r="H84" t="str">
            <v>자산 32 POPUP</v>
          </cell>
          <cell r="I84" t="str">
            <v>ASSET 32 POPUP</v>
          </cell>
        </row>
        <row r="85">
          <cell r="A85" t="str">
            <v>자산 33 POPUP</v>
          </cell>
          <cell r="B85" t="str">
            <v>ASSET 33 POPUP</v>
          </cell>
          <cell r="E85">
            <v>1</v>
          </cell>
          <cell r="G85" t="str">
            <v>UI-ASSET-33-SUB-POPUP</v>
          </cell>
          <cell r="H85" t="str">
            <v>자산 33 POPUP</v>
          </cell>
          <cell r="I85" t="str">
            <v>ASSET 33 POPUP</v>
          </cell>
        </row>
        <row r="86">
          <cell r="A86" t="str">
            <v>자산 40 POPUP</v>
          </cell>
          <cell r="B86" t="str">
            <v>ASSET 40 POPUP</v>
          </cell>
          <cell r="E86">
            <v>1</v>
          </cell>
          <cell r="G86" t="str">
            <v>UI-ASSET-40-SUB-POPUP</v>
          </cell>
          <cell r="H86" t="str">
            <v>자산 40 POPUP</v>
          </cell>
          <cell r="I86" t="str">
            <v>ASSET 40 POPUP</v>
          </cell>
        </row>
        <row r="87">
          <cell r="A87" t="str">
            <v>자산 41 POPUP</v>
          </cell>
          <cell r="B87" t="str">
            <v>ASSET 41 POPUP</v>
          </cell>
          <cell r="E87">
            <v>1</v>
          </cell>
          <cell r="G87" t="str">
            <v>UI-ASSET-41-SUB-POPUP</v>
          </cell>
          <cell r="H87" t="str">
            <v>자산 41 POPUP</v>
          </cell>
          <cell r="I87" t="str">
            <v>ASSET 41 POPUP</v>
          </cell>
        </row>
        <row r="88">
          <cell r="A88" t="str">
            <v>자산 42 POPUP</v>
          </cell>
          <cell r="B88" t="str">
            <v>ASSET 42 POPUP</v>
          </cell>
          <cell r="E88">
            <v>1</v>
          </cell>
          <cell r="G88" t="str">
            <v>UI-ASSET-42-SUB-POPUP</v>
          </cell>
          <cell r="H88" t="str">
            <v>자산 42 POPUP</v>
          </cell>
          <cell r="I88" t="str">
            <v>ASSET 42 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26"/>
  <sheetViews>
    <sheetView showGridLines="0" tabSelected="1" zoomScaleNormal="100" workbookViewId="0">
      <pane ySplit="1" topLeftCell="A5" activePane="bottomLeft" state="frozen"/>
      <selection activeCell="V1" sqref="V1"/>
      <selection pane="bottomLeft" activeCell="Z8" sqref="Z8"/>
    </sheetView>
  </sheetViews>
  <sheetFormatPr defaultColWidth="9" defaultRowHeight="18.600000000000001" customHeight="1"/>
  <cols>
    <col min="1" max="1" width="27.25" style="4" customWidth="1"/>
    <col min="2" max="2" width="14.625" style="4" customWidth="1"/>
    <col min="3" max="4" width="6.375" style="4" customWidth="1"/>
    <col min="5" max="5" width="8.875" style="7" customWidth="1"/>
    <col min="6" max="7" width="5.875" style="4" customWidth="1"/>
    <col min="8" max="8" width="18" style="7" customWidth="1"/>
    <col min="9" max="10" width="6.125" style="4" customWidth="1"/>
    <col min="11" max="11" width="12.5" style="10" customWidth="1"/>
    <col min="12" max="13" width="5.875" style="4" customWidth="1"/>
    <col min="14" max="14" width="12.5" style="4" customWidth="1"/>
    <col min="15" max="15" width="19.25" style="9" customWidth="1"/>
    <col min="16" max="16" width="9.7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3.125" style="6" customWidth="1"/>
    <col min="30" max="31" width="13.125" style="4" customWidth="1"/>
    <col min="32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18</v>
      </c>
      <c r="D1" s="2" t="s">
        <v>17</v>
      </c>
      <c r="E1" s="2" t="s">
        <v>3</v>
      </c>
      <c r="F1" s="2" t="s">
        <v>19</v>
      </c>
      <c r="G1" s="2" t="s">
        <v>20</v>
      </c>
      <c r="H1" s="2" t="s">
        <v>7</v>
      </c>
      <c r="I1" s="2" t="s">
        <v>21</v>
      </c>
      <c r="J1" s="2" t="s">
        <v>22</v>
      </c>
      <c r="K1" s="2" t="s">
        <v>4</v>
      </c>
      <c r="L1" s="2" t="s">
        <v>23</v>
      </c>
      <c r="M1" s="2" t="s">
        <v>24</v>
      </c>
      <c r="N1" s="2" t="s">
        <v>9</v>
      </c>
      <c r="O1" s="8" t="s">
        <v>1</v>
      </c>
      <c r="P1" s="2" t="s">
        <v>25</v>
      </c>
      <c r="Q1" s="2" t="s">
        <v>26</v>
      </c>
      <c r="R1" s="2" t="s">
        <v>12</v>
      </c>
      <c r="S1" s="2" t="s">
        <v>13</v>
      </c>
      <c r="T1" s="2" t="s">
        <v>5</v>
      </c>
      <c r="U1" s="2" t="s">
        <v>11</v>
      </c>
      <c r="V1" s="2" t="s">
        <v>8</v>
      </c>
      <c r="W1" s="2" t="s">
        <v>6</v>
      </c>
      <c r="X1" s="2" t="s">
        <v>10</v>
      </c>
      <c r="Y1" s="2" t="s">
        <v>14</v>
      </c>
      <c r="Z1" s="2" t="s">
        <v>15</v>
      </c>
      <c r="AA1" s="2" t="s">
        <v>27</v>
      </c>
      <c r="AB1" s="2" t="s">
        <v>28</v>
      </c>
      <c r="AC1" s="3" t="s">
        <v>16</v>
      </c>
      <c r="AD1" s="2" t="s">
        <v>29</v>
      </c>
      <c r="AE1" s="2" t="s">
        <v>30</v>
      </c>
    </row>
    <row r="2" spans="1:32" ht="18.600000000000001" customHeight="1">
      <c r="A2" s="11" t="s">
        <v>45</v>
      </c>
      <c r="B2" s="13" t="str">
        <f>VLOOKUP(A2,[1]screen!$G:$J,2,FALSE)</f>
        <v>Outstanding Liability POPUP</v>
      </c>
      <c r="C2" s="13" t="str">
        <f t="shared" ref="C2" si="0">IF(B2&lt;&gt;"",D2&amp;"("&amp;B2&amp;")","")</f>
        <v>Outstanding Liability POPUP(Outstanding Liability POPUP)</v>
      </c>
      <c r="D2" s="13" t="str">
        <f>IF(B2&lt;&gt;"", VLOOKUP(B2,[1]screen!$A:$E,2,FALSE), "" )</f>
        <v>Outstanding Liability POPUP</v>
      </c>
      <c r="E2" s="14"/>
      <c r="F2" s="13" t="str">
        <f t="shared" ref="F2" si="1">IF(E2&lt;&gt;"",G2&amp;"("&amp;E2&amp;")","")</f>
        <v/>
      </c>
      <c r="G2" s="13" t="str">
        <f>IF(E2&lt;&gt;"",VLOOKUP(E2,[1]Label!$A:$B,2,FALSE),"")</f>
        <v/>
      </c>
      <c r="H2" s="17" t="s">
        <v>34</v>
      </c>
      <c r="I2" s="13" t="str">
        <f t="shared" ref="I2" si="2">IF(H2&lt;&gt;"",J2&amp;"("&amp;H2&amp;")","")</f>
        <v>Outstanding Liability(미납 세액)</v>
      </c>
      <c r="J2" s="13" t="str">
        <f>IF(H2&lt;&gt;"", VLOOKUP(H2,[1]Label!$A:$E,2,FALSE),"")</f>
        <v>Outstanding Liability</v>
      </c>
      <c r="K2" s="15"/>
      <c r="L2" s="13" t="str">
        <f t="shared" ref="L2:L14" si="3">IF(K2&lt;&gt;"",M2&amp;"("&amp;K2&amp;")","")</f>
        <v/>
      </c>
      <c r="M2" s="13" t="str">
        <f>IF(K2&lt;&gt;"",VLOOKUP(K2,#REF!,2,FALSE),"")</f>
        <v/>
      </c>
      <c r="N2" s="14" t="s">
        <v>33</v>
      </c>
      <c r="O2" s="16" t="s">
        <v>35</v>
      </c>
      <c r="P2" s="13" t="str">
        <f t="shared" ref="P2:P14" si="4">IF(O2&lt;&gt;"",Q2&amp;"&lt;br&gt;("&amp;O2&amp;")","")</f>
        <v>Tax Type&lt;br&gt;(세목)</v>
      </c>
      <c r="Q2" s="13" t="str">
        <f>IF(O2&lt;&gt;"", VLOOKUP(O2, [1]Label!$A:$B, 2, FALSE), "")</f>
        <v>Tax Type</v>
      </c>
      <c r="R2" s="14" t="s">
        <v>31</v>
      </c>
      <c r="S2" s="13"/>
      <c r="T2" s="13"/>
      <c r="U2" s="13"/>
      <c r="V2" s="14"/>
      <c r="W2" s="14"/>
      <c r="X2" s="14"/>
      <c r="Y2" s="14"/>
      <c r="Z2" s="12"/>
      <c r="AA2" s="12"/>
      <c r="AB2" s="12"/>
      <c r="AC2" s="12" t="s">
        <v>235</v>
      </c>
      <c r="AD2" s="12" t="s">
        <v>235</v>
      </c>
      <c r="AE2" s="12" t="s">
        <v>235</v>
      </c>
    </row>
    <row r="3" spans="1:32" ht="18.600000000000001" customHeight="1">
      <c r="A3" s="11" t="s">
        <v>45</v>
      </c>
      <c r="B3" s="13" t="str">
        <f>VLOOKUP(A3,[1]screen!$G:$J,2,FALSE)</f>
        <v>Outstanding Liability POPUP</v>
      </c>
      <c r="C3" s="13" t="str">
        <f t="shared" ref="C3:C15" si="5">IF(B3&lt;&gt;"",D3&amp;"("&amp;B3&amp;")","")</f>
        <v>Outstanding Liability POPUP(Outstanding Liability POPUP)</v>
      </c>
      <c r="D3" s="13" t="str">
        <f>IF(B3&lt;&gt;"", VLOOKUP(B3,[1]screen!$A:$E,2,FALSE), "" )</f>
        <v>Outstanding Liability POPUP</v>
      </c>
      <c r="E3" s="14"/>
      <c r="F3" s="13" t="str">
        <f t="shared" ref="F3:F15" si="6">IF(E3&lt;&gt;"",G3&amp;"("&amp;E3&amp;")","")</f>
        <v/>
      </c>
      <c r="G3" s="13" t="str">
        <f>IF(E3&lt;&gt;"",VLOOKUP(E3,[1]Label!$A:$B,2,FALSE),"")</f>
        <v/>
      </c>
      <c r="H3" s="17" t="s">
        <v>34</v>
      </c>
      <c r="I3" s="13" t="str">
        <f t="shared" ref="I3:I15" si="7">IF(H3&lt;&gt;"",J3&amp;"("&amp;H3&amp;")","")</f>
        <v>Outstanding Liability(미납 세액)</v>
      </c>
      <c r="J3" s="13" t="str">
        <f>IF(H3&lt;&gt;"", VLOOKUP(H3,[1]Label!$A:$E,2,FALSE),"")</f>
        <v>Outstanding Liability</v>
      </c>
      <c r="K3" s="15"/>
      <c r="L3" s="13" t="str">
        <f t="shared" si="3"/>
        <v/>
      </c>
      <c r="M3" s="13" t="str">
        <f>IF(K3&lt;&gt;"",VLOOKUP(K3,#REF!,2,FALSE),"")</f>
        <v/>
      </c>
      <c r="N3" s="14" t="s">
        <v>33</v>
      </c>
      <c r="O3" s="16" t="s">
        <v>234</v>
      </c>
      <c r="P3" s="13" t="str">
        <f t="shared" si="4"/>
        <v>Case Type&lt;br&gt;(사건 유형)</v>
      </c>
      <c r="Q3" s="13" t="str">
        <f>IF(O3&lt;&gt;"", VLOOKUP(O3, [1]Label!$A:$B, 2, FALSE), "")</f>
        <v>Case Type</v>
      </c>
      <c r="R3" s="14" t="s">
        <v>31</v>
      </c>
      <c r="S3" s="13"/>
      <c r="T3" s="13"/>
      <c r="U3" s="13"/>
      <c r="V3" s="14"/>
      <c r="W3" s="14"/>
      <c r="X3" s="14"/>
      <c r="Y3" s="14"/>
      <c r="Z3" s="12"/>
      <c r="AA3" s="12"/>
      <c r="AB3" s="12"/>
      <c r="AC3" s="12" t="s">
        <v>236</v>
      </c>
      <c r="AD3" s="12" t="s">
        <v>236</v>
      </c>
      <c r="AE3" s="12" t="s">
        <v>236</v>
      </c>
    </row>
    <row r="4" spans="1:32" ht="18.600000000000001" customHeight="1">
      <c r="A4" s="11" t="s">
        <v>45</v>
      </c>
      <c r="B4" s="13" t="str">
        <f>VLOOKUP(A4,[1]screen!$G:$J,2,FALSE)</f>
        <v>Outstanding Liability POPUP</v>
      </c>
      <c r="C4" s="13" t="str">
        <f t="shared" si="5"/>
        <v>Outstanding Liability POPUP(Outstanding Liability POPUP)</v>
      </c>
      <c r="D4" s="13" t="str">
        <f>IF(B4&lt;&gt;"", VLOOKUP(B4,[1]screen!$A:$E,2,FALSE), "" )</f>
        <v>Outstanding Liability POPUP</v>
      </c>
      <c r="E4" s="14"/>
      <c r="F4" s="13" t="str">
        <f t="shared" si="6"/>
        <v/>
      </c>
      <c r="G4" s="13" t="str">
        <f>IF(E4&lt;&gt;"",VLOOKUP(E4,[1]Label!$A:$B,2,FALSE),"")</f>
        <v/>
      </c>
      <c r="H4" s="17" t="s">
        <v>34</v>
      </c>
      <c r="I4" s="13" t="str">
        <f t="shared" si="7"/>
        <v>Outstanding Liability(미납 세액)</v>
      </c>
      <c r="J4" s="13" t="str">
        <f>IF(H4&lt;&gt;"", VLOOKUP(H4,[1]Label!$A:$E,2,FALSE),"")</f>
        <v>Outstanding Liability</v>
      </c>
      <c r="K4" s="15"/>
      <c r="L4" s="13" t="str">
        <f t="shared" si="3"/>
        <v/>
      </c>
      <c r="M4" s="13" t="str">
        <f>IF(K4&lt;&gt;"",VLOOKUP(K4,#REF!,2,FALSE),"")</f>
        <v/>
      </c>
      <c r="N4" s="14" t="s">
        <v>33</v>
      </c>
      <c r="O4" s="16" t="s">
        <v>36</v>
      </c>
      <c r="P4" s="13" t="str">
        <f t="shared" si="4"/>
        <v>Year&lt;br&gt;(연도)</v>
      </c>
      <c r="Q4" s="13" t="str">
        <f>IF(O4&lt;&gt;"", VLOOKUP(O4, [1]Label!$A:$B, 2, FALSE), "")</f>
        <v>Year</v>
      </c>
      <c r="R4" s="14" t="s">
        <v>31</v>
      </c>
      <c r="S4" s="13"/>
      <c r="T4" s="13"/>
      <c r="U4" s="13"/>
      <c r="V4" s="14"/>
      <c r="W4" s="14"/>
      <c r="X4" s="14"/>
      <c r="Y4" s="14"/>
      <c r="Z4" s="12"/>
      <c r="AA4" s="12"/>
      <c r="AB4" s="12"/>
      <c r="AC4" s="12" t="s">
        <v>237</v>
      </c>
      <c r="AD4" s="12" t="s">
        <v>237</v>
      </c>
      <c r="AE4" s="12" t="s">
        <v>237</v>
      </c>
    </row>
    <row r="5" spans="1:32" ht="18.600000000000001" customHeight="1">
      <c r="A5" s="11" t="s">
        <v>45</v>
      </c>
      <c r="B5" s="13" t="str">
        <f>VLOOKUP(A5,[1]screen!$G:$J,2,FALSE)</f>
        <v>Outstanding Liability POPUP</v>
      </c>
      <c r="C5" s="13" t="str">
        <f t="shared" si="5"/>
        <v>Outstanding Liability POPUP(Outstanding Liability POPUP)</v>
      </c>
      <c r="D5" s="13" t="str">
        <f>IF(B5&lt;&gt;"", VLOOKUP(B5,[1]screen!$A:$E,2,FALSE), "" )</f>
        <v>Outstanding Liability POPUP</v>
      </c>
      <c r="E5" s="14"/>
      <c r="F5" s="13" t="str">
        <f t="shared" si="6"/>
        <v/>
      </c>
      <c r="G5" s="13" t="str">
        <f>IF(E5&lt;&gt;"",VLOOKUP(E5,[1]Label!$A:$B,2,FALSE),"")</f>
        <v/>
      </c>
      <c r="H5" s="17" t="s">
        <v>34</v>
      </c>
      <c r="I5" s="13" t="str">
        <f t="shared" si="7"/>
        <v>Outstanding Liability(미납 세액)</v>
      </c>
      <c r="J5" s="13" t="str">
        <f>IF(H5&lt;&gt;"", VLOOKUP(H5,[1]Label!$A:$E,2,FALSE),"")</f>
        <v>Outstanding Liability</v>
      </c>
      <c r="K5" s="15"/>
      <c r="L5" s="13" t="str">
        <f t="shared" si="3"/>
        <v/>
      </c>
      <c r="M5" s="13" t="str">
        <f>IF(K5&lt;&gt;"",VLOOKUP(K5,#REF!,2,FALSE),"")</f>
        <v/>
      </c>
      <c r="N5" s="14" t="s">
        <v>33</v>
      </c>
      <c r="O5" s="16" t="s">
        <v>231</v>
      </c>
      <c r="P5" s="13" t="str">
        <f t="shared" si="4"/>
        <v>Period&lt;br&gt;(과세 기간)</v>
      </c>
      <c r="Q5" s="13" t="str">
        <f>IF(O5&lt;&gt;"", VLOOKUP(O5, [1]Label!$A:$B, 2, FALSE), "")</f>
        <v>Period</v>
      </c>
      <c r="R5" s="14" t="s">
        <v>31</v>
      </c>
      <c r="S5" s="13"/>
      <c r="T5" s="13"/>
      <c r="U5" s="13"/>
      <c r="V5" s="14"/>
      <c r="W5" s="14"/>
      <c r="X5" s="14"/>
      <c r="Y5" s="14"/>
      <c r="Z5" s="12"/>
      <c r="AA5" s="12"/>
      <c r="AB5" s="12"/>
      <c r="AC5" s="12" t="s">
        <v>238</v>
      </c>
      <c r="AD5" s="12" t="s">
        <v>238</v>
      </c>
      <c r="AE5" s="12" t="s">
        <v>238</v>
      </c>
    </row>
    <row r="6" spans="1:32" ht="18.600000000000001" customHeight="1">
      <c r="A6" s="11" t="s">
        <v>45</v>
      </c>
      <c r="B6" s="13" t="str">
        <f>VLOOKUP(A6,[1]screen!$G:$J,2,FALSE)</f>
        <v>Outstanding Liability POPUP</v>
      </c>
      <c r="C6" s="13" t="str">
        <f t="shared" si="5"/>
        <v>Outstanding Liability POPUP(Outstanding Liability POPUP)</v>
      </c>
      <c r="D6" s="13" t="str">
        <f>IF(B6&lt;&gt;"", VLOOKUP(B6,[1]screen!$A:$E,2,FALSE), "" )</f>
        <v>Outstanding Liability POPUP</v>
      </c>
      <c r="E6" s="14"/>
      <c r="F6" s="13" t="str">
        <f t="shared" si="6"/>
        <v/>
      </c>
      <c r="G6" s="13" t="str">
        <f>IF(E6&lt;&gt;"",VLOOKUP(E6,[1]Label!$A:$B,2,FALSE),"")</f>
        <v/>
      </c>
      <c r="H6" s="17" t="s">
        <v>34</v>
      </c>
      <c r="I6" s="13" t="str">
        <f t="shared" si="7"/>
        <v>Outstanding Liability(미납 세액)</v>
      </c>
      <c r="J6" s="13" t="str">
        <f>IF(H6&lt;&gt;"", VLOOKUP(H6,[1]Label!$A:$E,2,FALSE),"")</f>
        <v>Outstanding Liability</v>
      </c>
      <c r="K6" s="15"/>
      <c r="L6" s="13" t="str">
        <f t="shared" si="3"/>
        <v/>
      </c>
      <c r="M6" s="13" t="str">
        <f>IF(K6&lt;&gt;"",VLOOKUP(K6,#REF!,2,FALSE),"")</f>
        <v/>
      </c>
      <c r="N6" s="14" t="s">
        <v>33</v>
      </c>
      <c r="O6" s="16" t="s">
        <v>232</v>
      </c>
      <c r="P6" s="13" t="str">
        <f t="shared" si="4"/>
        <v>Due Date&lt;br&gt;(납부 기한)</v>
      </c>
      <c r="Q6" s="13" t="str">
        <f>IF(O6&lt;&gt;"", VLOOKUP(O6, [1]Label!$A:$B, 2, FALSE), "")</f>
        <v>Due Date</v>
      </c>
      <c r="R6" s="14" t="s">
        <v>31</v>
      </c>
      <c r="S6" s="13"/>
      <c r="T6" s="13"/>
      <c r="U6" s="13"/>
      <c r="V6" s="14"/>
      <c r="W6" s="14"/>
      <c r="X6" s="14"/>
      <c r="Y6" s="14"/>
      <c r="Z6" s="12"/>
      <c r="AA6" s="12"/>
      <c r="AB6" s="12"/>
      <c r="AC6" s="12" t="s">
        <v>239</v>
      </c>
      <c r="AD6" s="12" t="s">
        <v>239</v>
      </c>
      <c r="AE6" s="12" t="s">
        <v>239</v>
      </c>
    </row>
    <row r="7" spans="1:32" ht="18.600000000000001" customHeight="1">
      <c r="A7" s="11" t="s">
        <v>45</v>
      </c>
      <c r="B7" s="13" t="str">
        <f>VLOOKUP(A7,[1]screen!$G:$J,2,FALSE)</f>
        <v>Outstanding Liability POPUP</v>
      </c>
      <c r="C7" s="13" t="str">
        <f t="shared" si="5"/>
        <v>Outstanding Liability POPUP(Outstanding Liability POPUP)</v>
      </c>
      <c r="D7" s="13" t="str">
        <f>IF(B7&lt;&gt;"", VLOOKUP(B7,[1]screen!$A:$E,2,FALSE), "" )</f>
        <v>Outstanding Liability POPUP</v>
      </c>
      <c r="E7" s="14"/>
      <c r="F7" s="13" t="str">
        <f t="shared" si="6"/>
        <v/>
      </c>
      <c r="G7" s="13" t="str">
        <f>IF(E7&lt;&gt;"",VLOOKUP(E7,[1]Label!$A:$B,2,FALSE),"")</f>
        <v/>
      </c>
      <c r="H7" s="17" t="s">
        <v>34</v>
      </c>
      <c r="I7" s="13" t="str">
        <f t="shared" si="7"/>
        <v>Outstanding Liability(미납 세액)</v>
      </c>
      <c r="J7" s="13" t="str">
        <f>IF(H7&lt;&gt;"", VLOOKUP(H7,[1]Label!$A:$E,2,FALSE),"")</f>
        <v>Outstanding Liability</v>
      </c>
      <c r="K7" s="15"/>
      <c r="L7" s="13" t="str">
        <f t="shared" si="3"/>
        <v/>
      </c>
      <c r="M7" s="13" t="str">
        <f>IF(K7&lt;&gt;"",VLOOKUP(K7,#REF!,2,FALSE),"")</f>
        <v/>
      </c>
      <c r="N7" s="14" t="s">
        <v>33</v>
      </c>
      <c r="O7" s="16" t="s">
        <v>233</v>
      </c>
      <c r="P7" s="13" t="str">
        <f t="shared" si="4"/>
        <v>Debit No&lt;br&gt;(차변 번호)</v>
      </c>
      <c r="Q7" s="13" t="str">
        <f>IF(O7&lt;&gt;"", VLOOKUP(O7, [1]Label!$A:$B, 2, FALSE), "")</f>
        <v>Debit No</v>
      </c>
      <c r="R7" s="14" t="s">
        <v>31</v>
      </c>
      <c r="S7" s="13"/>
      <c r="T7" s="13"/>
      <c r="U7" s="13"/>
      <c r="V7" s="14"/>
      <c r="W7" s="14"/>
      <c r="X7" s="14"/>
      <c r="Y7" s="14"/>
      <c r="Z7" s="12"/>
      <c r="AA7" s="12"/>
      <c r="AB7" s="12"/>
      <c r="AC7" s="12" t="s">
        <v>240</v>
      </c>
      <c r="AD7" s="12" t="s">
        <v>240</v>
      </c>
      <c r="AE7" s="12" t="s">
        <v>240</v>
      </c>
    </row>
    <row r="8" spans="1:32" ht="18.600000000000001" customHeight="1">
      <c r="A8" s="11" t="s">
        <v>45</v>
      </c>
      <c r="B8" s="13" t="str">
        <f>VLOOKUP(A8,[1]screen!$G:$J,2,FALSE)</f>
        <v>Outstanding Liability POPUP</v>
      </c>
      <c r="C8" s="13" t="str">
        <f t="shared" si="5"/>
        <v>Outstanding Liability POPUP(Outstanding Liability POPUP)</v>
      </c>
      <c r="D8" s="13" t="str">
        <f>IF(B8&lt;&gt;"", VLOOKUP(B8,[1]screen!$A:$E,2,FALSE), "" )</f>
        <v>Outstanding Liability POPUP</v>
      </c>
      <c r="E8" s="14"/>
      <c r="F8" s="13" t="str">
        <f t="shared" si="6"/>
        <v/>
      </c>
      <c r="G8" s="13" t="str">
        <f>IF(E8&lt;&gt;"",VLOOKUP(E8,[1]Label!$A:$B,2,FALSE),"")</f>
        <v/>
      </c>
      <c r="H8" s="17" t="s">
        <v>34</v>
      </c>
      <c r="I8" s="13" t="str">
        <f t="shared" si="7"/>
        <v>Outstanding Liability(미납 세액)</v>
      </c>
      <c r="J8" s="13" t="str">
        <f>IF(H8&lt;&gt;"", VLOOKUP(H8,[1]Label!$A:$E,2,FALSE),"")</f>
        <v>Outstanding Liability</v>
      </c>
      <c r="K8" s="15"/>
      <c r="L8" s="13" t="str">
        <f t="shared" si="3"/>
        <v/>
      </c>
      <c r="M8" s="13" t="str">
        <f>IF(K8&lt;&gt;"",VLOOKUP(K8,#REF!,2,FALSE),"")</f>
        <v/>
      </c>
      <c r="N8" s="14" t="s">
        <v>33</v>
      </c>
      <c r="O8" s="16" t="s">
        <v>38</v>
      </c>
      <c r="P8" s="13" t="str">
        <f t="shared" si="4"/>
        <v>Debit Amount&lt;br&gt;(부과 금액)</v>
      </c>
      <c r="Q8" s="13" t="str">
        <f>IF(O8&lt;&gt;"", VLOOKUP(O8, [1]Label!$A:$B, 2, FALSE), "")</f>
        <v>Debit Amount</v>
      </c>
      <c r="R8" s="14" t="s">
        <v>31</v>
      </c>
      <c r="S8" s="13"/>
      <c r="T8" s="13"/>
      <c r="U8" s="13"/>
      <c r="V8" s="14"/>
      <c r="W8" s="14"/>
      <c r="X8" s="14"/>
      <c r="Y8" s="14"/>
      <c r="Z8" s="12"/>
      <c r="AA8" s="12"/>
      <c r="AB8" s="12"/>
      <c r="AC8" s="12" t="s">
        <v>241</v>
      </c>
      <c r="AD8" s="12" t="s">
        <v>241</v>
      </c>
      <c r="AE8" s="12" t="s">
        <v>241</v>
      </c>
    </row>
    <row r="9" spans="1:32" ht="18.600000000000001" customHeight="1">
      <c r="A9" s="11" t="s">
        <v>45</v>
      </c>
      <c r="B9" s="13" t="str">
        <f>VLOOKUP(A9,[1]screen!$G:$J,2,FALSE)</f>
        <v>Outstanding Liability POPUP</v>
      </c>
      <c r="C9" s="13" t="str">
        <f t="shared" si="5"/>
        <v>Outstanding Liability POPUP(Outstanding Liability POPUP)</v>
      </c>
      <c r="D9" s="13" t="str">
        <f>IF(B9&lt;&gt;"", VLOOKUP(B9,[1]screen!$A:$E,2,FALSE), "" )</f>
        <v>Outstanding Liability POPUP</v>
      </c>
      <c r="E9" s="14"/>
      <c r="F9" s="13" t="str">
        <f t="shared" si="6"/>
        <v/>
      </c>
      <c r="G9" s="13" t="str">
        <f>IF(E9&lt;&gt;"",VLOOKUP(E9,[1]Label!$A:$B,2,FALSE),"")</f>
        <v/>
      </c>
      <c r="H9" s="17" t="s">
        <v>34</v>
      </c>
      <c r="I9" s="13" t="str">
        <f t="shared" si="7"/>
        <v>Outstanding Liability(미납 세액)</v>
      </c>
      <c r="J9" s="13" t="str">
        <f>IF(H9&lt;&gt;"", VLOOKUP(H9,[1]Label!$A:$E,2,FALSE),"")</f>
        <v>Outstanding Liability</v>
      </c>
      <c r="K9" s="15"/>
      <c r="L9" s="13" t="str">
        <f t="shared" si="3"/>
        <v/>
      </c>
      <c r="M9" s="13" t="str">
        <f>IF(K9&lt;&gt;"",VLOOKUP(K9,#REF!,2,FALSE),"")</f>
        <v/>
      </c>
      <c r="N9" s="14" t="s">
        <v>33</v>
      </c>
      <c r="O9" s="16" t="s">
        <v>39</v>
      </c>
      <c r="P9" s="13" t="str">
        <f t="shared" si="4"/>
        <v>Payment&lt;br&gt;(납부)</v>
      </c>
      <c r="Q9" s="13" t="str">
        <f>IF(O9&lt;&gt;"", VLOOKUP(O9, [1]Label!$A:$B, 2, FALSE), "")</f>
        <v>Payment</v>
      </c>
      <c r="R9" s="14" t="s">
        <v>31</v>
      </c>
      <c r="S9" s="13"/>
      <c r="T9" s="13"/>
      <c r="U9" s="13"/>
      <c r="V9" s="14"/>
      <c r="W9" s="14"/>
      <c r="X9" s="14"/>
      <c r="Y9" s="14"/>
      <c r="Z9" s="12"/>
      <c r="AA9" s="12"/>
      <c r="AB9" s="12"/>
      <c r="AC9" s="12" t="s">
        <v>242</v>
      </c>
      <c r="AD9" s="12" t="s">
        <v>242</v>
      </c>
      <c r="AE9" s="12" t="s">
        <v>242</v>
      </c>
    </row>
    <row r="10" spans="1:32" ht="18.600000000000001" customHeight="1">
      <c r="A10" s="11" t="s">
        <v>45</v>
      </c>
      <c r="B10" s="13" t="str">
        <f>VLOOKUP(A10,[1]screen!$G:$J,2,FALSE)</f>
        <v>Outstanding Liability POPUP</v>
      </c>
      <c r="C10" s="13" t="str">
        <f t="shared" si="5"/>
        <v>Outstanding Liability POPUP(Outstanding Liability POPUP)</v>
      </c>
      <c r="D10" s="13" t="str">
        <f>IF(B10&lt;&gt;"", VLOOKUP(B10,[1]screen!$A:$E,2,FALSE), "" )</f>
        <v>Outstanding Liability POPUP</v>
      </c>
      <c r="E10" s="14"/>
      <c r="F10" s="13" t="str">
        <f t="shared" si="6"/>
        <v/>
      </c>
      <c r="G10" s="13" t="str">
        <f>IF(E10&lt;&gt;"",VLOOKUP(E10,[1]Label!$A:$B,2,FALSE),"")</f>
        <v/>
      </c>
      <c r="H10" s="17" t="s">
        <v>34</v>
      </c>
      <c r="I10" s="13" t="str">
        <f t="shared" si="7"/>
        <v>Outstanding Liability(미납 세액)</v>
      </c>
      <c r="J10" s="13" t="str">
        <f>IF(H10&lt;&gt;"", VLOOKUP(H10,[1]Label!$A:$E,2,FALSE),"")</f>
        <v>Outstanding Liability</v>
      </c>
      <c r="K10" s="15"/>
      <c r="L10" s="13" t="str">
        <f t="shared" si="3"/>
        <v/>
      </c>
      <c r="M10" s="13" t="str">
        <f>IF(K10&lt;&gt;"",VLOOKUP(K10,#REF!,2,FALSE),"")</f>
        <v/>
      </c>
      <c r="N10" s="14" t="s">
        <v>33</v>
      </c>
      <c r="O10" s="16" t="s">
        <v>40</v>
      </c>
      <c r="P10" s="13" t="str">
        <f t="shared" si="4"/>
        <v>Discharge&lt;br&gt;(소멸)</v>
      </c>
      <c r="Q10" s="13" t="str">
        <f>IF(O10&lt;&gt;"", VLOOKUP(O10, [1]Label!$A:$B, 2, FALSE), "")</f>
        <v>Discharge</v>
      </c>
      <c r="R10" s="14" t="s">
        <v>31</v>
      </c>
      <c r="S10" s="13"/>
      <c r="T10" s="13"/>
      <c r="U10" s="13"/>
      <c r="V10" s="14"/>
      <c r="W10" s="14"/>
      <c r="X10" s="14"/>
      <c r="Y10" s="14"/>
      <c r="Z10" s="12"/>
      <c r="AA10" s="12"/>
      <c r="AB10" s="12"/>
      <c r="AC10" s="12" t="s">
        <v>242</v>
      </c>
      <c r="AD10" s="12" t="s">
        <v>242</v>
      </c>
      <c r="AE10" s="12" t="s">
        <v>242</v>
      </c>
    </row>
    <row r="11" spans="1:32" ht="18.600000000000001" customHeight="1">
      <c r="A11" s="11" t="s">
        <v>45</v>
      </c>
      <c r="B11" s="13" t="str">
        <f>VLOOKUP(A11,[1]screen!$G:$J,2,FALSE)</f>
        <v>Outstanding Liability POPUP</v>
      </c>
      <c r="C11" s="13" t="str">
        <f t="shared" si="5"/>
        <v>Outstanding Liability POPUP(Outstanding Liability POPUP)</v>
      </c>
      <c r="D11" s="13" t="str">
        <f>IF(B11&lt;&gt;"", VLOOKUP(B11,[1]screen!$A:$E,2,FALSE), "" )</f>
        <v>Outstanding Liability POPUP</v>
      </c>
      <c r="E11" s="14"/>
      <c r="F11" s="13" t="str">
        <f t="shared" si="6"/>
        <v/>
      </c>
      <c r="G11" s="13" t="str">
        <f>IF(E11&lt;&gt;"",VLOOKUP(E11,[1]Label!$A:$B,2,FALSE),"")</f>
        <v/>
      </c>
      <c r="H11" s="17" t="s">
        <v>34</v>
      </c>
      <c r="I11" s="13" t="str">
        <f t="shared" si="7"/>
        <v>Outstanding Liability(미납 세액)</v>
      </c>
      <c r="J11" s="13" t="str">
        <f>IF(H11&lt;&gt;"", VLOOKUP(H11,[1]Label!$A:$E,2,FALSE),"")</f>
        <v>Outstanding Liability</v>
      </c>
      <c r="K11" s="15"/>
      <c r="L11" s="13" t="str">
        <f t="shared" si="3"/>
        <v/>
      </c>
      <c r="M11" s="13" t="str">
        <f>IF(K11&lt;&gt;"",VLOOKUP(K11,#REF!,2,FALSE),"")</f>
        <v/>
      </c>
      <c r="N11" s="14" t="s">
        <v>33</v>
      </c>
      <c r="O11" s="16" t="s">
        <v>41</v>
      </c>
      <c r="P11" s="13" t="str">
        <f t="shared" si="4"/>
        <v>Balance&lt;br&gt;(잔액)</v>
      </c>
      <c r="Q11" s="13" t="str">
        <f>IF(O11&lt;&gt;"", VLOOKUP(O11, [1]Label!$A:$B, 2, FALSE), "")</f>
        <v>Balance</v>
      </c>
      <c r="R11" s="14" t="s">
        <v>31</v>
      </c>
      <c r="S11" s="13"/>
      <c r="T11" s="13"/>
      <c r="U11" s="13"/>
      <c r="V11" s="14"/>
      <c r="W11" s="14"/>
      <c r="X11" s="14"/>
      <c r="Y11" s="14"/>
      <c r="Z11" s="12"/>
      <c r="AA11" s="12"/>
      <c r="AB11" s="12"/>
      <c r="AC11" s="12" t="s">
        <v>243</v>
      </c>
      <c r="AD11" s="12" t="s">
        <v>243</v>
      </c>
      <c r="AE11" s="12" t="s">
        <v>243</v>
      </c>
    </row>
    <row r="12" spans="1:32" ht="18.600000000000001" customHeight="1">
      <c r="A12" s="11" t="s">
        <v>45</v>
      </c>
      <c r="B12" s="13" t="str">
        <f>VLOOKUP(A12,[1]screen!$G:$J,2,FALSE)</f>
        <v>Outstanding Liability POPUP</v>
      </c>
      <c r="C12" s="13" t="str">
        <f t="shared" si="5"/>
        <v>Outstanding Liability POPUP(Outstanding Liability POPUP)</v>
      </c>
      <c r="D12" s="13" t="str">
        <f>IF(B12&lt;&gt;"", VLOOKUP(B12,[1]screen!$A:$E,2,FALSE), "" )</f>
        <v>Outstanding Liability POPUP</v>
      </c>
      <c r="E12" s="14"/>
      <c r="F12" s="13" t="str">
        <f t="shared" si="6"/>
        <v/>
      </c>
      <c r="G12" s="13" t="str">
        <f>IF(E12&lt;&gt;"",VLOOKUP(E12,[1]Label!$A:$B,2,FALSE),"")</f>
        <v/>
      </c>
      <c r="H12" s="17" t="s">
        <v>34</v>
      </c>
      <c r="I12" s="13" t="str">
        <f t="shared" si="7"/>
        <v>Outstanding Liability(미납 세액)</v>
      </c>
      <c r="J12" s="13" t="str">
        <f>IF(H12&lt;&gt;"", VLOOKUP(H12,[1]Label!$A:$E,2,FALSE),"")</f>
        <v>Outstanding Liability</v>
      </c>
      <c r="K12" s="15"/>
      <c r="L12" s="13" t="str">
        <f t="shared" si="3"/>
        <v/>
      </c>
      <c r="M12" s="13" t="str">
        <f>IF(K12&lt;&gt;"",VLOOKUP(K12,#REF!,2,FALSE),"")</f>
        <v/>
      </c>
      <c r="N12" s="14" t="s">
        <v>33</v>
      </c>
      <c r="O12" s="16" t="s">
        <v>42</v>
      </c>
      <c r="P12" s="13" t="str">
        <f t="shared" si="4"/>
        <v>Interest&lt;br&gt;(이자)</v>
      </c>
      <c r="Q12" s="13" t="str">
        <f>IF(O12&lt;&gt;"", VLOOKUP(O12, [1]Label!$A:$B, 2, FALSE), "")</f>
        <v>Interest</v>
      </c>
      <c r="R12" s="14" t="s">
        <v>31</v>
      </c>
      <c r="S12" s="13"/>
      <c r="T12" s="13"/>
      <c r="U12" s="13"/>
      <c r="V12" s="14"/>
      <c r="W12" s="14"/>
      <c r="X12" s="14"/>
      <c r="Y12" s="14"/>
      <c r="Z12" s="12"/>
      <c r="AA12" s="12"/>
      <c r="AB12" s="12"/>
      <c r="AC12" s="12" t="s">
        <v>244</v>
      </c>
      <c r="AD12" s="12" t="s">
        <v>244</v>
      </c>
      <c r="AE12" s="12" t="s">
        <v>244</v>
      </c>
    </row>
    <row r="13" spans="1:32" ht="18.600000000000001" customHeight="1">
      <c r="A13" s="11" t="s">
        <v>45</v>
      </c>
      <c r="B13" s="13" t="str">
        <f>VLOOKUP(A13,[1]screen!$G:$J,2,FALSE)</f>
        <v>Outstanding Liability POPUP</v>
      </c>
      <c r="C13" s="13" t="str">
        <f t="shared" si="5"/>
        <v>Outstanding Liability POPUP(Outstanding Liability POPUP)</v>
      </c>
      <c r="D13" s="13" t="str">
        <f>IF(B13&lt;&gt;"", VLOOKUP(B13,[1]screen!$A:$E,2,FALSE), "" )</f>
        <v>Outstanding Liability POPUP</v>
      </c>
      <c r="E13" s="14"/>
      <c r="F13" s="13" t="str">
        <f t="shared" si="6"/>
        <v/>
      </c>
      <c r="G13" s="13" t="str">
        <f>IF(E13&lt;&gt;"",VLOOKUP(E13,[1]Label!$A:$B,2,FALSE),"")</f>
        <v/>
      </c>
      <c r="H13" s="17" t="s">
        <v>34</v>
      </c>
      <c r="I13" s="13" t="str">
        <f t="shared" si="7"/>
        <v>Outstanding Liability(미납 세액)</v>
      </c>
      <c r="J13" s="13" t="str">
        <f>IF(H13&lt;&gt;"", VLOOKUP(H13,[1]Label!$A:$E,2,FALSE),"")</f>
        <v>Outstanding Liability</v>
      </c>
      <c r="K13" s="15"/>
      <c r="L13" s="13" t="str">
        <f t="shared" si="3"/>
        <v/>
      </c>
      <c r="M13" s="13" t="str">
        <f>IF(K13&lt;&gt;"",VLOOKUP(K13,#REF!,2,FALSE),"")</f>
        <v/>
      </c>
      <c r="N13" s="14" t="s">
        <v>33</v>
      </c>
      <c r="O13" s="16" t="s">
        <v>43</v>
      </c>
      <c r="P13" s="13" t="str">
        <f t="shared" si="4"/>
        <v>Total&lt;br&gt;(합계)</v>
      </c>
      <c r="Q13" s="13" t="str">
        <f>IF(O13&lt;&gt;"", VLOOKUP(O13, [1]Label!$A:$B, 2, FALSE), "")</f>
        <v>Total</v>
      </c>
      <c r="R13" s="14" t="s">
        <v>31</v>
      </c>
      <c r="S13" s="13"/>
      <c r="T13" s="13"/>
      <c r="U13" s="13"/>
      <c r="V13" s="14"/>
      <c r="W13" s="14"/>
      <c r="X13" s="14"/>
      <c r="Y13" s="14"/>
      <c r="Z13" s="12"/>
      <c r="AA13" s="12"/>
      <c r="AB13" s="12"/>
      <c r="AC13" s="12" t="s">
        <v>245</v>
      </c>
      <c r="AD13" s="12" t="s">
        <v>245</v>
      </c>
      <c r="AE13" s="12" t="s">
        <v>245</v>
      </c>
    </row>
    <row r="14" spans="1:32" ht="18.600000000000001" customHeight="1">
      <c r="A14" s="11" t="s">
        <v>45</v>
      </c>
      <c r="B14" s="13" t="str">
        <f>VLOOKUP(A14,[1]screen!$G:$J,2,FALSE)</f>
        <v>Outstanding Liability POPUP</v>
      </c>
      <c r="C14" s="13" t="str">
        <f t="shared" si="5"/>
        <v>Outstanding Liability POPUP(Outstanding Liability POPUP)</v>
      </c>
      <c r="D14" s="13" t="str">
        <f>IF(B14&lt;&gt;"", VLOOKUP(B14,[1]screen!$A:$E,2,FALSE), "" )</f>
        <v>Outstanding Liability POPUP</v>
      </c>
      <c r="E14" s="14"/>
      <c r="F14" s="13" t="str">
        <f t="shared" si="6"/>
        <v/>
      </c>
      <c r="G14" s="13" t="str">
        <f>IF(E14&lt;&gt;"",VLOOKUP(E14,[1]Label!$A:$B,2,FALSE),"")</f>
        <v/>
      </c>
      <c r="H14" s="17" t="s">
        <v>34</v>
      </c>
      <c r="I14" s="13" t="str">
        <f t="shared" si="7"/>
        <v>Outstanding Liability(미납 세액)</v>
      </c>
      <c r="J14" s="13" t="str">
        <f>IF(H14&lt;&gt;"", VLOOKUP(H14,[1]Label!$A:$E,2,FALSE),"")</f>
        <v>Outstanding Liability</v>
      </c>
      <c r="K14" s="15"/>
      <c r="L14" s="13" t="str">
        <f t="shared" si="3"/>
        <v/>
      </c>
      <c r="M14" s="13" t="str">
        <f>IF(K14&lt;&gt;"",VLOOKUP(K14,#REF!,2,FALSE),"")</f>
        <v/>
      </c>
      <c r="N14" s="14" t="s">
        <v>33</v>
      </c>
      <c r="O14" s="16" t="s">
        <v>44</v>
      </c>
      <c r="P14" s="13" t="str">
        <f t="shared" si="4"/>
        <v>Remarks&lt;br&gt;(비고)</v>
      </c>
      <c r="Q14" s="13" t="str">
        <f>IF(O14&lt;&gt;"", VLOOKUP(O14, [1]Label!$A:$B, 2, FALSE), "")</f>
        <v>Remarks</v>
      </c>
      <c r="R14" s="14" t="s">
        <v>31</v>
      </c>
      <c r="S14" s="13"/>
      <c r="T14" s="13"/>
      <c r="U14" s="13"/>
      <c r="V14" s="14"/>
      <c r="W14" s="14"/>
      <c r="X14" s="14"/>
      <c r="Y14" s="14"/>
      <c r="Z14" s="12"/>
      <c r="AA14" s="12"/>
      <c r="AB14" s="12"/>
      <c r="AC14" s="14"/>
      <c r="AD14" s="13"/>
      <c r="AE14" s="13"/>
    </row>
    <row r="15" spans="1:32" ht="18.600000000000001" customHeight="1">
      <c r="A15" s="11" t="s">
        <v>45</v>
      </c>
      <c r="B15" s="13" t="str">
        <f>VLOOKUP(A15,[1]screen!$G:$J,2,FALSE)</f>
        <v>Outstanding Liability POPUP</v>
      </c>
      <c r="C15" s="13" t="str">
        <f t="shared" si="5"/>
        <v>Outstanding Liability POPUP(Outstanding Liability POPUP)</v>
      </c>
      <c r="D15" s="13" t="str">
        <f>IF(B15&lt;&gt;"", VLOOKUP(B15,[1]screen!$A:$E,2,FALSE), "" )</f>
        <v>Outstanding Liability POPUP</v>
      </c>
      <c r="E15" s="14"/>
      <c r="F15" s="13" t="str">
        <f t="shared" si="6"/>
        <v/>
      </c>
      <c r="G15" s="13" t="str">
        <f>IF(E15&lt;&gt;"",VLOOKUP(E15,[1]Label!$A:$B,2,FALSE),"")</f>
        <v/>
      </c>
      <c r="H15" s="17" t="s">
        <v>34</v>
      </c>
      <c r="I15" s="13" t="str">
        <f t="shared" si="7"/>
        <v>Outstanding Liability(미납 세액)</v>
      </c>
      <c r="J15" s="13" t="str">
        <f>IF(H15&lt;&gt;"", VLOOKUP(H15,[1]Label!$A:$E,2,FALSE),"")</f>
        <v>Outstanding Liability</v>
      </c>
      <c r="K15" s="15"/>
      <c r="L15" s="13" t="str">
        <f t="shared" ref="L15" si="8">IF(K15&lt;&gt;"",M15&amp;"("&amp;K15&amp;")","")</f>
        <v/>
      </c>
      <c r="M15" s="13" t="str">
        <f>IF(K15&lt;&gt;"",VLOOKUP(K15,#REF!,2,FALSE),"")</f>
        <v/>
      </c>
      <c r="N15" s="14"/>
      <c r="O15" s="16"/>
      <c r="P15" s="13" t="str">
        <f t="shared" ref="P15" si="9">IF(O15&lt;&gt;"",Q15&amp;"&lt;br&gt;("&amp;O15&amp;")","")</f>
        <v/>
      </c>
      <c r="Q15" s="13" t="str">
        <f>IF(O15&lt;&gt;"", VLOOKUP(O15, [1]Label!$A:$B, 2, FALSE), "")</f>
        <v/>
      </c>
      <c r="R15" s="14" t="s">
        <v>31</v>
      </c>
      <c r="S15" s="13" t="s">
        <v>32</v>
      </c>
      <c r="T15" s="13"/>
      <c r="U15" s="13"/>
      <c r="V15" s="14"/>
      <c r="W15" s="14"/>
      <c r="X15" s="14"/>
      <c r="Y15" s="14"/>
      <c r="Z15" s="12"/>
      <c r="AA15" s="12"/>
      <c r="AB15" s="12"/>
      <c r="AC15" s="12"/>
      <c r="AD15" s="12"/>
      <c r="AE15" s="12"/>
    </row>
    <row r="16" spans="1:32" s="42" customFormat="1" ht="17.45" customHeight="1">
      <c r="A16" s="11" t="s">
        <v>220</v>
      </c>
      <c r="B16" s="36" t="str">
        <f>VLOOKUP(A16,[1]screen!$G:$J,2,FALSE)</f>
        <v>자산 10 POPUP</v>
      </c>
      <c r="C16" s="36" t="str">
        <f t="shared" ref="C16:C26" si="10">IF(B16&lt;&gt;"",D16&amp;"("&amp;B16&amp;")","")</f>
        <v>ASSET 10 POPUP(자산 10 POPUP)</v>
      </c>
      <c r="D16" s="36" t="str">
        <f>IF(B16&lt;&gt;"", VLOOKUP(B16,[1]screen!$A:$E,2,FALSE), "" )</f>
        <v>ASSET 10 POPUP</v>
      </c>
      <c r="E16" s="37" t="s">
        <v>207</v>
      </c>
      <c r="F16" s="36" t="str">
        <f t="shared" ref="F16:F26" si="11">IF(E16&lt;&gt;"",G16&amp;"("&amp;E16&amp;")","")</f>
        <v>10 land(10 토지)</v>
      </c>
      <c r="G16" s="36" t="str">
        <f>IF(E16&lt;&gt;"",VLOOKUP(E16,[1]Label!$A:$B,2,FALSE),"")</f>
        <v>10 land</v>
      </c>
      <c r="H16" s="37" t="s">
        <v>208</v>
      </c>
      <c r="I16" s="36" t="str">
        <f t="shared" ref="I16:I26" si="12">IF(H16&lt;&gt;"",J16&amp;"("&amp;H16&amp;")","")</f>
        <v>Detail of Assets(자산 세부 정보)</v>
      </c>
      <c r="J16" s="36" t="str">
        <f>IF(H16&lt;&gt;"", VLOOKUP(H16,[1]Label!$A:$E,2,FALSE),"")</f>
        <v>Detail of Assets</v>
      </c>
      <c r="K16" s="38"/>
      <c r="L16" s="36"/>
      <c r="M16" s="36"/>
      <c r="N16" s="37"/>
      <c r="O16" s="39"/>
      <c r="P16" s="36"/>
      <c r="Q16" s="36"/>
      <c r="R16" s="37" t="s">
        <v>209</v>
      </c>
      <c r="S16" s="36"/>
      <c r="T16" s="36"/>
      <c r="U16" s="36"/>
      <c r="V16" s="37"/>
      <c r="W16" s="37"/>
      <c r="X16" s="37"/>
      <c r="Y16" s="37"/>
      <c r="Z16" s="40" t="s">
        <v>46</v>
      </c>
      <c r="AA16" s="40" t="s">
        <v>46</v>
      </c>
      <c r="AB16" s="40" t="s">
        <v>46</v>
      </c>
      <c r="AC16" s="40"/>
      <c r="AD16" s="40"/>
      <c r="AE16" s="40"/>
      <c r="AF16" s="41"/>
    </row>
    <row r="17" spans="1:32" s="42" customFormat="1" ht="17.45" customHeight="1">
      <c r="A17" s="11" t="s">
        <v>221</v>
      </c>
      <c r="B17" s="36" t="str">
        <f>VLOOKUP(A17,[1]screen!$G:$J,2,FALSE)</f>
        <v>자산 11 POPUP</v>
      </c>
      <c r="C17" s="36" t="str">
        <f t="shared" si="10"/>
        <v>ASSET 11 POPUP(자산 11 POPUP)</v>
      </c>
      <c r="D17" s="36" t="str">
        <f>IF(B17&lt;&gt;"", VLOOKUP(B17,[1]screen!$A:$E,2,FALSE), "" )</f>
        <v>ASSET 11 POPUP</v>
      </c>
      <c r="E17" s="37" t="s">
        <v>210</v>
      </c>
      <c r="F17" s="36" t="str">
        <f t="shared" si="11"/>
        <v>11 Building(11 건물)</v>
      </c>
      <c r="G17" s="36" t="str">
        <f>IF(E17&lt;&gt;"",VLOOKUP(E17,[1]Label!$A:$B,2,FALSE),"")</f>
        <v>11 Building</v>
      </c>
      <c r="H17" s="37" t="s">
        <v>208</v>
      </c>
      <c r="I17" s="36" t="str">
        <f t="shared" si="12"/>
        <v>Detail of Assets(자산 세부 정보)</v>
      </c>
      <c r="J17" s="36" t="str">
        <f>IF(H17&lt;&gt;"", VLOOKUP(H17,[1]Label!$A:$E,2,FALSE),"")</f>
        <v>Detail of Assets</v>
      </c>
      <c r="K17" s="38"/>
      <c r="L17" s="36"/>
      <c r="M17" s="36"/>
      <c r="N17" s="37"/>
      <c r="O17" s="39"/>
      <c r="P17" s="36"/>
      <c r="Q17" s="36"/>
      <c r="R17" s="37" t="s">
        <v>209</v>
      </c>
      <c r="S17" s="36"/>
      <c r="T17" s="36"/>
      <c r="U17" s="36"/>
      <c r="V17" s="37"/>
      <c r="W17" s="37"/>
      <c r="X17" s="37"/>
      <c r="Y17" s="37"/>
      <c r="Z17" s="40" t="s">
        <v>77</v>
      </c>
      <c r="AA17" s="40" t="s">
        <v>77</v>
      </c>
      <c r="AB17" s="40" t="s">
        <v>77</v>
      </c>
      <c r="AC17" s="40"/>
      <c r="AD17" s="40"/>
      <c r="AE17" s="40"/>
      <c r="AF17" s="41"/>
    </row>
    <row r="18" spans="1:32" s="42" customFormat="1" ht="17.45" customHeight="1">
      <c r="A18" s="11" t="s">
        <v>222</v>
      </c>
      <c r="B18" s="36" t="str">
        <f>VLOOKUP(A18,[1]screen!$G:$J,2,FALSE)</f>
        <v>자산 20 POPUP</v>
      </c>
      <c r="C18" s="36" t="str">
        <f t="shared" si="10"/>
        <v>ASSET 20 POPUP(자산 20 POPUP)</v>
      </c>
      <c r="D18" s="36" t="str">
        <f>IF(B18&lt;&gt;"", VLOOKUP(B18,[1]screen!$A:$E,2,FALSE), "" )</f>
        <v>ASSET 20 POPUP</v>
      </c>
      <c r="E18" s="37" t="s">
        <v>211</v>
      </c>
      <c r="F18" s="36" t="str">
        <f t="shared" si="11"/>
        <v>20 Processed Perishable Goods(20 가공된 부패성 물품)</v>
      </c>
      <c r="G18" s="36" t="str">
        <f>IF(E18&lt;&gt;"",VLOOKUP(E18,[1]Label!$A:$B,2,FALSE),"")</f>
        <v>20 Processed Perishable Goods</v>
      </c>
      <c r="H18" s="37" t="s">
        <v>208</v>
      </c>
      <c r="I18" s="36" t="str">
        <f t="shared" si="12"/>
        <v>Detail of Assets(자산 세부 정보)</v>
      </c>
      <c r="J18" s="36" t="str">
        <f>IF(H18&lt;&gt;"", VLOOKUP(H18,[1]Label!$A:$E,2,FALSE),"")</f>
        <v>Detail of Assets</v>
      </c>
      <c r="K18" s="38"/>
      <c r="L18" s="36"/>
      <c r="M18" s="36"/>
      <c r="N18" s="37"/>
      <c r="O18" s="39"/>
      <c r="P18" s="36"/>
      <c r="Q18" s="36"/>
      <c r="R18" s="37" t="s">
        <v>209</v>
      </c>
      <c r="S18" s="36"/>
      <c r="T18" s="36"/>
      <c r="U18" s="36"/>
      <c r="V18" s="37"/>
      <c r="W18" s="37"/>
      <c r="X18" s="37"/>
      <c r="Y18" s="37"/>
      <c r="Z18" s="40" t="s">
        <v>93</v>
      </c>
      <c r="AA18" s="40" t="s">
        <v>93</v>
      </c>
      <c r="AB18" s="40" t="s">
        <v>93</v>
      </c>
      <c r="AC18" s="40"/>
      <c r="AD18" s="40"/>
      <c r="AE18" s="40"/>
      <c r="AF18" s="41"/>
    </row>
    <row r="19" spans="1:32" s="42" customFormat="1" ht="17.45" customHeight="1">
      <c r="A19" s="11" t="s">
        <v>223</v>
      </c>
      <c r="B19" s="36" t="str">
        <f>VLOOKUP(A19,[1]screen!$G:$J,2,FALSE)</f>
        <v>자산 21 POPUP</v>
      </c>
      <c r="C19" s="36" t="str">
        <f t="shared" si="10"/>
        <v>ASSET 21 POPUP(자산 21 POPUP)</v>
      </c>
      <c r="D19" s="36" t="str">
        <f>IF(B19&lt;&gt;"", VLOOKUP(B19,[1]screen!$A:$E,2,FALSE), "" )</f>
        <v>ASSET 21 POPUP</v>
      </c>
      <c r="E19" s="37" t="s">
        <v>212</v>
      </c>
      <c r="F19" s="36" t="str">
        <f t="shared" si="11"/>
        <v>21 Unprocessed Perishable Goods(21 비가공 부패성 물품)</v>
      </c>
      <c r="G19" s="36" t="str">
        <f>IF(E19&lt;&gt;"",VLOOKUP(E19,[1]Label!$A:$B,2,FALSE),"")</f>
        <v>21 Unprocessed Perishable Goods</v>
      </c>
      <c r="H19" s="37" t="s">
        <v>208</v>
      </c>
      <c r="I19" s="36" t="str">
        <f t="shared" si="12"/>
        <v>Detail of Assets(자산 세부 정보)</v>
      </c>
      <c r="J19" s="36" t="str">
        <f>IF(H19&lt;&gt;"", VLOOKUP(H19,[1]Label!$A:$E,2,FALSE),"")</f>
        <v>Detail of Assets</v>
      </c>
      <c r="K19" s="38"/>
      <c r="L19" s="36"/>
      <c r="M19" s="36"/>
      <c r="N19" s="37"/>
      <c r="O19" s="39"/>
      <c r="P19" s="36"/>
      <c r="Q19" s="36"/>
      <c r="R19" s="37" t="s">
        <v>209</v>
      </c>
      <c r="S19" s="36"/>
      <c r="T19" s="36"/>
      <c r="U19" s="36"/>
      <c r="V19" s="37"/>
      <c r="W19" s="37"/>
      <c r="X19" s="37"/>
      <c r="Y19" s="37"/>
      <c r="Z19" s="40" t="s">
        <v>110</v>
      </c>
      <c r="AA19" s="40" t="s">
        <v>110</v>
      </c>
      <c r="AB19" s="40" t="s">
        <v>110</v>
      </c>
      <c r="AC19" s="40"/>
      <c r="AD19" s="40"/>
      <c r="AE19" s="40"/>
      <c r="AF19" s="41"/>
    </row>
    <row r="20" spans="1:32" s="42" customFormat="1" ht="17.45" customHeight="1">
      <c r="A20" s="11" t="s">
        <v>224</v>
      </c>
      <c r="B20" s="36" t="str">
        <f>VLOOKUP(A20,[1]screen!$G:$J,2,FALSE)</f>
        <v>자산 30 POPUP</v>
      </c>
      <c r="C20" s="36" t="str">
        <f t="shared" si="10"/>
        <v>ASSET 30 POPUP(자산 30 POPUP)</v>
      </c>
      <c r="D20" s="36" t="str">
        <f>IF(B20&lt;&gt;"", VLOOKUP(B20,[1]screen!$A:$E,2,FALSE), "" )</f>
        <v>ASSET 30 POPUP</v>
      </c>
      <c r="E20" s="37" t="s">
        <v>213</v>
      </c>
      <c r="F20" s="36" t="str">
        <f t="shared" si="11"/>
        <v>30 Motor vehicle(30 차량)</v>
      </c>
      <c r="G20" s="36" t="str">
        <f>IF(E20&lt;&gt;"",VLOOKUP(E20,[1]Label!$A:$B,2,FALSE),"")</f>
        <v>30 Motor vehicle</v>
      </c>
      <c r="H20" s="37" t="s">
        <v>208</v>
      </c>
      <c r="I20" s="36" t="str">
        <f t="shared" si="12"/>
        <v>Detail of Assets(자산 세부 정보)</v>
      </c>
      <c r="J20" s="36" t="str">
        <f>IF(H20&lt;&gt;"", VLOOKUP(H20,[1]Label!$A:$E,2,FALSE),"")</f>
        <v>Detail of Assets</v>
      </c>
      <c r="K20" s="38"/>
      <c r="L20" s="36"/>
      <c r="M20" s="36"/>
      <c r="N20" s="37"/>
      <c r="O20" s="39"/>
      <c r="P20" s="36"/>
      <c r="Q20" s="36"/>
      <c r="R20" s="37" t="s">
        <v>209</v>
      </c>
      <c r="S20" s="36"/>
      <c r="T20" s="36"/>
      <c r="U20" s="36"/>
      <c r="V20" s="37"/>
      <c r="W20" s="37"/>
      <c r="X20" s="37"/>
      <c r="Y20" s="37"/>
      <c r="Z20" s="40" t="s">
        <v>120</v>
      </c>
      <c r="AA20" s="40" t="s">
        <v>120</v>
      </c>
      <c r="AB20" s="40" t="s">
        <v>120</v>
      </c>
      <c r="AC20" s="40"/>
      <c r="AD20" s="40"/>
      <c r="AE20" s="40"/>
      <c r="AF20" s="41"/>
    </row>
    <row r="21" spans="1:32" s="42" customFormat="1" ht="17.45" customHeight="1">
      <c r="A21" s="11" t="s">
        <v>225</v>
      </c>
      <c r="B21" s="36" t="str">
        <f>VLOOKUP(A21,[1]screen!$G:$J,2,FALSE)</f>
        <v>자산 31 POPUP</v>
      </c>
      <c r="C21" s="36" t="str">
        <f t="shared" si="10"/>
        <v>ASSET 31 POPUP(자산 31 POPUP)</v>
      </c>
      <c r="D21" s="36" t="str">
        <f>IF(B21&lt;&gt;"", VLOOKUP(B21,[1]screen!$A:$E,2,FALSE), "" )</f>
        <v>ASSET 31 POPUP</v>
      </c>
      <c r="E21" s="37" t="s">
        <v>214</v>
      </c>
      <c r="F21" s="36" t="str">
        <f t="shared" si="11"/>
        <v>31 Marine Vessels(31 선박)</v>
      </c>
      <c r="G21" s="36" t="str">
        <f>IF(E21&lt;&gt;"",VLOOKUP(E21,[1]Label!$A:$B,2,FALSE),"")</f>
        <v>31 Marine Vessels</v>
      </c>
      <c r="H21" s="37" t="s">
        <v>208</v>
      </c>
      <c r="I21" s="36" t="str">
        <f t="shared" si="12"/>
        <v>Detail of Assets(자산 세부 정보)</v>
      </c>
      <c r="J21" s="36" t="str">
        <f>IF(H21&lt;&gt;"", VLOOKUP(H21,[1]Label!$A:$E,2,FALSE),"")</f>
        <v>Detail of Assets</v>
      </c>
      <c r="K21" s="38"/>
      <c r="L21" s="36"/>
      <c r="M21" s="36"/>
      <c r="N21" s="37"/>
      <c r="O21" s="39"/>
      <c r="P21" s="36"/>
      <c r="Q21" s="36"/>
      <c r="R21" s="37" t="s">
        <v>209</v>
      </c>
      <c r="S21" s="36"/>
      <c r="T21" s="36"/>
      <c r="U21" s="36"/>
      <c r="V21" s="37"/>
      <c r="W21" s="37"/>
      <c r="X21" s="37"/>
      <c r="Y21" s="37"/>
      <c r="Z21" s="40" t="s">
        <v>143</v>
      </c>
      <c r="AA21" s="40" t="s">
        <v>143</v>
      </c>
      <c r="AB21" s="40" t="s">
        <v>143</v>
      </c>
      <c r="AC21" s="40"/>
      <c r="AD21" s="40"/>
      <c r="AE21" s="40"/>
      <c r="AF21" s="41"/>
    </row>
    <row r="22" spans="1:32" s="42" customFormat="1" ht="17.45" customHeight="1">
      <c r="A22" s="11" t="s">
        <v>226</v>
      </c>
      <c r="B22" s="36" t="str">
        <f>VLOOKUP(A22,[1]screen!$G:$J,2,FALSE)</f>
        <v>자산 32 POPUP</v>
      </c>
      <c r="C22" s="36" t="str">
        <f t="shared" si="10"/>
        <v>ASSET 32 POPUP(자산 32 POPUP)</v>
      </c>
      <c r="D22" s="36" t="str">
        <f>IF(B22&lt;&gt;"", VLOOKUP(B22,[1]screen!$A:$E,2,FALSE), "" )</f>
        <v>ASSET 32 POPUP</v>
      </c>
      <c r="E22" s="37" t="s">
        <v>215</v>
      </c>
      <c r="F22" s="36" t="str">
        <f t="shared" si="11"/>
        <v>32 | Electronics/Machines(32 전자/기계류)</v>
      </c>
      <c r="G22" s="36" t="str">
        <f>IF(E22&lt;&gt;"",VLOOKUP(E22,[1]Label!$A:$B,2,FALSE),"")</f>
        <v>32 | Electronics/Machines</v>
      </c>
      <c r="H22" s="37" t="s">
        <v>208</v>
      </c>
      <c r="I22" s="36" t="str">
        <f t="shared" si="12"/>
        <v>Detail of Assets(자산 세부 정보)</v>
      </c>
      <c r="J22" s="36" t="str">
        <f>IF(H22&lt;&gt;"", VLOOKUP(H22,[1]Label!$A:$E,2,FALSE),"")</f>
        <v>Detail of Assets</v>
      </c>
      <c r="K22" s="38"/>
      <c r="L22" s="36"/>
      <c r="M22" s="36"/>
      <c r="N22" s="37"/>
      <c r="O22" s="39"/>
      <c r="P22" s="36"/>
      <c r="Q22" s="36"/>
      <c r="R22" s="37" t="s">
        <v>209</v>
      </c>
      <c r="S22" s="36"/>
      <c r="T22" s="36"/>
      <c r="U22" s="36"/>
      <c r="V22" s="37"/>
      <c r="W22" s="37"/>
      <c r="X22" s="37"/>
      <c r="Y22" s="37"/>
      <c r="Z22" s="40" t="s">
        <v>154</v>
      </c>
      <c r="AA22" s="40" t="s">
        <v>154</v>
      </c>
      <c r="AB22" s="40" t="s">
        <v>154</v>
      </c>
      <c r="AC22" s="40"/>
      <c r="AD22" s="40"/>
      <c r="AE22" s="40"/>
      <c r="AF22" s="41"/>
    </row>
    <row r="23" spans="1:32" s="42" customFormat="1" ht="17.45" customHeight="1">
      <c r="A23" s="11" t="s">
        <v>227</v>
      </c>
      <c r="B23" s="36" t="str">
        <f>VLOOKUP(A23,[1]screen!$G:$J,2,FALSE)</f>
        <v>자산 33 POPUP</v>
      </c>
      <c r="C23" s="36" t="str">
        <f t="shared" si="10"/>
        <v>ASSET 33 POPUP(자산 33 POPUP)</v>
      </c>
      <c r="D23" s="36" t="str">
        <f>IF(B23&lt;&gt;"", VLOOKUP(B23,[1]screen!$A:$E,2,FALSE), "" )</f>
        <v>ASSET 33 POPUP</v>
      </c>
      <c r="E23" s="37" t="s">
        <v>216</v>
      </c>
      <c r="F23" s="36" t="str">
        <f t="shared" si="11"/>
        <v>33 | Other non- Perishable Goods(33 기타 비부패성 물품)</v>
      </c>
      <c r="G23" s="36" t="str">
        <f>IF(E23&lt;&gt;"",VLOOKUP(E23,[1]Label!$A:$B,2,FALSE),"")</f>
        <v>33 | Other non- Perishable Goods</v>
      </c>
      <c r="H23" s="37" t="s">
        <v>208</v>
      </c>
      <c r="I23" s="36" t="str">
        <f t="shared" si="12"/>
        <v>Detail of Assets(자산 세부 정보)</v>
      </c>
      <c r="J23" s="36" t="str">
        <f>IF(H23&lt;&gt;"", VLOOKUP(H23,[1]Label!$A:$E,2,FALSE),"")</f>
        <v>Detail of Assets</v>
      </c>
      <c r="K23" s="38"/>
      <c r="L23" s="36"/>
      <c r="M23" s="36"/>
      <c r="N23" s="37"/>
      <c r="O23" s="39"/>
      <c r="P23" s="36"/>
      <c r="Q23" s="36"/>
      <c r="R23" s="37" t="s">
        <v>209</v>
      </c>
      <c r="S23" s="36"/>
      <c r="T23" s="36"/>
      <c r="U23" s="36"/>
      <c r="V23" s="37"/>
      <c r="W23" s="37"/>
      <c r="X23" s="37"/>
      <c r="Y23" s="37"/>
      <c r="Z23" s="40" t="s">
        <v>166</v>
      </c>
      <c r="AA23" s="40" t="s">
        <v>166</v>
      </c>
      <c r="AB23" s="40" t="s">
        <v>166</v>
      </c>
      <c r="AC23" s="40"/>
      <c r="AD23" s="40"/>
      <c r="AE23" s="40"/>
      <c r="AF23" s="41"/>
    </row>
    <row r="24" spans="1:32" s="42" customFormat="1" ht="17.45" customHeight="1">
      <c r="A24" s="11" t="s">
        <v>228</v>
      </c>
      <c r="B24" s="36" t="str">
        <f>VLOOKUP(A24,[1]screen!$G:$J,2,FALSE)</f>
        <v>자산 40 POPUP</v>
      </c>
      <c r="C24" s="36" t="str">
        <f t="shared" si="10"/>
        <v>ASSET 40 POPUP(자산 40 POPUP)</v>
      </c>
      <c r="D24" s="36" t="str">
        <f>IF(B24&lt;&gt;"", VLOOKUP(B24,[1]screen!$A:$E,2,FALSE), "" )</f>
        <v>ASSET 40 POPUP</v>
      </c>
      <c r="E24" s="37" t="s">
        <v>217</v>
      </c>
      <c r="F24" s="36" t="str">
        <f t="shared" si="11"/>
        <v>40 | Shares/Units(40 주식/지분)</v>
      </c>
      <c r="G24" s="36" t="str">
        <f>IF(E24&lt;&gt;"",VLOOKUP(E24,[1]Label!$A:$B,2,FALSE),"")</f>
        <v>40 | Shares/Units</v>
      </c>
      <c r="H24" s="37" t="s">
        <v>208</v>
      </c>
      <c r="I24" s="36" t="str">
        <f t="shared" si="12"/>
        <v>Detail of Assets(자산 세부 정보)</v>
      </c>
      <c r="J24" s="36" t="str">
        <f>IF(H24&lt;&gt;"", VLOOKUP(H24,[1]Label!$A:$E,2,FALSE),"")</f>
        <v>Detail of Assets</v>
      </c>
      <c r="K24" s="38"/>
      <c r="L24" s="36"/>
      <c r="M24" s="36"/>
      <c r="N24" s="37"/>
      <c r="O24" s="39"/>
      <c r="P24" s="36"/>
      <c r="Q24" s="36"/>
      <c r="R24" s="37" t="s">
        <v>209</v>
      </c>
      <c r="S24" s="36"/>
      <c r="T24" s="36"/>
      <c r="U24" s="36"/>
      <c r="V24" s="37"/>
      <c r="W24" s="37"/>
      <c r="X24" s="37"/>
      <c r="Y24" s="37"/>
      <c r="Z24" s="40" t="s">
        <v>174</v>
      </c>
      <c r="AA24" s="40" t="s">
        <v>174</v>
      </c>
      <c r="AB24" s="40" t="s">
        <v>174</v>
      </c>
      <c r="AC24" s="40"/>
      <c r="AD24" s="40"/>
      <c r="AE24" s="40"/>
      <c r="AF24" s="41"/>
    </row>
    <row r="25" spans="1:32" s="42" customFormat="1" ht="17.45" customHeight="1">
      <c r="A25" s="11" t="s">
        <v>229</v>
      </c>
      <c r="B25" s="36" t="str">
        <f>VLOOKUP(A25,[1]screen!$G:$J,2,FALSE)</f>
        <v>자산 41 POPUP</v>
      </c>
      <c r="C25" s="36" t="str">
        <f t="shared" si="10"/>
        <v>ASSET 41 POPUP(자산 41 POPUP)</v>
      </c>
      <c r="D25" s="36" t="str">
        <f>IF(B25&lt;&gt;"", VLOOKUP(B25,[1]screen!$A:$E,2,FALSE), "" )</f>
        <v>ASSET 41 POPUP</v>
      </c>
      <c r="E25" s="37" t="s">
        <v>218</v>
      </c>
      <c r="F25" s="36" t="str">
        <f t="shared" si="11"/>
        <v>41 | Bonds(41 채권)</v>
      </c>
      <c r="G25" s="36" t="str">
        <f>IF(E25&lt;&gt;"",VLOOKUP(E25,[1]Label!$A:$B,2,FALSE),"")</f>
        <v>41 | Bonds</v>
      </c>
      <c r="H25" s="37" t="s">
        <v>208</v>
      </c>
      <c r="I25" s="36" t="str">
        <f t="shared" si="12"/>
        <v>Detail of Assets(자산 세부 정보)</v>
      </c>
      <c r="J25" s="36" t="str">
        <f>IF(H25&lt;&gt;"", VLOOKUP(H25,[1]Label!$A:$E,2,FALSE),"")</f>
        <v>Detail of Assets</v>
      </c>
      <c r="K25" s="38"/>
      <c r="L25" s="36"/>
      <c r="M25" s="36"/>
      <c r="N25" s="37"/>
      <c r="O25" s="39"/>
      <c r="P25" s="36"/>
      <c r="Q25" s="36"/>
      <c r="R25" s="37" t="s">
        <v>209</v>
      </c>
      <c r="S25" s="36"/>
      <c r="T25" s="36"/>
      <c r="U25" s="36"/>
      <c r="V25" s="37"/>
      <c r="W25" s="37"/>
      <c r="X25" s="37"/>
      <c r="Y25" s="37"/>
      <c r="Z25" s="40" t="s">
        <v>187</v>
      </c>
      <c r="AA25" s="40" t="s">
        <v>187</v>
      </c>
      <c r="AB25" s="40" t="s">
        <v>187</v>
      </c>
      <c r="AC25" s="40"/>
      <c r="AD25" s="40"/>
      <c r="AE25" s="40"/>
      <c r="AF25" s="41"/>
    </row>
    <row r="26" spans="1:32" s="42" customFormat="1" ht="17.45" customHeight="1">
      <c r="A26" s="11" t="s">
        <v>230</v>
      </c>
      <c r="B26" s="36" t="str">
        <f>VLOOKUP(A26,[1]screen!$G:$J,2,FALSE)</f>
        <v>자산 42 POPUP</v>
      </c>
      <c r="C26" s="36" t="str">
        <f t="shared" si="10"/>
        <v>ASSET 42 POPUP(자산 42 POPUP)</v>
      </c>
      <c r="D26" s="36" t="str">
        <f>IF(B26&lt;&gt;"", VLOOKUP(B26,[1]screen!$A:$E,2,FALSE), "" )</f>
        <v>ASSET 42 POPUP</v>
      </c>
      <c r="E26" s="37" t="s">
        <v>219</v>
      </c>
      <c r="F26" s="36" t="str">
        <f t="shared" si="11"/>
        <v>42 | Other Intangible Assets(42 기타 무형 자산)</v>
      </c>
      <c r="G26" s="36" t="str">
        <f>IF(E26&lt;&gt;"",VLOOKUP(E26,[1]Label!$A:$B,2,FALSE),"")</f>
        <v>42 | Other Intangible Assets</v>
      </c>
      <c r="H26" s="37" t="s">
        <v>208</v>
      </c>
      <c r="I26" s="36" t="str">
        <f t="shared" si="12"/>
        <v>Detail of Assets(자산 세부 정보)</v>
      </c>
      <c r="J26" s="36" t="str">
        <f>IF(H26&lt;&gt;"", VLOOKUP(H26,[1]Label!$A:$E,2,FALSE),"")</f>
        <v>Detail of Assets</v>
      </c>
      <c r="K26" s="38"/>
      <c r="L26" s="36"/>
      <c r="M26" s="36"/>
      <c r="N26" s="37"/>
      <c r="O26" s="39"/>
      <c r="P26" s="36"/>
      <c r="Q26" s="36"/>
      <c r="R26" s="37" t="s">
        <v>209</v>
      </c>
      <c r="S26" s="36"/>
      <c r="T26" s="36"/>
      <c r="U26" s="36"/>
      <c r="V26" s="37"/>
      <c r="W26" s="37"/>
      <c r="X26" s="37"/>
      <c r="Y26" s="37"/>
      <c r="Z26" s="40" t="s">
        <v>196</v>
      </c>
      <c r="AA26" s="40" t="s">
        <v>196</v>
      </c>
      <c r="AB26" s="40" t="s">
        <v>196</v>
      </c>
      <c r="AC26" s="40"/>
      <c r="AD26" s="40"/>
      <c r="AE26" s="40"/>
      <c r="AF26" s="41"/>
    </row>
  </sheetData>
  <autoFilter ref="A1:XEX15" xr:uid="{00000000-0001-0000-0000-000000000000}"/>
  <dataConsolidate/>
  <phoneticPr fontId="1" type="noConversion"/>
  <conditionalFormatting sqref="S16:S26">
    <cfRule type="expression" dxfId="13" priority="3">
      <formula>$O16="신규 정정"</formula>
    </cfRule>
    <cfRule type="expression" dxfId="12" priority="4">
      <formula>$O16="신규"</formula>
    </cfRule>
    <cfRule type="expression" dxfId="11" priority="5">
      <formula>$O16="전송"</formula>
    </cfRule>
    <cfRule type="expression" dxfId="10" priority="6">
      <formula>$O16="임시저장"</formula>
    </cfRule>
    <cfRule type="expression" dxfId="9" priority="7">
      <formula>$T16="th-list"</formula>
    </cfRule>
  </conditionalFormatting>
  <conditionalFormatting sqref="T16:T26 X16:X26 Z16:AB26">
    <cfRule type="expression" dxfId="8" priority="1">
      <formula>$T16="th-list"</formula>
    </cfRule>
    <cfRule type="expression" dxfId="7" priority="2">
      <formula>$O16="심사 완료"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209550</xdr:colOff>
                    <xdr:row>0</xdr:row>
                    <xdr:rowOff>38100</xdr:rowOff>
                  </from>
                  <to>
                    <xdr:col>0</xdr:col>
                    <xdr:colOff>923925</xdr:colOff>
                    <xdr:row>0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2A6-9657-41C5-B2F0-5FB5174F76DF}">
  <sheetPr codeName="Sheet2"/>
  <dimension ref="A1:AF155"/>
  <sheetViews>
    <sheetView showGridLines="0" zoomScaleNormal="100" workbookViewId="0">
      <pane ySplit="1" topLeftCell="A2" activePane="bottomLeft" state="frozen"/>
      <selection activeCell="V1" sqref="V1"/>
      <selection pane="bottomLeft" activeCell="A13" sqref="A13"/>
    </sheetView>
  </sheetViews>
  <sheetFormatPr defaultColWidth="9" defaultRowHeight="18.600000000000001" customHeight="1"/>
  <cols>
    <col min="1" max="1" width="15.625" style="4" bestFit="1" customWidth="1"/>
    <col min="2" max="2" width="13.625" style="4" bestFit="1" customWidth="1"/>
    <col min="3" max="3" width="15.625" style="4" bestFit="1" customWidth="1"/>
    <col min="4" max="4" width="13.75" style="4" bestFit="1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10" customWidth="1"/>
    <col min="12" max="13" width="5.875" style="4" customWidth="1"/>
    <col min="14" max="14" width="12.5" style="4" customWidth="1"/>
    <col min="15" max="15" width="15.25" style="9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18</v>
      </c>
      <c r="D1" s="2" t="s">
        <v>17</v>
      </c>
      <c r="E1" s="2" t="s">
        <v>3</v>
      </c>
      <c r="F1" s="2" t="s">
        <v>19</v>
      </c>
      <c r="G1" s="2" t="s">
        <v>20</v>
      </c>
      <c r="H1" s="2" t="s">
        <v>7</v>
      </c>
      <c r="I1" s="2" t="s">
        <v>21</v>
      </c>
      <c r="J1" s="2" t="s">
        <v>22</v>
      </c>
      <c r="K1" s="2" t="s">
        <v>4</v>
      </c>
      <c r="L1" s="2" t="s">
        <v>23</v>
      </c>
      <c r="M1" s="2" t="s">
        <v>24</v>
      </c>
      <c r="N1" s="2" t="s">
        <v>9</v>
      </c>
      <c r="O1" s="8" t="s">
        <v>1</v>
      </c>
      <c r="P1" s="2" t="s">
        <v>25</v>
      </c>
      <c r="Q1" s="2" t="s">
        <v>26</v>
      </c>
      <c r="R1" s="2" t="s">
        <v>12</v>
      </c>
      <c r="S1" s="2" t="s">
        <v>13</v>
      </c>
      <c r="T1" s="2" t="s">
        <v>5</v>
      </c>
      <c r="U1" s="2" t="s">
        <v>11</v>
      </c>
      <c r="V1" s="2" t="s">
        <v>8</v>
      </c>
      <c r="W1" s="2" t="s">
        <v>6</v>
      </c>
      <c r="X1" s="2" t="s">
        <v>10</v>
      </c>
      <c r="Y1" s="2" t="s">
        <v>14</v>
      </c>
      <c r="Z1" s="2" t="s">
        <v>15</v>
      </c>
      <c r="AA1" s="2" t="s">
        <v>27</v>
      </c>
      <c r="AB1" s="2" t="s">
        <v>28</v>
      </c>
      <c r="AC1" s="3" t="s">
        <v>16</v>
      </c>
      <c r="AD1" s="2" t="s">
        <v>29</v>
      </c>
      <c r="AE1" s="2" t="s">
        <v>30</v>
      </c>
      <c r="AF1" s="18"/>
    </row>
    <row r="2" spans="1:32" ht="17.45" customHeight="1">
      <c r="A2" s="12" t="s">
        <v>46</v>
      </c>
      <c r="B2" s="19" t="str">
        <f>VLOOKUP(A2,[1]screen!$G:$J,2,FALSE)</f>
        <v>자산 10</v>
      </c>
      <c r="C2" s="13" t="str">
        <f t="shared" ref="C2:C65" si="0">IF(B2&lt;&gt;"",D2&amp;"("&amp;B2&amp;")","")</f>
        <v>ASSET 10(자산 10)</v>
      </c>
      <c r="D2" s="19" t="str">
        <f>IF(B2&lt;&gt;"", VLOOKUP(B2,[1]screen!$A:$E,2,FALSE), "" )</f>
        <v>ASSET 10</v>
      </c>
      <c r="E2" s="14"/>
      <c r="F2" s="13" t="str">
        <f t="shared" ref="F2:F65" si="1">IF(E2&lt;&gt;"",G2&amp;"("&amp;E2&amp;")","")</f>
        <v/>
      </c>
      <c r="G2" s="20" t="str">
        <f>IF(E2&lt;&gt;"",VLOOKUP(E2,[1]Label!$A:$B,2,FALSE),"")</f>
        <v/>
      </c>
      <c r="H2" s="14"/>
      <c r="I2" s="13" t="str">
        <f t="shared" ref="I2:I65" si="2">IF(H2&lt;&gt;"",J2&amp;"("&amp;H2&amp;")","")</f>
        <v/>
      </c>
      <c r="J2" s="20" t="str">
        <f>IF(H2&lt;&gt;"", VLOOKUP(H2,[1]Label!$A:$E,2,FALSE),"")</f>
        <v/>
      </c>
      <c r="K2" s="15"/>
      <c r="L2" s="13" t="str">
        <f t="shared" ref="L2:L65" si="3">IF(K2&lt;&gt;"",M2&amp;"("&amp;K2&amp;")","")</f>
        <v/>
      </c>
      <c r="M2" s="20" t="str">
        <f>IF(K2&lt;&gt;"",VLOOKUP(K2,[1]Label!$A:$B,2,FALSE),"")</f>
        <v/>
      </c>
      <c r="N2" s="14" t="s">
        <v>47</v>
      </c>
      <c r="O2" s="16" t="s">
        <v>48</v>
      </c>
      <c r="P2" s="13" t="str">
        <f t="shared" ref="P2:P65" si="4">IF(O2&lt;&gt;"",Q2&amp;"&lt;br&gt;("&amp;O2&amp;")","")</f>
        <v>Asset Category&lt;br&gt;(자산 분류)</v>
      </c>
      <c r="Q2" s="20" t="str">
        <f>IF(O2&lt;&gt;"", VLOOKUP(O2, [1]Label!$A:$B, 2, FALSE), "")</f>
        <v>Asset Category</v>
      </c>
      <c r="R2" s="14" t="s">
        <v>31</v>
      </c>
      <c r="S2" s="13"/>
      <c r="T2" s="13"/>
      <c r="U2" s="13"/>
      <c r="V2" s="14"/>
      <c r="W2" s="14"/>
      <c r="X2" s="14"/>
      <c r="Y2" s="14"/>
      <c r="Z2" s="21"/>
      <c r="AA2" s="21"/>
      <c r="AB2" s="21"/>
      <c r="AC2" s="21" t="s">
        <v>49</v>
      </c>
      <c r="AD2" s="21" t="s">
        <v>49</v>
      </c>
      <c r="AE2" s="21" t="s">
        <v>49</v>
      </c>
      <c r="AF2" s="22"/>
    </row>
    <row r="3" spans="1:32" ht="17.45" customHeight="1">
      <c r="A3" s="12" t="s">
        <v>46</v>
      </c>
      <c r="B3" s="19" t="str">
        <f>VLOOKUP(A3,[1]screen!$G:$J,2,FALSE)</f>
        <v>자산 10</v>
      </c>
      <c r="C3" s="13" t="str">
        <f t="shared" si="0"/>
        <v>ASSET 10(자산 10)</v>
      </c>
      <c r="D3" s="19" t="str">
        <f>IF(B3&lt;&gt;"", VLOOKUP(B3,[1]screen!$A:$E,2,FALSE), "" )</f>
        <v>ASSET 10</v>
      </c>
      <c r="E3" s="14"/>
      <c r="F3" s="13" t="str">
        <f t="shared" si="1"/>
        <v/>
      </c>
      <c r="G3" s="20" t="str">
        <f>IF(E3&lt;&gt;"",VLOOKUP(E3,[1]Label!$A:$B,2,FALSE),"")</f>
        <v/>
      </c>
      <c r="H3" s="14"/>
      <c r="I3" s="13" t="str">
        <f t="shared" si="2"/>
        <v/>
      </c>
      <c r="J3" s="20" t="str">
        <f>IF(H3&lt;&gt;"", VLOOKUP(H3,[1]Label!$A:$E,2,FALSE),"")</f>
        <v/>
      </c>
      <c r="K3" s="15"/>
      <c r="L3" s="13" t="str">
        <f t="shared" si="3"/>
        <v/>
      </c>
      <c r="M3" s="20" t="str">
        <f>IF(K3&lt;&gt;"",VLOOKUP(K3,[1]Label!$A:$B,2,FALSE),"")</f>
        <v/>
      </c>
      <c r="N3" s="14" t="s">
        <v>47</v>
      </c>
      <c r="O3" s="16" t="s">
        <v>50</v>
      </c>
      <c r="P3" s="13" t="str">
        <f t="shared" si="4"/>
        <v>Asset Type&lt;br&gt;(자산 유형)</v>
      </c>
      <c r="Q3" s="20" t="str">
        <f>IF(O3&lt;&gt;"", VLOOKUP(O3, [1]Label!$A:$B, 2, FALSE), "")</f>
        <v>Asset Type</v>
      </c>
      <c r="R3" s="14" t="s">
        <v>31</v>
      </c>
      <c r="S3" s="13"/>
      <c r="T3" s="13"/>
      <c r="U3" s="13"/>
      <c r="V3" s="14"/>
      <c r="W3" s="14"/>
      <c r="X3" s="14"/>
      <c r="Y3" s="14"/>
      <c r="Z3" s="21"/>
      <c r="AA3" s="21"/>
      <c r="AB3" s="21"/>
      <c r="AC3" s="21" t="s">
        <v>51</v>
      </c>
      <c r="AD3" s="21" t="s">
        <v>51</v>
      </c>
      <c r="AE3" s="21" t="s">
        <v>51</v>
      </c>
      <c r="AF3" s="22"/>
    </row>
    <row r="4" spans="1:32" ht="17.45" customHeight="1">
      <c r="A4" s="12" t="s">
        <v>46</v>
      </c>
      <c r="B4" s="19" t="str">
        <f>VLOOKUP(A4,[1]screen!$G:$J,2,FALSE)</f>
        <v>자산 10</v>
      </c>
      <c r="C4" s="13" t="str">
        <f t="shared" si="0"/>
        <v>ASSET 10(자산 10)</v>
      </c>
      <c r="D4" s="19" t="str">
        <f>IF(B4&lt;&gt;"", VLOOKUP(B4,[1]screen!$A:$E,2,FALSE), "" )</f>
        <v>ASSET 10</v>
      </c>
      <c r="E4" s="14"/>
      <c r="F4" s="13" t="str">
        <f t="shared" si="1"/>
        <v/>
      </c>
      <c r="G4" s="20" t="str">
        <f>IF(E4&lt;&gt;"",VLOOKUP(E4,[1]Label!$A:$B,2,FALSE),"")</f>
        <v/>
      </c>
      <c r="H4" s="14"/>
      <c r="I4" s="13" t="str">
        <f t="shared" si="2"/>
        <v/>
      </c>
      <c r="J4" s="20" t="str">
        <f>IF(H4&lt;&gt;"", VLOOKUP(H4,[1]Label!$A:$E,2,FALSE),"")</f>
        <v/>
      </c>
      <c r="K4" s="15"/>
      <c r="L4" s="13" t="str">
        <f t="shared" si="3"/>
        <v/>
      </c>
      <c r="M4" s="20" t="str">
        <f>IF(K4&lt;&gt;"",VLOOKUP(K4,[1]Label!$A:$B,2,FALSE),"")</f>
        <v/>
      </c>
      <c r="N4" s="14" t="s">
        <v>47</v>
      </c>
      <c r="O4" s="16" t="s">
        <v>52</v>
      </c>
      <c r="P4" s="13" t="str">
        <f t="shared" si="4"/>
        <v>Asset Name&lt;br&gt;(자산 이름)</v>
      </c>
      <c r="Q4" s="20" t="str">
        <f>IF(O4&lt;&gt;"", VLOOKUP(O4, [1]Label!$A:$B, 2, FALSE), "")</f>
        <v>Asset Name</v>
      </c>
      <c r="R4" s="14" t="s">
        <v>31</v>
      </c>
      <c r="S4" s="13"/>
      <c r="T4" s="13"/>
      <c r="U4" s="13"/>
      <c r="V4" s="14" t="s">
        <v>53</v>
      </c>
      <c r="W4" s="14"/>
      <c r="X4" s="14"/>
      <c r="Y4" s="14"/>
      <c r="Z4" s="21"/>
      <c r="AA4" s="21"/>
      <c r="AB4" s="21"/>
      <c r="AC4" s="21" t="s">
        <v>51</v>
      </c>
      <c r="AD4" s="21" t="s">
        <v>51</v>
      </c>
      <c r="AE4" s="21" t="s">
        <v>51</v>
      </c>
      <c r="AF4" s="22"/>
    </row>
    <row r="5" spans="1:32" ht="17.45" customHeight="1">
      <c r="A5" s="12" t="s">
        <v>46</v>
      </c>
      <c r="B5" s="19" t="str">
        <f>VLOOKUP(A5,[1]screen!$G:$J,2,FALSE)</f>
        <v>자산 10</v>
      </c>
      <c r="C5" s="13" t="str">
        <f t="shared" si="0"/>
        <v>ASSET 10(자산 10)</v>
      </c>
      <c r="D5" s="19" t="str">
        <f>IF(B5&lt;&gt;"", VLOOKUP(B5,[1]screen!$A:$E,2,FALSE), "" )</f>
        <v>ASSET 10</v>
      </c>
      <c r="E5" s="14"/>
      <c r="F5" s="13" t="str">
        <f t="shared" si="1"/>
        <v/>
      </c>
      <c r="G5" s="20" t="str">
        <f>IF(E5&lt;&gt;"",VLOOKUP(E5,[1]Label!$A:$B,2,FALSE),"")</f>
        <v/>
      </c>
      <c r="H5" s="14"/>
      <c r="I5" s="13" t="str">
        <f t="shared" si="2"/>
        <v/>
      </c>
      <c r="J5" s="20" t="str">
        <f>IF(H5&lt;&gt;"", VLOOKUP(H5,[1]Label!$A:$E,2,FALSE),"")</f>
        <v/>
      </c>
      <c r="K5" s="15"/>
      <c r="L5" s="13" t="str">
        <f t="shared" si="3"/>
        <v/>
      </c>
      <c r="M5" s="20" t="str">
        <f>IF(K5&lt;&gt;"",VLOOKUP(K5,[1]Label!$A:$B,2,FALSE),"")</f>
        <v/>
      </c>
      <c r="N5" s="14" t="s">
        <v>47</v>
      </c>
      <c r="O5" s="16" t="s">
        <v>54</v>
      </c>
      <c r="P5" s="13" t="str">
        <f t="shared" si="4"/>
        <v>Registration Authority&lt;br&gt;(등록 기관)</v>
      </c>
      <c r="Q5" s="20" t="str">
        <f>IF(O5&lt;&gt;"", VLOOKUP(O5, [1]Label!$A:$B, 2, FALSE), "")</f>
        <v>Registration Authority</v>
      </c>
      <c r="R5" s="14" t="s">
        <v>31</v>
      </c>
      <c r="S5" s="13"/>
      <c r="T5" s="13"/>
      <c r="U5" s="13"/>
      <c r="V5" s="14" t="s">
        <v>53</v>
      </c>
      <c r="W5" s="14"/>
      <c r="X5" s="14"/>
      <c r="Y5" s="14"/>
      <c r="Z5" s="21"/>
      <c r="AA5" s="21"/>
      <c r="AB5" s="21"/>
      <c r="AC5" s="21" t="s">
        <v>55</v>
      </c>
      <c r="AD5" s="21" t="s">
        <v>55</v>
      </c>
      <c r="AE5" s="21" t="s">
        <v>55</v>
      </c>
      <c r="AF5" s="22"/>
    </row>
    <row r="6" spans="1:32" s="29" customFormat="1" ht="17.45" customHeight="1">
      <c r="A6" s="12" t="s">
        <v>46</v>
      </c>
      <c r="B6" s="19" t="str">
        <f>VLOOKUP(A6,[1]screen!$G:$J,2,FALSE)</f>
        <v>자산 10</v>
      </c>
      <c r="C6" s="23" t="str">
        <f t="shared" si="0"/>
        <v>ASSET 10(자산 10)</v>
      </c>
      <c r="D6" s="19" t="str">
        <f>IF(B6&lt;&gt;"", VLOOKUP(B6,[1]screen!$A:$E,2,FALSE), "" )</f>
        <v>ASSET 10</v>
      </c>
      <c r="E6" s="24"/>
      <c r="F6" s="23" t="str">
        <f t="shared" si="1"/>
        <v/>
      </c>
      <c r="G6" s="20" t="str">
        <f>IF(E6&lt;&gt;"",VLOOKUP(E6,[1]Label!$A:$B,2,FALSE),"")</f>
        <v/>
      </c>
      <c r="H6" s="14"/>
      <c r="I6" s="23" t="str">
        <f t="shared" si="2"/>
        <v/>
      </c>
      <c r="J6" s="20" t="str">
        <f>IF(H6&lt;&gt;"", VLOOKUP(H6,[1]Label!$A:$E,2,FALSE),"")</f>
        <v/>
      </c>
      <c r="K6" s="25"/>
      <c r="L6" s="23" t="str">
        <f t="shared" si="3"/>
        <v/>
      </c>
      <c r="M6" s="20" t="str">
        <f>IF(K6&lt;&gt;"",VLOOKUP(K6,[1]Label!$A:$B,2,FALSE),"")</f>
        <v/>
      </c>
      <c r="N6" s="24" t="s">
        <v>56</v>
      </c>
      <c r="O6" s="26" t="s">
        <v>57</v>
      </c>
      <c r="P6" s="23" t="str">
        <f t="shared" si="4"/>
        <v>Block No&lt;br&gt;(블록 번호)</v>
      </c>
      <c r="Q6" s="20" t="str">
        <f>IF(O6&lt;&gt;"", VLOOKUP(O6, [1]Label!$A:$B, 2, FALSE), "")</f>
        <v>Block No</v>
      </c>
      <c r="R6" s="24" t="s">
        <v>31</v>
      </c>
      <c r="S6" s="23"/>
      <c r="T6" s="23"/>
      <c r="U6" s="23"/>
      <c r="V6" s="24"/>
      <c r="W6" s="24"/>
      <c r="X6" s="24"/>
      <c r="Y6" s="24"/>
      <c r="Z6" s="27"/>
      <c r="AA6" s="27"/>
      <c r="AB6" s="27"/>
      <c r="AC6" s="27" t="s">
        <v>58</v>
      </c>
      <c r="AD6" s="27" t="s">
        <v>58</v>
      </c>
      <c r="AE6" s="27" t="s">
        <v>58</v>
      </c>
      <c r="AF6" s="28"/>
    </row>
    <row r="7" spans="1:32" s="29" customFormat="1" ht="17.45" customHeight="1">
      <c r="A7" s="12" t="s">
        <v>46</v>
      </c>
      <c r="B7" s="19" t="str">
        <f>VLOOKUP(A7,[1]screen!$G:$J,2,FALSE)</f>
        <v>자산 10</v>
      </c>
      <c r="C7" s="23" t="str">
        <f t="shared" si="0"/>
        <v>ASSET 10(자산 10)</v>
      </c>
      <c r="D7" s="19" t="str">
        <f>IF(B7&lt;&gt;"", VLOOKUP(B7,[1]screen!$A:$E,2,FALSE), "" )</f>
        <v>ASSET 10</v>
      </c>
      <c r="E7" s="24"/>
      <c r="F7" s="23" t="str">
        <f t="shared" si="1"/>
        <v/>
      </c>
      <c r="G7" s="20" t="str">
        <f>IF(E7&lt;&gt;"",VLOOKUP(E7,[1]Label!$A:$B,2,FALSE),"")</f>
        <v/>
      </c>
      <c r="H7" s="14"/>
      <c r="I7" s="23" t="str">
        <f t="shared" si="2"/>
        <v/>
      </c>
      <c r="J7" s="20" t="str">
        <f>IF(H7&lt;&gt;"", VLOOKUP(H7,[1]Label!$A:$E,2,FALSE),"")</f>
        <v/>
      </c>
      <c r="K7" s="25"/>
      <c r="L7" s="23" t="str">
        <f t="shared" si="3"/>
        <v/>
      </c>
      <c r="M7" s="20" t="str">
        <f>IF(K7&lt;&gt;"",VLOOKUP(K7,[1]Label!$A:$B,2,FALSE),"")</f>
        <v/>
      </c>
      <c r="N7" s="24" t="s">
        <v>56</v>
      </c>
      <c r="O7" s="26" t="s">
        <v>59</v>
      </c>
      <c r="P7" s="23" t="str">
        <f t="shared" si="4"/>
        <v>Plot No&lt;br&gt;(필지 번호)</v>
      </c>
      <c r="Q7" s="20" t="str">
        <f>IF(O7&lt;&gt;"", VLOOKUP(O7, [1]Label!$A:$B, 2, FALSE), "")</f>
        <v>Plot No</v>
      </c>
      <c r="R7" s="24" t="s">
        <v>31</v>
      </c>
      <c r="S7" s="23"/>
      <c r="T7" s="23"/>
      <c r="U7" s="23"/>
      <c r="W7" s="24"/>
      <c r="X7" s="24"/>
      <c r="Y7" s="24"/>
      <c r="Z7" s="27"/>
      <c r="AA7" s="27"/>
      <c r="AB7" s="27"/>
      <c r="AC7" s="27" t="s">
        <v>60</v>
      </c>
      <c r="AD7" s="27" t="s">
        <v>60</v>
      </c>
      <c r="AE7" s="27" t="s">
        <v>60</v>
      </c>
      <c r="AF7" s="28"/>
    </row>
    <row r="8" spans="1:32" s="29" customFormat="1" ht="17.45" customHeight="1">
      <c r="A8" s="12" t="s">
        <v>46</v>
      </c>
      <c r="B8" s="19" t="str">
        <f>VLOOKUP(A8,[1]screen!$G:$J,2,FALSE)</f>
        <v>자산 10</v>
      </c>
      <c r="C8" s="23" t="str">
        <f t="shared" si="0"/>
        <v>ASSET 10(자산 10)</v>
      </c>
      <c r="D8" s="19" t="str">
        <f>IF(B8&lt;&gt;"", VLOOKUP(B8,[1]screen!$A:$E,2,FALSE), "" )</f>
        <v>ASSET 10</v>
      </c>
      <c r="E8" s="24"/>
      <c r="F8" s="23" t="str">
        <f t="shared" si="1"/>
        <v/>
      </c>
      <c r="G8" s="20" t="str">
        <f>IF(E8&lt;&gt;"",VLOOKUP(E8,[1]Label!$A:$B,2,FALSE),"")</f>
        <v/>
      </c>
      <c r="H8" s="14"/>
      <c r="I8" s="23" t="str">
        <f t="shared" si="2"/>
        <v/>
      </c>
      <c r="J8" s="20" t="str">
        <f>IF(H8&lt;&gt;"", VLOOKUP(H8,[1]Label!$A:$E,2,FALSE),"")</f>
        <v/>
      </c>
      <c r="K8" s="25"/>
      <c r="L8" s="23" t="str">
        <f t="shared" si="3"/>
        <v/>
      </c>
      <c r="M8" s="20" t="str">
        <f>IF(K8&lt;&gt;"",VLOOKUP(K8,[1]Label!$A:$B,2,FALSE),"")</f>
        <v/>
      </c>
      <c r="N8" s="24" t="s">
        <v>56</v>
      </c>
      <c r="O8" s="26" t="s">
        <v>61</v>
      </c>
      <c r="P8" s="23" t="str">
        <f t="shared" si="4"/>
        <v>Certificate No&lt;br&gt;(증서 번호)</v>
      </c>
      <c r="Q8" s="20" t="str">
        <f>IF(O8&lt;&gt;"", VLOOKUP(O8, [1]Label!$A:$B, 2, FALSE), "")</f>
        <v>Certificate No</v>
      </c>
      <c r="R8" s="24" t="s">
        <v>31</v>
      </c>
      <c r="S8" s="23" t="s">
        <v>32</v>
      </c>
      <c r="T8" s="23"/>
      <c r="U8" s="23"/>
      <c r="V8" s="24"/>
      <c r="W8" s="24"/>
      <c r="X8" s="24"/>
      <c r="Y8" s="24"/>
      <c r="Z8" s="27"/>
      <c r="AA8" s="27"/>
      <c r="AB8" s="27"/>
      <c r="AC8" s="27" t="s">
        <v>62</v>
      </c>
      <c r="AD8" s="27" t="s">
        <v>62</v>
      </c>
      <c r="AE8" s="27" t="s">
        <v>62</v>
      </c>
      <c r="AF8" s="28"/>
    </row>
    <row r="9" spans="1:32" s="29" customFormat="1" ht="17.45" customHeight="1">
      <c r="A9" s="12" t="s">
        <v>46</v>
      </c>
      <c r="B9" s="19" t="str">
        <f>VLOOKUP(A9,[1]screen!$G:$J,2,FALSE)</f>
        <v>자산 10</v>
      </c>
      <c r="C9" s="23" t="str">
        <f t="shared" si="0"/>
        <v>ASSET 10(자산 10)</v>
      </c>
      <c r="D9" s="19" t="str">
        <f>IF(B9&lt;&gt;"", VLOOKUP(B9,[1]screen!$A:$E,2,FALSE), "" )</f>
        <v>ASSET 10</v>
      </c>
      <c r="E9" s="24"/>
      <c r="F9" s="23" t="str">
        <f t="shared" si="1"/>
        <v/>
      </c>
      <c r="G9" s="20" t="str">
        <f>IF(E9&lt;&gt;"",VLOOKUP(E9,[1]Label!$A:$B,2,FALSE),"")</f>
        <v/>
      </c>
      <c r="H9" s="14"/>
      <c r="I9" s="23" t="str">
        <f t="shared" si="2"/>
        <v/>
      </c>
      <c r="J9" s="20" t="str">
        <f>IF(H9&lt;&gt;"", VLOOKUP(H9,[1]Label!$A:$E,2,FALSE),"")</f>
        <v/>
      </c>
      <c r="K9" s="25"/>
      <c r="L9" s="23" t="str">
        <f t="shared" si="3"/>
        <v/>
      </c>
      <c r="M9" s="20" t="str">
        <f>IF(K9&lt;&gt;"",VLOOKUP(K9,[1]Label!$A:$B,2,FALSE),"")</f>
        <v/>
      </c>
      <c r="N9" s="24" t="s">
        <v>56</v>
      </c>
      <c r="O9" s="26" t="s">
        <v>63</v>
      </c>
      <c r="P9" s="23" t="str">
        <f t="shared" si="4"/>
        <v>Title No&lt;br&gt;(권리 번호)</v>
      </c>
      <c r="Q9" s="20" t="str">
        <f>IF(O9&lt;&gt;"", VLOOKUP(O9, [1]Label!$A:$B, 2, FALSE), "")</f>
        <v>Title No</v>
      </c>
      <c r="R9" s="24" t="s">
        <v>31</v>
      </c>
      <c r="S9" s="23"/>
      <c r="T9" s="23"/>
      <c r="U9" s="23"/>
      <c r="V9" s="24"/>
      <c r="W9" s="24"/>
      <c r="X9" s="24"/>
      <c r="Y9" s="24"/>
      <c r="Z9" s="27"/>
      <c r="AA9" s="27"/>
      <c r="AB9" s="27"/>
      <c r="AC9" s="27" t="s">
        <v>64</v>
      </c>
      <c r="AD9" s="27" t="s">
        <v>64</v>
      </c>
      <c r="AE9" s="27" t="s">
        <v>64</v>
      </c>
      <c r="AF9" s="28"/>
    </row>
    <row r="10" spans="1:32" s="29" customFormat="1" ht="17.45" customHeight="1">
      <c r="A10" s="12" t="s">
        <v>46</v>
      </c>
      <c r="B10" s="19" t="str">
        <f>VLOOKUP(A10,[1]screen!$G:$J,2,FALSE)</f>
        <v>자산 10</v>
      </c>
      <c r="C10" s="23" t="str">
        <f t="shared" si="0"/>
        <v>ASSET 10(자산 10)</v>
      </c>
      <c r="D10" s="19" t="str">
        <f>IF(B10&lt;&gt;"", VLOOKUP(B10,[1]screen!$A:$E,2,FALSE), "" )</f>
        <v>ASSET 10</v>
      </c>
      <c r="E10" s="24"/>
      <c r="F10" s="23" t="str">
        <f t="shared" si="1"/>
        <v/>
      </c>
      <c r="G10" s="20" t="str">
        <f>IF(E10&lt;&gt;"",VLOOKUP(E10,[1]Label!$A:$B,2,FALSE),"")</f>
        <v/>
      </c>
      <c r="H10" s="14"/>
      <c r="I10" s="23" t="str">
        <f t="shared" si="2"/>
        <v/>
      </c>
      <c r="J10" s="20" t="str">
        <f>IF(H10&lt;&gt;"", VLOOKUP(H10,[1]Label!$A:$E,2,FALSE),"")</f>
        <v/>
      </c>
      <c r="K10" s="25"/>
      <c r="L10" s="23" t="str">
        <f t="shared" si="3"/>
        <v/>
      </c>
      <c r="M10" s="20" t="str">
        <f>IF(K10&lt;&gt;"",VLOOKUP(K10,[1]Label!$A:$B,2,FALSE),"")</f>
        <v/>
      </c>
      <c r="N10" s="24" t="s">
        <v>56</v>
      </c>
      <c r="O10" s="26" t="s">
        <v>65</v>
      </c>
      <c r="P10" s="23" t="str">
        <f t="shared" si="4"/>
        <v>Location Address&lt;br&gt;(소재지 주소)</v>
      </c>
      <c r="Q10" s="20" t="str">
        <f>IF(O10&lt;&gt;"", VLOOKUP(O10, [1]Label!$A:$B, 2, FALSE), "")</f>
        <v>Location Address</v>
      </c>
      <c r="R10" s="24" t="s">
        <v>31</v>
      </c>
      <c r="S10" s="23" t="s">
        <v>32</v>
      </c>
      <c r="T10" s="23"/>
      <c r="U10" s="23"/>
      <c r="V10" s="24" t="s">
        <v>53</v>
      </c>
      <c r="W10" s="24"/>
      <c r="X10" s="24"/>
      <c r="Y10" s="24"/>
      <c r="Z10" s="27"/>
      <c r="AA10" s="27"/>
      <c r="AB10" s="27"/>
      <c r="AC10" s="27" t="s">
        <v>66</v>
      </c>
      <c r="AD10" s="27" t="s">
        <v>66</v>
      </c>
      <c r="AE10" s="27" t="s">
        <v>66</v>
      </c>
      <c r="AF10" s="28"/>
    </row>
    <row r="11" spans="1:32" ht="17.45" customHeight="1">
      <c r="A11" s="12" t="s">
        <v>46</v>
      </c>
      <c r="B11" s="19" t="str">
        <f>VLOOKUP(A11,[1]screen!$G:$J,2,FALSE)</f>
        <v>자산 10</v>
      </c>
      <c r="C11" s="13" t="str">
        <f t="shared" si="0"/>
        <v>ASSET 10(자산 10)</v>
      </c>
      <c r="D11" s="19" t="str">
        <f>IF(B11&lt;&gt;"", VLOOKUP(B11,[1]screen!$A:$E,2,FALSE), "" )</f>
        <v>ASSET 10</v>
      </c>
      <c r="E11" s="14"/>
      <c r="F11" s="13" t="str">
        <f t="shared" si="1"/>
        <v/>
      </c>
      <c r="G11" s="20" t="str">
        <f>IF(E11&lt;&gt;"",VLOOKUP(E11,[1]Label!$A:$B,2,FALSE),"")</f>
        <v/>
      </c>
      <c r="H11" s="14"/>
      <c r="I11" s="13" t="str">
        <f t="shared" si="2"/>
        <v/>
      </c>
      <c r="J11" s="20" t="str">
        <f>IF(H11&lt;&gt;"", VLOOKUP(H11,[1]Label!$A:$E,2,FALSE),"")</f>
        <v/>
      </c>
      <c r="K11" s="15"/>
      <c r="L11" s="13" t="str">
        <f t="shared" si="3"/>
        <v/>
      </c>
      <c r="M11" s="20" t="str">
        <f>IF(K11&lt;&gt;"",VLOOKUP(K11,[1]Label!$A:$B,2,FALSE),"")</f>
        <v/>
      </c>
      <c r="N11" s="14" t="s">
        <v>56</v>
      </c>
      <c r="O11" s="16" t="s">
        <v>67</v>
      </c>
      <c r="P11" s="13" t="str">
        <f t="shared" si="4"/>
        <v>Owner Name&lt;br&gt;(소유자 이름)</v>
      </c>
      <c r="Q11" s="20" t="str">
        <f>IF(O11&lt;&gt;"", VLOOKUP(O11, [1]Label!$A:$B, 2, FALSE), "")</f>
        <v>Owner Name</v>
      </c>
      <c r="R11" s="14" t="s">
        <v>31</v>
      </c>
      <c r="S11" s="13"/>
      <c r="T11" s="13"/>
      <c r="U11" s="13"/>
      <c r="V11" s="14" t="s">
        <v>53</v>
      </c>
      <c r="W11" s="14"/>
      <c r="X11" s="14"/>
      <c r="Y11" s="14"/>
      <c r="Z11" s="21"/>
      <c r="AA11" s="21"/>
      <c r="AB11" s="21"/>
      <c r="AC11" s="21" t="s">
        <v>68</v>
      </c>
      <c r="AD11" s="21" t="s">
        <v>68</v>
      </c>
      <c r="AE11" s="21" t="s">
        <v>68</v>
      </c>
      <c r="AF11" s="22"/>
    </row>
    <row r="12" spans="1:32" ht="17.45" customHeight="1">
      <c r="A12" s="12" t="s">
        <v>46</v>
      </c>
      <c r="B12" s="19" t="str">
        <f>VLOOKUP(A12,[1]screen!$G:$J,2,FALSE)</f>
        <v>자산 10</v>
      </c>
      <c r="C12" s="13" t="str">
        <f t="shared" si="0"/>
        <v>ASSET 10(자산 10)</v>
      </c>
      <c r="D12" s="19" t="str">
        <f>IF(B12&lt;&gt;"", VLOOKUP(B12,[1]screen!$A:$E,2,FALSE), "" )</f>
        <v>ASSET 10</v>
      </c>
      <c r="E12" s="14"/>
      <c r="F12" s="13" t="str">
        <f t="shared" si="1"/>
        <v/>
      </c>
      <c r="G12" s="20" t="str">
        <f>IF(E12&lt;&gt;"",VLOOKUP(E12,[1]Label!$A:$B,2,FALSE),"")</f>
        <v/>
      </c>
      <c r="H12" s="14"/>
      <c r="I12" s="13" t="str">
        <f t="shared" si="2"/>
        <v/>
      </c>
      <c r="J12" s="20" t="str">
        <f>IF(H12&lt;&gt;"", VLOOKUP(H12,[1]Label!$A:$E,2,FALSE),"")</f>
        <v/>
      </c>
      <c r="K12" s="15"/>
      <c r="L12" s="13" t="str">
        <f t="shared" si="3"/>
        <v/>
      </c>
      <c r="M12" s="20" t="str">
        <f>IF(K12&lt;&gt;"",VLOOKUP(K12,[1]Label!$A:$B,2,FALSE),"")</f>
        <v/>
      </c>
      <c r="N12" s="14" t="s">
        <v>47</v>
      </c>
      <c r="O12" s="16" t="s">
        <v>69</v>
      </c>
      <c r="P12" s="13" t="str">
        <f t="shared" si="4"/>
        <v>Description&lt;br&gt;(설명)</v>
      </c>
      <c r="Q12" s="20" t="str">
        <f>IF(O12&lt;&gt;"", VLOOKUP(O12, [1]Label!$A:$B, 2, FALSE), "")</f>
        <v>Description</v>
      </c>
      <c r="R12" s="14" t="s">
        <v>31</v>
      </c>
      <c r="S12" s="13"/>
      <c r="T12" s="13"/>
      <c r="U12" s="13"/>
      <c r="V12" s="14" t="s">
        <v>53</v>
      </c>
      <c r="W12" s="14"/>
      <c r="X12" s="14"/>
      <c r="Y12" s="14"/>
      <c r="Z12" s="21"/>
      <c r="AA12" s="21"/>
      <c r="AB12" s="21"/>
      <c r="AC12" s="4" t="s">
        <v>70</v>
      </c>
      <c r="AD12" s="4" t="s">
        <v>70</v>
      </c>
      <c r="AE12" s="4" t="s">
        <v>70</v>
      </c>
    </row>
    <row r="13" spans="1:32" ht="17.45" customHeight="1">
      <c r="A13" s="12" t="s">
        <v>46</v>
      </c>
      <c r="B13" s="19" t="str">
        <f>VLOOKUP(A13,[1]screen!$G:$J,2,FALSE)</f>
        <v>자산 10</v>
      </c>
      <c r="C13" s="13" t="str">
        <f t="shared" si="0"/>
        <v>ASSET 10(자산 10)</v>
      </c>
      <c r="D13" s="19" t="str">
        <f>IF(B13&lt;&gt;"", VLOOKUP(B13,[1]screen!$A:$E,2,FALSE), "" )</f>
        <v>ASSET 10</v>
      </c>
      <c r="E13" s="14"/>
      <c r="F13" s="13" t="str">
        <f t="shared" si="1"/>
        <v/>
      </c>
      <c r="G13" s="20" t="str">
        <f>IF(E13&lt;&gt;"",VLOOKUP(E13,[1]Label!$A:$B,2,FALSE),"")</f>
        <v/>
      </c>
      <c r="H13" s="14"/>
      <c r="I13" s="13" t="str">
        <f t="shared" si="2"/>
        <v/>
      </c>
      <c r="J13" s="20" t="str">
        <f>IF(H13&lt;&gt;"", VLOOKUP(H13,[1]Label!$A:$E,2,FALSE),"")</f>
        <v/>
      </c>
      <c r="K13" s="15"/>
      <c r="L13" s="13" t="str">
        <f t="shared" si="3"/>
        <v/>
      </c>
      <c r="M13" s="20" t="str">
        <f>IF(K13&lt;&gt;"",VLOOKUP(K13,[1]Label!$A:$B,2,FALSE),"")</f>
        <v/>
      </c>
      <c r="N13" s="14" t="s">
        <v>47</v>
      </c>
      <c r="O13" s="16" t="s">
        <v>71</v>
      </c>
      <c r="P13" s="13" t="str">
        <f t="shared" si="4"/>
        <v>Other Charged&lt;br&gt;(기타 담보 등록 여부)</v>
      </c>
      <c r="Q13" s="20" t="str">
        <f>IF(O13&lt;&gt;"", VLOOKUP(O13, [1]Label!$A:$B, 2, FALSE), "")</f>
        <v>Other Charged</v>
      </c>
      <c r="R13" s="14" t="s">
        <v>72</v>
      </c>
      <c r="S13" s="13"/>
      <c r="T13" s="13"/>
      <c r="U13" s="13"/>
      <c r="V13" s="14" t="s">
        <v>53</v>
      </c>
      <c r="W13" s="14"/>
      <c r="X13" s="14"/>
      <c r="Y13" s="14"/>
      <c r="Z13" s="21" t="s">
        <v>73</v>
      </c>
      <c r="AA13" s="21" t="s">
        <v>73</v>
      </c>
      <c r="AB13" s="21" t="s">
        <v>73</v>
      </c>
      <c r="AC13" s="21"/>
      <c r="AD13" s="21"/>
      <c r="AE13" s="21"/>
      <c r="AF13" s="22"/>
    </row>
    <row r="14" spans="1:32" ht="17.45" customHeight="1">
      <c r="A14" s="12" t="s">
        <v>46</v>
      </c>
      <c r="B14" s="19" t="str">
        <f>VLOOKUP(A14,[1]screen!$G:$J,2,FALSE)</f>
        <v>자산 10</v>
      </c>
      <c r="C14" s="13" t="str">
        <f t="shared" si="0"/>
        <v>ASSET 10(자산 10)</v>
      </c>
      <c r="D14" s="19" t="str">
        <f>IF(B14&lt;&gt;"", VLOOKUP(B14,[1]screen!$A:$E,2,FALSE), "" )</f>
        <v>ASSET 10</v>
      </c>
      <c r="E14" s="14"/>
      <c r="F14" s="13" t="str">
        <f t="shared" si="1"/>
        <v/>
      </c>
      <c r="G14" s="20" t="str">
        <f>IF(E14&lt;&gt;"",VLOOKUP(E14,[1]Label!$A:$B,2,FALSE),"")</f>
        <v/>
      </c>
      <c r="H14" s="14"/>
      <c r="I14" s="13" t="str">
        <f t="shared" si="2"/>
        <v/>
      </c>
      <c r="J14" s="20" t="str">
        <f>IF(H14&lt;&gt;"", VLOOKUP(H14,[1]Label!$A:$E,2,FALSE),"")</f>
        <v/>
      </c>
      <c r="K14" s="15"/>
      <c r="L14" s="13" t="str">
        <f t="shared" si="3"/>
        <v/>
      </c>
      <c r="M14" s="20" t="str">
        <f>IF(K14&lt;&gt;"",VLOOKUP(K14,[1]Label!$A:$B,2,FALSE),"")</f>
        <v/>
      </c>
      <c r="N14" s="14" t="s">
        <v>47</v>
      </c>
      <c r="O14" s="16" t="s">
        <v>74</v>
      </c>
      <c r="P14" s="13" t="str">
        <f t="shared" si="4"/>
        <v>Attachments&lt;br&gt;(첨부파일)</v>
      </c>
      <c r="Q14" s="20" t="str">
        <f>IF(O14&lt;&gt;"", VLOOKUP(O14, [1]Label!$A:$B, 2, FALSE), "")</f>
        <v>Attachments</v>
      </c>
      <c r="R14" s="14" t="s">
        <v>75</v>
      </c>
      <c r="S14" s="13"/>
      <c r="T14" s="13"/>
      <c r="U14" s="13"/>
      <c r="V14" s="14" t="s">
        <v>53</v>
      </c>
      <c r="W14" s="14"/>
      <c r="X14" s="14"/>
      <c r="Y14" s="14"/>
      <c r="Z14" s="21"/>
      <c r="AA14" s="21"/>
      <c r="AB14" s="21"/>
      <c r="AC14" s="21" t="s">
        <v>76</v>
      </c>
      <c r="AD14" s="21" t="s">
        <v>76</v>
      </c>
      <c r="AE14" s="21" t="s">
        <v>76</v>
      </c>
      <c r="AF14" s="22"/>
    </row>
    <row r="15" spans="1:32" s="35" customFormat="1" ht="17.45" customHeight="1">
      <c r="A15" s="12" t="s">
        <v>46</v>
      </c>
      <c r="B15" s="19" t="str">
        <f>VLOOKUP(A15,[1]screen!$G:$J,2,FALSE)</f>
        <v>자산 10</v>
      </c>
      <c r="C15" s="30" t="str">
        <f t="shared" si="0"/>
        <v>ASSET 10(자산 10)</v>
      </c>
      <c r="D15" s="19" t="str">
        <f>IF(B15&lt;&gt;"", VLOOKUP(B15,[1]screen!$A:$E,2,FALSE), "" )</f>
        <v>ASSET 10</v>
      </c>
      <c r="E15" s="31"/>
      <c r="F15" s="30" t="str">
        <f t="shared" si="1"/>
        <v/>
      </c>
      <c r="G15" s="20" t="str">
        <f>IF(E15&lt;&gt;"",VLOOKUP(E15,[1]Label!$A:$B,2,FALSE),"")</f>
        <v/>
      </c>
      <c r="H15" s="14"/>
      <c r="I15" s="30" t="str">
        <f t="shared" si="2"/>
        <v/>
      </c>
      <c r="J15" s="20" t="str">
        <f>IF(H15&lt;&gt;"", VLOOKUP(H15,[1]Label!$A:$E,2,FALSE),"")</f>
        <v/>
      </c>
      <c r="K15" s="32"/>
      <c r="L15" s="30" t="str">
        <f t="shared" si="3"/>
        <v/>
      </c>
      <c r="M15" s="20" t="str">
        <f>IF(K15&lt;&gt;"",VLOOKUP(K15,[1]Label!$A:$B,2,FALSE),"")</f>
        <v/>
      </c>
      <c r="N15" s="31"/>
      <c r="O15" s="33"/>
      <c r="P15" s="30" t="str">
        <f t="shared" si="4"/>
        <v/>
      </c>
      <c r="Q15" s="20" t="str">
        <f>IF(O15&lt;&gt;"", VLOOKUP(O15, [1]Label!$A:$B, 2, FALSE), "")</f>
        <v/>
      </c>
      <c r="R15" s="31" t="s">
        <v>31</v>
      </c>
      <c r="S15" s="30" t="s">
        <v>32</v>
      </c>
      <c r="T15" s="30"/>
      <c r="U15" s="30"/>
      <c r="V15" s="31"/>
      <c r="W15" s="31"/>
      <c r="X15" s="31"/>
      <c r="Y15" s="31"/>
      <c r="Z15" s="34"/>
      <c r="AA15" s="34"/>
      <c r="AB15" s="34"/>
      <c r="AC15" s="30"/>
      <c r="AD15" s="30"/>
      <c r="AE15" s="30"/>
    </row>
    <row r="16" spans="1:32" ht="17.45" customHeight="1">
      <c r="A16" s="12" t="s">
        <v>77</v>
      </c>
      <c r="B16" s="19" t="str">
        <f>VLOOKUP(A16,[1]screen!$G:$J,2,FALSE)</f>
        <v>자산 11</v>
      </c>
      <c r="C16" s="13" t="str">
        <f t="shared" si="0"/>
        <v>ASSET 11(자산 11)</v>
      </c>
      <c r="D16" s="19" t="str">
        <f>IF(B16&lt;&gt;"", VLOOKUP(B16,[1]screen!$A:$E,2,FALSE), "" )</f>
        <v>ASSET 11</v>
      </c>
      <c r="E16" s="14"/>
      <c r="F16" s="13" t="str">
        <f t="shared" si="1"/>
        <v/>
      </c>
      <c r="G16" s="20" t="str">
        <f>IF(E16&lt;&gt;"",VLOOKUP(E16,[1]Label!$A:$B,2,FALSE),"")</f>
        <v/>
      </c>
      <c r="H16" s="14"/>
      <c r="I16" s="13" t="str">
        <f t="shared" si="2"/>
        <v/>
      </c>
      <c r="J16" s="20" t="str">
        <f>IF(H16&lt;&gt;"", VLOOKUP(H16,[1]Label!$A:$E,2,FALSE),"")</f>
        <v/>
      </c>
      <c r="K16" s="15"/>
      <c r="L16" s="13" t="str">
        <f t="shared" si="3"/>
        <v/>
      </c>
      <c r="M16" s="20" t="str">
        <f>IF(K16&lt;&gt;"",VLOOKUP(K16,[1]Label!$A:$B,2,FALSE),"")</f>
        <v/>
      </c>
      <c r="N16" s="14" t="s">
        <v>47</v>
      </c>
      <c r="O16" s="16" t="s">
        <v>48</v>
      </c>
      <c r="P16" s="13" t="str">
        <f t="shared" si="4"/>
        <v>Asset Category&lt;br&gt;(자산 분류)</v>
      </c>
      <c r="Q16" s="20" t="str">
        <f>IF(O16&lt;&gt;"", VLOOKUP(O16, [1]Label!$A:$B, 2, FALSE), "")</f>
        <v>Asset Category</v>
      </c>
      <c r="R16" s="14" t="s">
        <v>31</v>
      </c>
      <c r="S16" s="13"/>
      <c r="T16" s="13"/>
      <c r="U16" s="13"/>
      <c r="V16" s="14"/>
      <c r="W16" s="14"/>
      <c r="X16" s="14"/>
      <c r="Y16" s="14"/>
      <c r="Z16" s="21"/>
      <c r="AA16" s="21"/>
      <c r="AB16" s="21"/>
      <c r="AC16" s="21" t="s">
        <v>49</v>
      </c>
      <c r="AD16" s="21" t="s">
        <v>49</v>
      </c>
      <c r="AE16" s="21" t="s">
        <v>49</v>
      </c>
      <c r="AF16" s="22"/>
    </row>
    <row r="17" spans="1:32" ht="17.45" customHeight="1">
      <c r="A17" s="12" t="s">
        <v>77</v>
      </c>
      <c r="B17" s="19" t="str">
        <f>VLOOKUP(A17,[1]screen!$G:$J,2,FALSE)</f>
        <v>자산 11</v>
      </c>
      <c r="C17" s="13" t="str">
        <f t="shared" si="0"/>
        <v>ASSET 11(자산 11)</v>
      </c>
      <c r="D17" s="19" t="str">
        <f>IF(B17&lt;&gt;"", VLOOKUP(B17,[1]screen!$A:$E,2,FALSE), "" )</f>
        <v>ASSET 11</v>
      </c>
      <c r="E17" s="14"/>
      <c r="F17" s="13" t="str">
        <f t="shared" si="1"/>
        <v/>
      </c>
      <c r="G17" s="20" t="str">
        <f>IF(E17&lt;&gt;"",VLOOKUP(E17,[1]Label!$A:$B,2,FALSE),"")</f>
        <v/>
      </c>
      <c r="H17" s="14"/>
      <c r="I17" s="13" t="str">
        <f t="shared" si="2"/>
        <v/>
      </c>
      <c r="J17" s="20" t="str">
        <f>IF(H17&lt;&gt;"", VLOOKUP(H17,[1]Label!$A:$E,2,FALSE),"")</f>
        <v/>
      </c>
      <c r="K17" s="15"/>
      <c r="L17" s="13" t="str">
        <f t="shared" si="3"/>
        <v/>
      </c>
      <c r="M17" s="20" t="str">
        <f>IF(K17&lt;&gt;"",VLOOKUP(K17,[1]Label!$A:$B,2,FALSE),"")</f>
        <v/>
      </c>
      <c r="N17" s="14" t="s">
        <v>47</v>
      </c>
      <c r="O17" s="16" t="s">
        <v>50</v>
      </c>
      <c r="P17" s="13" t="str">
        <f t="shared" si="4"/>
        <v>Asset Type&lt;br&gt;(자산 유형)</v>
      </c>
      <c r="Q17" s="20" t="str">
        <f>IF(O17&lt;&gt;"", VLOOKUP(O17, [1]Label!$A:$B, 2, FALSE), "")</f>
        <v>Asset Type</v>
      </c>
      <c r="R17" s="14" t="s">
        <v>31</v>
      </c>
      <c r="S17" s="13"/>
      <c r="T17" s="13"/>
      <c r="U17" s="13"/>
      <c r="V17" s="14"/>
      <c r="W17" s="14"/>
      <c r="X17" s="14"/>
      <c r="Y17" s="14"/>
      <c r="Z17" s="21"/>
      <c r="AA17" s="21"/>
      <c r="AB17" s="21"/>
      <c r="AC17" s="21" t="s">
        <v>78</v>
      </c>
      <c r="AD17" s="21" t="s">
        <v>78</v>
      </c>
      <c r="AE17" s="21" t="s">
        <v>78</v>
      </c>
      <c r="AF17" s="22"/>
    </row>
    <row r="18" spans="1:32" ht="17.45" customHeight="1">
      <c r="A18" s="12" t="s">
        <v>77</v>
      </c>
      <c r="B18" s="19" t="str">
        <f>VLOOKUP(A18,[1]screen!$G:$J,2,FALSE)</f>
        <v>자산 11</v>
      </c>
      <c r="C18" s="13" t="str">
        <f t="shared" si="0"/>
        <v>ASSET 11(자산 11)</v>
      </c>
      <c r="D18" s="19" t="str">
        <f>IF(B18&lt;&gt;"", VLOOKUP(B18,[1]screen!$A:$E,2,FALSE), "" )</f>
        <v>ASSET 11</v>
      </c>
      <c r="E18" s="14"/>
      <c r="F18" s="13" t="str">
        <f t="shared" si="1"/>
        <v/>
      </c>
      <c r="G18" s="20" t="str">
        <f>IF(E18&lt;&gt;"",VLOOKUP(E18,[1]Label!$A:$B,2,FALSE),"")</f>
        <v/>
      </c>
      <c r="H18" s="14"/>
      <c r="I18" s="13" t="str">
        <f t="shared" si="2"/>
        <v/>
      </c>
      <c r="J18" s="20" t="str">
        <f>IF(H18&lt;&gt;"", VLOOKUP(H18,[1]Label!$A:$E,2,FALSE),"")</f>
        <v/>
      </c>
      <c r="K18" s="15"/>
      <c r="L18" s="13" t="str">
        <f t="shared" si="3"/>
        <v/>
      </c>
      <c r="M18" s="20" t="str">
        <f>IF(K18&lt;&gt;"",VLOOKUP(K18,[1]Label!$A:$B,2,FALSE),"")</f>
        <v/>
      </c>
      <c r="N18" s="14" t="s">
        <v>47</v>
      </c>
      <c r="O18" s="16" t="s">
        <v>52</v>
      </c>
      <c r="P18" s="13" t="str">
        <f t="shared" si="4"/>
        <v>Asset Name&lt;br&gt;(자산 이름)</v>
      </c>
      <c r="Q18" s="20" t="str">
        <f>IF(O18&lt;&gt;"", VLOOKUP(O18, [1]Label!$A:$B, 2, FALSE), "")</f>
        <v>Asset Name</v>
      </c>
      <c r="R18" s="14" t="s">
        <v>31</v>
      </c>
      <c r="S18" s="13"/>
      <c r="T18" s="13"/>
      <c r="U18" s="13"/>
      <c r="V18" s="14" t="s">
        <v>53</v>
      </c>
      <c r="W18" s="14"/>
      <c r="X18" s="14"/>
      <c r="Y18" s="14"/>
      <c r="Z18" s="21"/>
      <c r="AA18" s="21"/>
      <c r="AB18" s="21"/>
      <c r="AC18" s="21" t="s">
        <v>79</v>
      </c>
      <c r="AD18" s="21" t="s">
        <v>79</v>
      </c>
      <c r="AE18" s="21" t="s">
        <v>79</v>
      </c>
      <c r="AF18" s="22"/>
    </row>
    <row r="19" spans="1:32" ht="17.45" customHeight="1">
      <c r="A19" s="12" t="s">
        <v>77</v>
      </c>
      <c r="B19" s="19" t="str">
        <f>VLOOKUP(A19,[1]screen!$G:$J,2,FALSE)</f>
        <v>자산 11</v>
      </c>
      <c r="C19" s="13" t="str">
        <f t="shared" si="0"/>
        <v>ASSET 11(자산 11)</v>
      </c>
      <c r="D19" s="19" t="str">
        <f>IF(B19&lt;&gt;"", VLOOKUP(B19,[1]screen!$A:$E,2,FALSE), "" )</f>
        <v>ASSET 11</v>
      </c>
      <c r="E19" s="14"/>
      <c r="F19" s="13" t="str">
        <f t="shared" si="1"/>
        <v/>
      </c>
      <c r="G19" s="20" t="str">
        <f>IF(E19&lt;&gt;"",VLOOKUP(E19,[1]Label!$A:$B,2,FALSE),"")</f>
        <v/>
      </c>
      <c r="H19" s="14"/>
      <c r="I19" s="13" t="str">
        <f t="shared" si="2"/>
        <v/>
      </c>
      <c r="J19" s="20" t="str">
        <f>IF(H19&lt;&gt;"", VLOOKUP(H19,[1]Label!$A:$E,2,FALSE),"")</f>
        <v/>
      </c>
      <c r="K19" s="15"/>
      <c r="L19" s="13" t="str">
        <f t="shared" si="3"/>
        <v/>
      </c>
      <c r="M19" s="20" t="str">
        <f>IF(K19&lt;&gt;"",VLOOKUP(K19,[1]Label!$A:$B,2,FALSE),"")</f>
        <v/>
      </c>
      <c r="N19" s="14" t="s">
        <v>47</v>
      </c>
      <c r="O19" s="16" t="s">
        <v>54</v>
      </c>
      <c r="P19" s="13" t="str">
        <f t="shared" si="4"/>
        <v>Registration Authority&lt;br&gt;(등록 기관)</v>
      </c>
      <c r="Q19" s="20" t="str">
        <f>IF(O19&lt;&gt;"", VLOOKUP(O19, [1]Label!$A:$B, 2, FALSE), "")</f>
        <v>Registration Authority</v>
      </c>
      <c r="R19" s="14" t="s">
        <v>31</v>
      </c>
      <c r="S19" s="13"/>
      <c r="T19" s="13"/>
      <c r="U19" s="13"/>
      <c r="V19" s="14" t="s">
        <v>53</v>
      </c>
      <c r="W19" s="14"/>
      <c r="X19" s="14"/>
      <c r="Y19" s="14"/>
      <c r="Z19" s="21"/>
      <c r="AA19" s="21"/>
      <c r="AB19" s="21"/>
      <c r="AC19" s="21" t="s">
        <v>55</v>
      </c>
      <c r="AD19" s="21" t="s">
        <v>55</v>
      </c>
      <c r="AE19" s="21" t="s">
        <v>55</v>
      </c>
      <c r="AF19" s="22"/>
    </row>
    <row r="20" spans="1:32" s="29" customFormat="1" ht="17.45" customHeight="1">
      <c r="A20" s="12" t="s">
        <v>77</v>
      </c>
      <c r="B20" s="19" t="str">
        <f>VLOOKUP(A20,[1]screen!$G:$J,2,FALSE)</f>
        <v>자산 11</v>
      </c>
      <c r="C20" s="23" t="str">
        <f t="shared" si="0"/>
        <v>ASSET 11(자산 11)</v>
      </c>
      <c r="D20" s="19" t="str">
        <f>IF(B20&lt;&gt;"", VLOOKUP(B20,[1]screen!$A:$E,2,FALSE), "" )</f>
        <v>ASSET 11</v>
      </c>
      <c r="E20" s="24"/>
      <c r="F20" s="23" t="str">
        <f t="shared" si="1"/>
        <v/>
      </c>
      <c r="G20" s="20" t="str">
        <f>IF(E20&lt;&gt;"",VLOOKUP(E20,[1]Label!$A:$B,2,FALSE),"")</f>
        <v/>
      </c>
      <c r="H20" s="14"/>
      <c r="I20" s="23" t="str">
        <f t="shared" si="2"/>
        <v/>
      </c>
      <c r="J20" s="20" t="str">
        <f>IF(H20&lt;&gt;"", VLOOKUP(H20,[1]Label!$A:$E,2,FALSE),"")</f>
        <v/>
      </c>
      <c r="K20" s="25"/>
      <c r="L20" s="23" t="str">
        <f t="shared" si="3"/>
        <v/>
      </c>
      <c r="M20" s="20" t="str">
        <f>IF(K20&lt;&gt;"",VLOOKUP(K20,[1]Label!$A:$B,2,FALSE),"")</f>
        <v/>
      </c>
      <c r="N20" s="24" t="s">
        <v>56</v>
      </c>
      <c r="O20" s="26" t="s">
        <v>57</v>
      </c>
      <c r="P20" s="23" t="str">
        <f t="shared" si="4"/>
        <v>Block No&lt;br&gt;(블록 번호)</v>
      </c>
      <c r="Q20" s="20" t="str">
        <f>IF(O20&lt;&gt;"", VLOOKUP(O20, [1]Label!$A:$B, 2, FALSE), "")</f>
        <v>Block No</v>
      </c>
      <c r="R20" s="24" t="s">
        <v>31</v>
      </c>
      <c r="S20" s="23"/>
      <c r="T20" s="23"/>
      <c r="U20" s="23"/>
      <c r="V20" s="24"/>
      <c r="W20" s="24"/>
      <c r="X20" s="24"/>
      <c r="Y20" s="24"/>
      <c r="Z20" s="27"/>
      <c r="AA20" s="27"/>
      <c r="AB20" s="27"/>
      <c r="AC20" s="27" t="s">
        <v>80</v>
      </c>
      <c r="AD20" s="27" t="s">
        <v>80</v>
      </c>
      <c r="AE20" s="27" t="s">
        <v>80</v>
      </c>
      <c r="AF20" s="28"/>
    </row>
    <row r="21" spans="1:32" s="29" customFormat="1" ht="17.45" customHeight="1">
      <c r="A21" s="12" t="s">
        <v>77</v>
      </c>
      <c r="B21" s="19" t="str">
        <f>VLOOKUP(A21,[1]screen!$G:$J,2,FALSE)</f>
        <v>자산 11</v>
      </c>
      <c r="C21" s="23" t="str">
        <f t="shared" si="0"/>
        <v>ASSET 11(자산 11)</v>
      </c>
      <c r="D21" s="19" t="str">
        <f>IF(B21&lt;&gt;"", VLOOKUP(B21,[1]screen!$A:$E,2,FALSE), "" )</f>
        <v>ASSET 11</v>
      </c>
      <c r="E21" s="24"/>
      <c r="F21" s="23" t="str">
        <f t="shared" si="1"/>
        <v/>
      </c>
      <c r="G21" s="20" t="str">
        <f>IF(E21&lt;&gt;"",VLOOKUP(E21,[1]Label!$A:$B,2,FALSE),"")</f>
        <v/>
      </c>
      <c r="H21" s="14"/>
      <c r="I21" s="23" t="str">
        <f t="shared" si="2"/>
        <v/>
      </c>
      <c r="J21" s="20" t="str">
        <f>IF(H21&lt;&gt;"", VLOOKUP(H21,[1]Label!$A:$E,2,FALSE),"")</f>
        <v/>
      </c>
      <c r="K21" s="25"/>
      <c r="L21" s="23" t="str">
        <f t="shared" si="3"/>
        <v/>
      </c>
      <c r="M21" s="20" t="str">
        <f>IF(K21&lt;&gt;"",VLOOKUP(K21,[1]Label!$A:$B,2,FALSE),"")</f>
        <v/>
      </c>
      <c r="N21" s="24" t="s">
        <v>56</v>
      </c>
      <c r="O21" s="26" t="s">
        <v>59</v>
      </c>
      <c r="P21" s="23" t="str">
        <f t="shared" si="4"/>
        <v>Plot No&lt;br&gt;(필지 번호)</v>
      </c>
      <c r="Q21" s="20" t="str">
        <f>IF(O21&lt;&gt;"", VLOOKUP(O21, [1]Label!$A:$B, 2, FALSE), "")</f>
        <v>Plot No</v>
      </c>
      <c r="R21" s="24" t="s">
        <v>31</v>
      </c>
      <c r="S21" s="23"/>
      <c r="T21" s="23"/>
      <c r="U21" s="23"/>
      <c r="W21" s="24"/>
      <c r="X21" s="24"/>
      <c r="Y21" s="24"/>
      <c r="Z21" s="27"/>
      <c r="AA21" s="27"/>
      <c r="AB21" s="27"/>
      <c r="AC21" s="27" t="s">
        <v>81</v>
      </c>
      <c r="AD21" s="27" t="s">
        <v>81</v>
      </c>
      <c r="AE21" s="27" t="s">
        <v>81</v>
      </c>
      <c r="AF21" s="28"/>
    </row>
    <row r="22" spans="1:32" s="29" customFormat="1" ht="17.45" customHeight="1">
      <c r="A22" s="12" t="s">
        <v>77</v>
      </c>
      <c r="B22" s="19" t="str">
        <f>VLOOKUP(A22,[1]screen!$G:$J,2,FALSE)</f>
        <v>자산 11</v>
      </c>
      <c r="C22" s="23" t="str">
        <f t="shared" si="0"/>
        <v>ASSET 11(자산 11)</v>
      </c>
      <c r="D22" s="19" t="str">
        <f>IF(B22&lt;&gt;"", VLOOKUP(B22,[1]screen!$A:$E,2,FALSE), "" )</f>
        <v>ASSET 11</v>
      </c>
      <c r="E22" s="24"/>
      <c r="F22" s="23" t="str">
        <f t="shared" si="1"/>
        <v/>
      </c>
      <c r="G22" s="20" t="str">
        <f>IF(E22&lt;&gt;"",VLOOKUP(E22,[1]Label!$A:$B,2,FALSE),"")</f>
        <v/>
      </c>
      <c r="H22" s="14"/>
      <c r="I22" s="23" t="str">
        <f t="shared" si="2"/>
        <v/>
      </c>
      <c r="J22" s="20" t="str">
        <f>IF(H22&lt;&gt;"", VLOOKUP(H22,[1]Label!$A:$E,2,FALSE),"")</f>
        <v/>
      </c>
      <c r="K22" s="25"/>
      <c r="L22" s="23" t="str">
        <f t="shared" si="3"/>
        <v/>
      </c>
      <c r="M22" s="20" t="str">
        <f>IF(K22&lt;&gt;"",VLOOKUP(K22,[1]Label!$A:$B,2,FALSE),"")</f>
        <v/>
      </c>
      <c r="N22" s="24" t="s">
        <v>56</v>
      </c>
      <c r="O22" s="26" t="s">
        <v>82</v>
      </c>
      <c r="P22" s="23" t="str">
        <f t="shared" si="4"/>
        <v>Building Type&lt;br&gt;(건물 유형)</v>
      </c>
      <c r="Q22" s="20" t="str">
        <f>IF(O22&lt;&gt;"", VLOOKUP(O22, [1]Label!$A:$B, 2, FALSE), "")</f>
        <v>Building Type</v>
      </c>
      <c r="R22" s="24" t="s">
        <v>31</v>
      </c>
      <c r="S22" s="23" t="s">
        <v>32</v>
      </c>
      <c r="T22" s="23"/>
      <c r="U22" s="23"/>
      <c r="V22" s="24"/>
      <c r="W22" s="24"/>
      <c r="X22" s="24"/>
      <c r="Y22" s="24"/>
      <c r="Z22" s="27"/>
      <c r="AA22" s="27"/>
      <c r="AB22" s="27"/>
      <c r="AC22" s="27" t="s">
        <v>83</v>
      </c>
      <c r="AD22" s="27" t="s">
        <v>83</v>
      </c>
      <c r="AE22" s="27" t="s">
        <v>83</v>
      </c>
      <c r="AF22" s="28"/>
    </row>
    <row r="23" spans="1:32" s="29" customFormat="1" ht="17.45" customHeight="1">
      <c r="A23" s="12" t="s">
        <v>77</v>
      </c>
      <c r="B23" s="19" t="str">
        <f>VLOOKUP(A23,[1]screen!$G:$J,2,FALSE)</f>
        <v>자산 11</v>
      </c>
      <c r="C23" s="23" t="str">
        <f t="shared" si="0"/>
        <v>ASSET 11(자산 11)</v>
      </c>
      <c r="D23" s="19" t="str">
        <f>IF(B23&lt;&gt;"", VLOOKUP(B23,[1]screen!$A:$E,2,FALSE), "" )</f>
        <v>ASSET 11</v>
      </c>
      <c r="E23" s="24"/>
      <c r="F23" s="23" t="str">
        <f t="shared" si="1"/>
        <v/>
      </c>
      <c r="G23" s="20" t="str">
        <f>IF(E23&lt;&gt;"",VLOOKUP(E23,[1]Label!$A:$B,2,FALSE),"")</f>
        <v/>
      </c>
      <c r="H23" s="14"/>
      <c r="I23" s="23" t="str">
        <f t="shared" si="2"/>
        <v/>
      </c>
      <c r="J23" s="20" t="str">
        <f>IF(H23&lt;&gt;"", VLOOKUP(H23,[1]Label!$A:$E,2,FALSE),"")</f>
        <v/>
      </c>
      <c r="K23" s="25"/>
      <c r="L23" s="23" t="str">
        <f t="shared" si="3"/>
        <v/>
      </c>
      <c r="M23" s="20" t="str">
        <f>IF(K23&lt;&gt;"",VLOOKUP(K23,[1]Label!$A:$B,2,FALSE),"")</f>
        <v/>
      </c>
      <c r="N23" s="24" t="s">
        <v>56</v>
      </c>
      <c r="O23" s="26" t="s">
        <v>84</v>
      </c>
      <c r="P23" s="23" t="str">
        <f t="shared" si="4"/>
        <v>Floor Count&lt;br&gt;(층수)</v>
      </c>
      <c r="Q23" s="20" t="str">
        <f>IF(O23&lt;&gt;"", VLOOKUP(O23, [1]Label!$A:$B, 2, FALSE), "")</f>
        <v>Floor Count</v>
      </c>
      <c r="R23" s="24" t="s">
        <v>31</v>
      </c>
      <c r="S23" s="23"/>
      <c r="T23" s="23"/>
      <c r="U23" s="23"/>
      <c r="V23" s="24"/>
      <c r="W23" s="24"/>
      <c r="X23" s="24"/>
      <c r="Y23" s="24"/>
      <c r="Z23" s="27"/>
      <c r="AA23" s="27"/>
      <c r="AB23" s="27"/>
      <c r="AC23" s="27" t="s">
        <v>85</v>
      </c>
      <c r="AD23" s="27" t="s">
        <v>85</v>
      </c>
      <c r="AE23" s="27" t="s">
        <v>85</v>
      </c>
      <c r="AF23" s="28"/>
    </row>
    <row r="24" spans="1:32" s="29" customFormat="1" ht="17.45" customHeight="1">
      <c r="A24" s="12" t="s">
        <v>77</v>
      </c>
      <c r="B24" s="19" t="str">
        <f>VLOOKUP(A24,[1]screen!$G:$J,2,FALSE)</f>
        <v>자산 11</v>
      </c>
      <c r="C24" s="23" t="str">
        <f t="shared" si="0"/>
        <v>ASSET 11(자산 11)</v>
      </c>
      <c r="D24" s="19" t="str">
        <f>IF(B24&lt;&gt;"", VLOOKUP(B24,[1]screen!$A:$E,2,FALSE), "" )</f>
        <v>ASSET 11</v>
      </c>
      <c r="E24" s="24"/>
      <c r="F24" s="23" t="str">
        <f t="shared" si="1"/>
        <v/>
      </c>
      <c r="G24" s="20" t="str">
        <f>IF(E24&lt;&gt;"",VLOOKUP(E24,[1]Label!$A:$B,2,FALSE),"")</f>
        <v/>
      </c>
      <c r="H24" s="14"/>
      <c r="I24" s="23" t="str">
        <f t="shared" si="2"/>
        <v/>
      </c>
      <c r="J24" s="20" t="str">
        <f>IF(H24&lt;&gt;"", VLOOKUP(H24,[1]Label!$A:$E,2,FALSE),"")</f>
        <v/>
      </c>
      <c r="K24" s="25"/>
      <c r="L24" s="23" t="str">
        <f t="shared" si="3"/>
        <v/>
      </c>
      <c r="M24" s="20" t="str">
        <f>IF(K24&lt;&gt;"",VLOOKUP(K24,[1]Label!$A:$B,2,FALSE),"")</f>
        <v/>
      </c>
      <c r="N24" s="24" t="s">
        <v>56</v>
      </c>
      <c r="O24" s="26" t="s">
        <v>86</v>
      </c>
      <c r="P24" s="23" t="str">
        <f t="shared" si="4"/>
        <v>Usage Type&lt;br&gt;(용도 유형)</v>
      </c>
      <c r="Q24" s="20" t="str">
        <f>IF(O24&lt;&gt;"", VLOOKUP(O24, [1]Label!$A:$B, 2, FALSE), "")</f>
        <v>Usage Type</v>
      </c>
      <c r="R24" s="24" t="s">
        <v>31</v>
      </c>
      <c r="S24" s="23" t="s">
        <v>32</v>
      </c>
      <c r="T24" s="23"/>
      <c r="U24" s="23"/>
      <c r="V24" s="24"/>
      <c r="W24" s="24"/>
      <c r="X24" s="24"/>
      <c r="Y24" s="24"/>
      <c r="Z24" s="27"/>
      <c r="AA24" s="27"/>
      <c r="AB24" s="27"/>
      <c r="AC24" s="27" t="s">
        <v>87</v>
      </c>
      <c r="AD24" s="27" t="s">
        <v>87</v>
      </c>
      <c r="AE24" s="27" t="s">
        <v>87</v>
      </c>
      <c r="AF24" s="28"/>
    </row>
    <row r="25" spans="1:32" s="29" customFormat="1" ht="17.45" customHeight="1">
      <c r="A25" s="12" t="s">
        <v>77</v>
      </c>
      <c r="B25" s="19" t="str">
        <f>VLOOKUP(A25,[1]screen!$G:$J,2,FALSE)</f>
        <v>자산 11</v>
      </c>
      <c r="C25" s="23" t="str">
        <f t="shared" si="0"/>
        <v>ASSET 11(자산 11)</v>
      </c>
      <c r="D25" s="19" t="str">
        <f>IF(B25&lt;&gt;"", VLOOKUP(B25,[1]screen!$A:$E,2,FALSE), "" )</f>
        <v>ASSET 11</v>
      </c>
      <c r="E25" s="24"/>
      <c r="F25" s="23" t="str">
        <f t="shared" si="1"/>
        <v/>
      </c>
      <c r="G25" s="20" t="str">
        <f>IF(E25&lt;&gt;"",VLOOKUP(E25,[1]Label!$A:$B,2,FALSE),"")</f>
        <v/>
      </c>
      <c r="H25" s="14"/>
      <c r="I25" s="23" t="str">
        <f t="shared" si="2"/>
        <v/>
      </c>
      <c r="J25" s="20" t="str">
        <f>IF(H25&lt;&gt;"", VLOOKUP(H25,[1]Label!$A:$E,2,FALSE),"")</f>
        <v/>
      </c>
      <c r="K25" s="25"/>
      <c r="L25" s="23" t="str">
        <f t="shared" si="3"/>
        <v/>
      </c>
      <c r="M25" s="20" t="str">
        <f>IF(K25&lt;&gt;"",VLOOKUP(K25,[1]Label!$A:$B,2,FALSE),"")</f>
        <v/>
      </c>
      <c r="N25" s="24" t="s">
        <v>56</v>
      </c>
      <c r="O25" s="26" t="s">
        <v>88</v>
      </c>
      <c r="P25" s="23" t="str">
        <f t="shared" si="4"/>
        <v>Ownership Type&lt;br&gt;(소유 유형)</v>
      </c>
      <c r="Q25" s="20" t="str">
        <f>IF(O25&lt;&gt;"", VLOOKUP(O25, [1]Label!$A:$B, 2, FALSE), "")</f>
        <v>Ownership Type</v>
      </c>
      <c r="R25" s="24" t="s">
        <v>31</v>
      </c>
      <c r="S25" s="23"/>
      <c r="T25" s="23"/>
      <c r="U25" s="23"/>
      <c r="V25" s="24"/>
      <c r="W25" s="24"/>
      <c r="X25" s="24"/>
      <c r="Y25" s="24"/>
      <c r="Z25" s="27"/>
      <c r="AA25" s="27"/>
      <c r="AB25" s="27"/>
      <c r="AC25" s="27" t="s">
        <v>89</v>
      </c>
      <c r="AD25" s="27" t="s">
        <v>89</v>
      </c>
      <c r="AE25" s="27" t="s">
        <v>89</v>
      </c>
      <c r="AF25" s="28"/>
    </row>
    <row r="26" spans="1:32" s="29" customFormat="1" ht="17.45" customHeight="1">
      <c r="A26" s="12" t="s">
        <v>77</v>
      </c>
      <c r="B26" s="19" t="str">
        <f>VLOOKUP(A26,[1]screen!$G:$J,2,FALSE)</f>
        <v>자산 11</v>
      </c>
      <c r="C26" s="23" t="str">
        <f t="shared" si="0"/>
        <v>ASSET 11(자산 11)</v>
      </c>
      <c r="D26" s="19" t="str">
        <f>IF(B26&lt;&gt;"", VLOOKUP(B26,[1]screen!$A:$E,2,FALSE), "" )</f>
        <v>ASSET 11</v>
      </c>
      <c r="E26" s="24"/>
      <c r="F26" s="23" t="str">
        <f t="shared" si="1"/>
        <v/>
      </c>
      <c r="G26" s="20" t="str">
        <f>IF(E26&lt;&gt;"",VLOOKUP(E26,[1]Label!$A:$B,2,FALSE),"")</f>
        <v/>
      </c>
      <c r="H26" s="14"/>
      <c r="I26" s="23" t="str">
        <f t="shared" si="2"/>
        <v/>
      </c>
      <c r="J26" s="20" t="str">
        <f>IF(H26&lt;&gt;"", VLOOKUP(H26,[1]Label!$A:$E,2,FALSE),"")</f>
        <v/>
      </c>
      <c r="K26" s="25"/>
      <c r="L26" s="23" t="str">
        <f t="shared" si="3"/>
        <v/>
      </c>
      <c r="M26" s="20" t="str">
        <f>IF(K26&lt;&gt;"",VLOOKUP(K26,[1]Label!$A:$B,2,FALSE),"")</f>
        <v/>
      </c>
      <c r="N26" s="24" t="s">
        <v>56</v>
      </c>
      <c r="O26" s="26" t="s">
        <v>90</v>
      </c>
      <c r="P26" s="23" t="str">
        <f t="shared" si="4"/>
        <v>Building Condition Type&lt;br&gt;(건물 상태 유형)</v>
      </c>
      <c r="Q26" s="20" t="str">
        <f>IF(O26&lt;&gt;"", VLOOKUP(O26, [1]Label!$A:$B, 2, FALSE), "")</f>
        <v>Building Condition Type</v>
      </c>
      <c r="R26" s="24" t="s">
        <v>31</v>
      </c>
      <c r="S26" s="23"/>
      <c r="T26" s="23"/>
      <c r="U26" s="23"/>
      <c r="V26" s="24" t="s">
        <v>53</v>
      </c>
      <c r="W26" s="24"/>
      <c r="X26" s="24"/>
      <c r="Y26" s="24"/>
      <c r="Z26" s="27"/>
      <c r="AA26" s="27"/>
      <c r="AB26" s="27"/>
      <c r="AC26" s="27" t="s">
        <v>91</v>
      </c>
      <c r="AD26" s="27" t="s">
        <v>91</v>
      </c>
      <c r="AE26" s="27" t="s">
        <v>91</v>
      </c>
      <c r="AF26" s="28"/>
    </row>
    <row r="27" spans="1:32" ht="17.45" customHeight="1">
      <c r="A27" s="12" t="s">
        <v>77</v>
      </c>
      <c r="B27" s="19" t="str">
        <f>VLOOKUP(A27,[1]screen!$G:$J,2,FALSE)</f>
        <v>자산 11</v>
      </c>
      <c r="C27" s="13" t="str">
        <f t="shared" si="0"/>
        <v>ASSET 11(자산 11)</v>
      </c>
      <c r="D27" s="19" t="str">
        <f>IF(B27&lt;&gt;"", VLOOKUP(B27,[1]screen!$A:$E,2,FALSE), "" )</f>
        <v>ASSET 11</v>
      </c>
      <c r="E27" s="14"/>
      <c r="F27" s="13" t="str">
        <f t="shared" si="1"/>
        <v/>
      </c>
      <c r="G27" s="20" t="str">
        <f>IF(E27&lt;&gt;"",VLOOKUP(E27,[1]Label!$A:$B,2,FALSE),"")</f>
        <v/>
      </c>
      <c r="H27" s="14"/>
      <c r="I27" s="13" t="str">
        <f t="shared" si="2"/>
        <v/>
      </c>
      <c r="J27" s="20" t="str">
        <f>IF(H27&lt;&gt;"", VLOOKUP(H27,[1]Label!$A:$E,2,FALSE),"")</f>
        <v/>
      </c>
      <c r="K27" s="15"/>
      <c r="L27" s="13" t="str">
        <f t="shared" si="3"/>
        <v/>
      </c>
      <c r="M27" s="20" t="str">
        <f>IF(K27&lt;&gt;"",VLOOKUP(K27,[1]Label!$A:$B,2,FALSE),"")</f>
        <v/>
      </c>
      <c r="N27" s="14" t="s">
        <v>47</v>
      </c>
      <c r="O27" s="16" t="s">
        <v>69</v>
      </c>
      <c r="P27" s="13" t="str">
        <f t="shared" si="4"/>
        <v>Description&lt;br&gt;(설명)</v>
      </c>
      <c r="Q27" s="20" t="str">
        <f>IF(O27&lt;&gt;"", VLOOKUP(O27, [1]Label!$A:$B, 2, FALSE), "")</f>
        <v>Description</v>
      </c>
      <c r="R27" s="14" t="s">
        <v>31</v>
      </c>
      <c r="S27" s="13"/>
      <c r="T27" s="13"/>
      <c r="U27" s="13"/>
      <c r="V27" s="14" t="s">
        <v>53</v>
      </c>
      <c r="W27" s="14"/>
      <c r="X27" s="14"/>
      <c r="Y27" s="14"/>
      <c r="Z27" s="21"/>
      <c r="AA27" s="21"/>
      <c r="AB27" s="21"/>
      <c r="AC27" s="4" t="s">
        <v>92</v>
      </c>
      <c r="AD27" s="4" t="s">
        <v>92</v>
      </c>
      <c r="AE27" s="4" t="s">
        <v>92</v>
      </c>
    </row>
    <row r="28" spans="1:32" ht="17.45" customHeight="1">
      <c r="A28" s="12" t="s">
        <v>77</v>
      </c>
      <c r="B28" s="19" t="str">
        <f>VLOOKUP(A28,[1]screen!$G:$J,2,FALSE)</f>
        <v>자산 11</v>
      </c>
      <c r="C28" s="13" t="str">
        <f t="shared" si="0"/>
        <v>ASSET 11(자산 11)</v>
      </c>
      <c r="D28" s="19" t="str">
        <f>IF(B28&lt;&gt;"", VLOOKUP(B28,[1]screen!$A:$E,2,FALSE), "" )</f>
        <v>ASSET 11</v>
      </c>
      <c r="E28" s="14"/>
      <c r="F28" s="13" t="str">
        <f t="shared" si="1"/>
        <v/>
      </c>
      <c r="G28" s="20" t="str">
        <f>IF(E28&lt;&gt;"",VLOOKUP(E28,[1]Label!$A:$B,2,FALSE),"")</f>
        <v/>
      </c>
      <c r="H28" s="14"/>
      <c r="I28" s="13" t="str">
        <f t="shared" si="2"/>
        <v/>
      </c>
      <c r="J28" s="20" t="str">
        <f>IF(H28&lt;&gt;"", VLOOKUP(H28,[1]Label!$A:$E,2,FALSE),"")</f>
        <v/>
      </c>
      <c r="K28" s="15"/>
      <c r="L28" s="13" t="str">
        <f t="shared" si="3"/>
        <v/>
      </c>
      <c r="M28" s="20" t="str">
        <f>IF(K28&lt;&gt;"",VLOOKUP(K28,[1]Label!$A:$B,2,FALSE),"")</f>
        <v/>
      </c>
      <c r="N28" s="14" t="s">
        <v>47</v>
      </c>
      <c r="O28" s="16" t="s">
        <v>71</v>
      </c>
      <c r="P28" s="13" t="str">
        <f t="shared" si="4"/>
        <v>Other Charged&lt;br&gt;(기타 담보 등록 여부)</v>
      </c>
      <c r="Q28" s="20" t="str">
        <f>IF(O28&lt;&gt;"", VLOOKUP(O28, [1]Label!$A:$B, 2, FALSE), "")</f>
        <v>Other Charged</v>
      </c>
      <c r="R28" s="14" t="s">
        <v>72</v>
      </c>
      <c r="S28" s="13"/>
      <c r="T28" s="13"/>
      <c r="U28" s="13"/>
      <c r="V28" s="14" t="s">
        <v>53</v>
      </c>
      <c r="W28" s="14"/>
      <c r="X28" s="14"/>
      <c r="Y28" s="14"/>
      <c r="Z28" s="21" t="s">
        <v>73</v>
      </c>
      <c r="AA28" s="21" t="s">
        <v>73</v>
      </c>
      <c r="AB28" s="21" t="s">
        <v>73</v>
      </c>
      <c r="AC28" s="21"/>
      <c r="AD28" s="21"/>
      <c r="AE28" s="21"/>
      <c r="AF28" s="22"/>
    </row>
    <row r="29" spans="1:32" ht="17.45" customHeight="1">
      <c r="A29" s="12" t="s">
        <v>77</v>
      </c>
      <c r="B29" s="19" t="str">
        <f>VLOOKUP(A29,[1]screen!$G:$J,2,FALSE)</f>
        <v>자산 11</v>
      </c>
      <c r="C29" s="13" t="str">
        <f t="shared" si="0"/>
        <v>ASSET 11(자산 11)</v>
      </c>
      <c r="D29" s="19" t="str">
        <f>IF(B29&lt;&gt;"", VLOOKUP(B29,[1]screen!$A:$E,2,FALSE), "" )</f>
        <v>ASSET 11</v>
      </c>
      <c r="E29" s="14"/>
      <c r="F29" s="13" t="str">
        <f t="shared" si="1"/>
        <v/>
      </c>
      <c r="G29" s="20" t="str">
        <f>IF(E29&lt;&gt;"",VLOOKUP(E29,[1]Label!$A:$B,2,FALSE),"")</f>
        <v/>
      </c>
      <c r="H29" s="14"/>
      <c r="I29" s="13" t="str">
        <f t="shared" si="2"/>
        <v/>
      </c>
      <c r="J29" s="20" t="str">
        <f>IF(H29&lt;&gt;"", VLOOKUP(H29,[1]Label!$A:$E,2,FALSE),"")</f>
        <v/>
      </c>
      <c r="K29" s="15"/>
      <c r="L29" s="13" t="str">
        <f t="shared" si="3"/>
        <v/>
      </c>
      <c r="M29" s="20" t="str">
        <f>IF(K29&lt;&gt;"",VLOOKUP(K29,[1]Label!$A:$B,2,FALSE),"")</f>
        <v/>
      </c>
      <c r="N29" s="14" t="s">
        <v>47</v>
      </c>
      <c r="O29" s="16" t="s">
        <v>74</v>
      </c>
      <c r="P29" s="13" t="str">
        <f t="shared" si="4"/>
        <v>Attachments&lt;br&gt;(첨부파일)</v>
      </c>
      <c r="Q29" s="20" t="str">
        <f>IF(O29&lt;&gt;"", VLOOKUP(O29, [1]Label!$A:$B, 2, FALSE), "")</f>
        <v>Attachments</v>
      </c>
      <c r="R29" s="14" t="s">
        <v>75</v>
      </c>
      <c r="S29" s="13"/>
      <c r="T29" s="13"/>
      <c r="U29" s="13"/>
      <c r="V29" s="14" t="s">
        <v>53</v>
      </c>
      <c r="W29" s="14"/>
      <c r="X29" s="14"/>
      <c r="Y29" s="14"/>
      <c r="Z29" s="21"/>
      <c r="AA29" s="21"/>
      <c r="AB29" s="21"/>
      <c r="AC29" s="21" t="s">
        <v>76</v>
      </c>
      <c r="AD29" s="21" t="s">
        <v>76</v>
      </c>
      <c r="AE29" s="21" t="s">
        <v>76</v>
      </c>
      <c r="AF29" s="22"/>
    </row>
    <row r="30" spans="1:32" s="35" customFormat="1" ht="17.45" customHeight="1">
      <c r="A30" s="12" t="s">
        <v>77</v>
      </c>
      <c r="B30" s="19" t="str">
        <f>VLOOKUP(A30,[1]screen!$G:$J,2,FALSE)</f>
        <v>자산 11</v>
      </c>
      <c r="C30" s="30" t="str">
        <f t="shared" si="0"/>
        <v>ASSET 11(자산 11)</v>
      </c>
      <c r="D30" s="19" t="str">
        <f>IF(B30&lt;&gt;"", VLOOKUP(B30,[1]screen!$A:$E,2,FALSE), "" )</f>
        <v>ASSET 11</v>
      </c>
      <c r="E30" s="31"/>
      <c r="F30" s="30" t="str">
        <f t="shared" si="1"/>
        <v/>
      </c>
      <c r="G30" s="20" t="str">
        <f>IF(E30&lt;&gt;"",VLOOKUP(E30,[1]Label!$A:$B,2,FALSE),"")</f>
        <v/>
      </c>
      <c r="H30" s="14"/>
      <c r="I30" s="30" t="str">
        <f t="shared" si="2"/>
        <v/>
      </c>
      <c r="J30" s="20" t="str">
        <f>IF(H30&lt;&gt;"", VLOOKUP(H30,[1]Label!$A:$E,2,FALSE),"")</f>
        <v/>
      </c>
      <c r="K30" s="32"/>
      <c r="L30" s="30" t="str">
        <f t="shared" si="3"/>
        <v/>
      </c>
      <c r="M30" s="20" t="str">
        <f>IF(K30&lt;&gt;"",VLOOKUP(K30,[1]Label!$A:$B,2,FALSE),"")</f>
        <v/>
      </c>
      <c r="N30" s="31"/>
      <c r="O30" s="33"/>
      <c r="P30" s="30" t="str">
        <f t="shared" si="4"/>
        <v/>
      </c>
      <c r="Q30" s="20" t="str">
        <f>IF(O30&lt;&gt;"", VLOOKUP(O30, [1]Label!$A:$B, 2, FALSE), "")</f>
        <v/>
      </c>
      <c r="R30" s="31" t="s">
        <v>31</v>
      </c>
      <c r="S30" s="30" t="s">
        <v>32</v>
      </c>
      <c r="T30" s="30"/>
      <c r="U30" s="30"/>
      <c r="V30" s="31"/>
      <c r="W30" s="31"/>
      <c r="X30" s="31"/>
      <c r="Y30" s="31"/>
      <c r="Z30" s="34"/>
      <c r="AA30" s="34"/>
      <c r="AB30" s="34"/>
      <c r="AC30" s="30"/>
      <c r="AD30" s="30"/>
      <c r="AE30" s="30"/>
    </row>
    <row r="31" spans="1:32" ht="17.45" customHeight="1">
      <c r="A31" s="12" t="s">
        <v>93</v>
      </c>
      <c r="B31" s="19" t="str">
        <f>VLOOKUP(A31,[1]screen!$G:$J,2,FALSE)</f>
        <v>자산 20</v>
      </c>
      <c r="C31" s="13" t="str">
        <f t="shared" si="0"/>
        <v>ASSET 20(자산 20)</v>
      </c>
      <c r="D31" s="19" t="str">
        <f>IF(B31&lt;&gt;"", VLOOKUP(B31,[1]screen!$A:$E,2,FALSE), "" )</f>
        <v>ASSET 20</v>
      </c>
      <c r="E31" s="14"/>
      <c r="F31" s="13" t="str">
        <f t="shared" si="1"/>
        <v/>
      </c>
      <c r="G31" s="20" t="str">
        <f>IF(E31&lt;&gt;"",VLOOKUP(E31,[1]Label!$A:$B,2,FALSE),"")</f>
        <v/>
      </c>
      <c r="H31" s="14"/>
      <c r="I31" s="13" t="str">
        <f t="shared" si="2"/>
        <v/>
      </c>
      <c r="J31" s="20" t="str">
        <f>IF(H31&lt;&gt;"", VLOOKUP(H31,[1]Label!$A:$E,2,FALSE),"")</f>
        <v/>
      </c>
      <c r="K31" s="15"/>
      <c r="L31" s="13" t="str">
        <f t="shared" si="3"/>
        <v/>
      </c>
      <c r="M31" s="20" t="str">
        <f>IF(K31&lt;&gt;"",VLOOKUP(K31,[1]Label!$A:$B,2,FALSE),"")</f>
        <v/>
      </c>
      <c r="N31" s="14" t="s">
        <v>47</v>
      </c>
      <c r="O31" s="16" t="s">
        <v>48</v>
      </c>
      <c r="P31" s="13" t="str">
        <f t="shared" si="4"/>
        <v>Asset Category&lt;br&gt;(자산 분류)</v>
      </c>
      <c r="Q31" s="20" t="str">
        <f>IF(O31&lt;&gt;"", VLOOKUP(O31, [1]Label!$A:$B, 2, FALSE), "")</f>
        <v>Asset Category</v>
      </c>
      <c r="R31" s="14" t="s">
        <v>31</v>
      </c>
      <c r="S31" s="13"/>
      <c r="T31" s="13"/>
      <c r="U31" s="13"/>
      <c r="V31" s="14"/>
      <c r="W31" s="14"/>
      <c r="X31" s="14"/>
      <c r="Y31" s="14"/>
      <c r="Z31" s="21"/>
      <c r="AA31" s="21"/>
      <c r="AB31" s="21"/>
      <c r="AC31" s="21" t="s">
        <v>94</v>
      </c>
      <c r="AD31" s="21" t="s">
        <v>94</v>
      </c>
      <c r="AE31" s="21" t="s">
        <v>94</v>
      </c>
      <c r="AF31" s="22"/>
    </row>
    <row r="32" spans="1:32" ht="17.45" customHeight="1">
      <c r="A32" s="12" t="s">
        <v>93</v>
      </c>
      <c r="B32" s="19" t="str">
        <f>VLOOKUP(A32,[1]screen!$G:$J,2,FALSE)</f>
        <v>자산 20</v>
      </c>
      <c r="C32" s="13" t="str">
        <f t="shared" si="0"/>
        <v>ASSET 20(자산 20)</v>
      </c>
      <c r="D32" s="19" t="str">
        <f>IF(B32&lt;&gt;"", VLOOKUP(B32,[1]screen!$A:$E,2,FALSE), "" )</f>
        <v>ASSET 20</v>
      </c>
      <c r="E32" s="14"/>
      <c r="F32" s="13" t="str">
        <f t="shared" si="1"/>
        <v/>
      </c>
      <c r="G32" s="20" t="str">
        <f>IF(E32&lt;&gt;"",VLOOKUP(E32,[1]Label!$A:$B,2,FALSE),"")</f>
        <v/>
      </c>
      <c r="H32" s="14"/>
      <c r="I32" s="13" t="str">
        <f t="shared" si="2"/>
        <v/>
      </c>
      <c r="J32" s="20" t="str">
        <f>IF(H32&lt;&gt;"", VLOOKUP(H32,[1]Label!$A:$E,2,FALSE),"")</f>
        <v/>
      </c>
      <c r="K32" s="15"/>
      <c r="L32" s="13" t="str">
        <f t="shared" si="3"/>
        <v/>
      </c>
      <c r="M32" s="20" t="str">
        <f>IF(K32&lt;&gt;"",VLOOKUP(K32,[1]Label!$A:$B,2,FALSE),"")</f>
        <v/>
      </c>
      <c r="N32" s="14" t="s">
        <v>47</v>
      </c>
      <c r="O32" s="16" t="s">
        <v>50</v>
      </c>
      <c r="P32" s="13" t="str">
        <f t="shared" si="4"/>
        <v>Asset Type&lt;br&gt;(자산 유형)</v>
      </c>
      <c r="Q32" s="20" t="str">
        <f>IF(O32&lt;&gt;"", VLOOKUP(O32, [1]Label!$A:$B, 2, FALSE), "")</f>
        <v>Asset Type</v>
      </c>
      <c r="R32" s="14" t="s">
        <v>31</v>
      </c>
      <c r="S32" s="13"/>
      <c r="T32" s="13"/>
      <c r="U32" s="13"/>
      <c r="V32" s="14"/>
      <c r="W32" s="14"/>
      <c r="X32" s="14"/>
      <c r="Y32" s="14"/>
      <c r="Z32" s="21"/>
      <c r="AA32" s="21"/>
      <c r="AB32" s="21"/>
      <c r="AC32" s="21" t="s">
        <v>95</v>
      </c>
      <c r="AD32" s="21" t="s">
        <v>95</v>
      </c>
      <c r="AE32" s="21" t="s">
        <v>95</v>
      </c>
      <c r="AF32" s="22"/>
    </row>
    <row r="33" spans="1:32" ht="17.45" customHeight="1">
      <c r="A33" s="12" t="s">
        <v>93</v>
      </c>
      <c r="B33" s="19" t="str">
        <f>VLOOKUP(A33,[1]screen!$G:$J,2,FALSE)</f>
        <v>자산 20</v>
      </c>
      <c r="C33" s="13" t="str">
        <f t="shared" si="0"/>
        <v>ASSET 20(자산 20)</v>
      </c>
      <c r="D33" s="19" t="str">
        <f>IF(B33&lt;&gt;"", VLOOKUP(B33,[1]screen!$A:$E,2,FALSE), "" )</f>
        <v>ASSET 20</v>
      </c>
      <c r="E33" s="14"/>
      <c r="F33" s="13" t="str">
        <f t="shared" si="1"/>
        <v/>
      </c>
      <c r="G33" s="20" t="str">
        <f>IF(E33&lt;&gt;"",VLOOKUP(E33,[1]Label!$A:$B,2,FALSE),"")</f>
        <v/>
      </c>
      <c r="H33" s="14"/>
      <c r="I33" s="13" t="str">
        <f t="shared" si="2"/>
        <v/>
      </c>
      <c r="J33" s="20" t="str">
        <f>IF(H33&lt;&gt;"", VLOOKUP(H33,[1]Label!$A:$E,2,FALSE),"")</f>
        <v/>
      </c>
      <c r="K33" s="15"/>
      <c r="L33" s="13" t="str">
        <f t="shared" si="3"/>
        <v/>
      </c>
      <c r="M33" s="20" t="str">
        <f>IF(K33&lt;&gt;"",VLOOKUP(K33,[1]Label!$A:$B,2,FALSE),"")</f>
        <v/>
      </c>
      <c r="N33" s="14" t="s">
        <v>47</v>
      </c>
      <c r="O33" s="16" t="s">
        <v>52</v>
      </c>
      <c r="P33" s="13" t="str">
        <f t="shared" si="4"/>
        <v>Asset Name&lt;br&gt;(자산 이름)</v>
      </c>
      <c r="Q33" s="20" t="str">
        <f>IF(O33&lt;&gt;"", VLOOKUP(O33, [1]Label!$A:$B, 2, FALSE), "")</f>
        <v>Asset Name</v>
      </c>
      <c r="R33" s="14" t="s">
        <v>31</v>
      </c>
      <c r="S33" s="13"/>
      <c r="T33" s="13"/>
      <c r="U33" s="13"/>
      <c r="V33" s="14" t="s">
        <v>53</v>
      </c>
      <c r="W33" s="14"/>
      <c r="X33" s="14"/>
      <c r="Y33" s="14"/>
      <c r="Z33" s="21"/>
      <c r="AA33" s="21"/>
      <c r="AB33" s="21"/>
      <c r="AC33" s="21" t="s">
        <v>95</v>
      </c>
      <c r="AD33" s="21" t="s">
        <v>95</v>
      </c>
      <c r="AE33" s="21" t="s">
        <v>95</v>
      </c>
      <c r="AF33" s="22"/>
    </row>
    <row r="34" spans="1:32" s="29" customFormat="1" ht="17.45" customHeight="1">
      <c r="A34" s="12" t="s">
        <v>93</v>
      </c>
      <c r="B34" s="19" t="str">
        <f>VLOOKUP(A34,[1]screen!$G:$J,2,FALSE)</f>
        <v>자산 20</v>
      </c>
      <c r="C34" s="23" t="str">
        <f t="shared" si="0"/>
        <v>ASSET 20(자산 20)</v>
      </c>
      <c r="D34" s="19" t="str">
        <f>IF(B34&lt;&gt;"", VLOOKUP(B34,[1]screen!$A:$E,2,FALSE), "" )</f>
        <v>ASSET 20</v>
      </c>
      <c r="E34" s="24"/>
      <c r="F34" s="23" t="str">
        <f t="shared" si="1"/>
        <v/>
      </c>
      <c r="G34" s="20" t="str">
        <f>IF(E34&lt;&gt;"",VLOOKUP(E34,[1]Label!$A:$B,2,FALSE),"")</f>
        <v/>
      </c>
      <c r="H34" s="14"/>
      <c r="I34" s="23" t="str">
        <f t="shared" si="2"/>
        <v/>
      </c>
      <c r="J34" s="20" t="str">
        <f>IF(H34&lt;&gt;"", VLOOKUP(H34,[1]Label!$A:$E,2,FALSE),"")</f>
        <v/>
      </c>
      <c r="K34" s="25"/>
      <c r="L34" s="23" t="str">
        <f t="shared" si="3"/>
        <v/>
      </c>
      <c r="M34" s="20" t="str">
        <f>IF(K34&lt;&gt;"",VLOOKUP(K34,[1]Label!$A:$B,2,FALSE),"")</f>
        <v/>
      </c>
      <c r="N34" s="24" t="s">
        <v>56</v>
      </c>
      <c r="O34" s="26" t="s">
        <v>96</v>
      </c>
      <c r="P34" s="23" t="str">
        <f t="shared" si="4"/>
        <v>Unit of Measure Name&lt;br&gt;(측정 단위명)</v>
      </c>
      <c r="Q34" s="20" t="str">
        <f>IF(O34&lt;&gt;"", VLOOKUP(O34, [1]Label!$A:$B, 2, FALSE), "")</f>
        <v>Unit of Measure Name</v>
      </c>
      <c r="R34" s="24" t="s">
        <v>31</v>
      </c>
      <c r="S34" s="23"/>
      <c r="T34" s="23"/>
      <c r="U34" s="23"/>
      <c r="V34" s="24"/>
      <c r="W34" s="24"/>
      <c r="X34" s="24"/>
      <c r="Y34" s="24"/>
      <c r="Z34" s="27"/>
      <c r="AA34" s="27"/>
      <c r="AB34" s="27"/>
      <c r="AC34" s="27" t="s">
        <v>97</v>
      </c>
      <c r="AD34" s="27" t="s">
        <v>97</v>
      </c>
      <c r="AE34" s="27" t="s">
        <v>97</v>
      </c>
      <c r="AF34" s="28"/>
    </row>
    <row r="35" spans="1:32" s="29" customFormat="1" ht="17.45" customHeight="1">
      <c r="A35" s="12" t="s">
        <v>93</v>
      </c>
      <c r="B35" s="19" t="str">
        <f>VLOOKUP(A35,[1]screen!$G:$J,2,FALSE)</f>
        <v>자산 20</v>
      </c>
      <c r="C35" s="23" t="str">
        <f t="shared" si="0"/>
        <v>ASSET 20(자산 20)</v>
      </c>
      <c r="D35" s="19" t="str">
        <f>IF(B35&lt;&gt;"", VLOOKUP(B35,[1]screen!$A:$E,2,FALSE), "" )</f>
        <v>ASSET 20</v>
      </c>
      <c r="E35" s="24"/>
      <c r="F35" s="23" t="str">
        <f t="shared" si="1"/>
        <v/>
      </c>
      <c r="G35" s="20" t="str">
        <f>IF(E35&lt;&gt;"",VLOOKUP(E35,[1]Label!$A:$B,2,FALSE),"")</f>
        <v/>
      </c>
      <c r="H35" s="14"/>
      <c r="I35" s="23" t="str">
        <f t="shared" si="2"/>
        <v/>
      </c>
      <c r="J35" s="20" t="str">
        <f>IF(H35&lt;&gt;"", VLOOKUP(H35,[1]Label!$A:$E,2,FALSE),"")</f>
        <v/>
      </c>
      <c r="K35" s="25"/>
      <c r="L35" s="23" t="str">
        <f t="shared" si="3"/>
        <v/>
      </c>
      <c r="M35" s="20" t="str">
        <f>IF(K35&lt;&gt;"",VLOOKUP(K35,[1]Label!$A:$B,2,FALSE),"")</f>
        <v/>
      </c>
      <c r="N35" s="24" t="s">
        <v>56</v>
      </c>
      <c r="O35" s="26" t="s">
        <v>98</v>
      </c>
      <c r="P35" s="23" t="str">
        <f t="shared" si="4"/>
        <v>Asset Quantity&lt;br&gt;(자산 수량)</v>
      </c>
      <c r="Q35" s="20" t="str">
        <f>IF(O35&lt;&gt;"", VLOOKUP(O35, [1]Label!$A:$B, 2, FALSE), "")</f>
        <v>Asset Quantity</v>
      </c>
      <c r="R35" s="24" t="s">
        <v>31</v>
      </c>
      <c r="S35" s="23"/>
      <c r="T35" s="23"/>
      <c r="U35" s="23"/>
      <c r="V35" s="24"/>
      <c r="W35" s="24"/>
      <c r="X35" s="24"/>
      <c r="Y35" s="24"/>
      <c r="Z35" s="27"/>
      <c r="AA35" s="27"/>
      <c r="AB35" s="27"/>
      <c r="AC35" s="27" t="s">
        <v>99</v>
      </c>
      <c r="AD35" s="27" t="s">
        <v>99</v>
      </c>
      <c r="AE35" s="27" t="s">
        <v>99</v>
      </c>
      <c r="AF35" s="28"/>
    </row>
    <row r="36" spans="1:32" s="29" customFormat="1" ht="17.45" customHeight="1">
      <c r="A36" s="12" t="s">
        <v>93</v>
      </c>
      <c r="B36" s="19" t="str">
        <f>VLOOKUP(A36,[1]screen!$G:$J,2,FALSE)</f>
        <v>자산 20</v>
      </c>
      <c r="C36" s="23" t="str">
        <f t="shared" si="0"/>
        <v>ASSET 20(자산 20)</v>
      </c>
      <c r="D36" s="19" t="str">
        <f>IF(B36&lt;&gt;"", VLOOKUP(B36,[1]screen!$A:$E,2,FALSE), "" )</f>
        <v>ASSET 20</v>
      </c>
      <c r="E36" s="24"/>
      <c r="F36" s="23" t="str">
        <f t="shared" si="1"/>
        <v/>
      </c>
      <c r="G36" s="20" t="str">
        <f>IF(E36&lt;&gt;"",VLOOKUP(E36,[1]Label!$A:$B,2,FALSE),"")</f>
        <v/>
      </c>
      <c r="H36" s="14"/>
      <c r="I36" s="23" t="str">
        <f t="shared" si="2"/>
        <v/>
      </c>
      <c r="J36" s="20" t="str">
        <f>IF(H36&lt;&gt;"", VLOOKUP(H36,[1]Label!$A:$E,2,FALSE),"")</f>
        <v/>
      </c>
      <c r="K36" s="25"/>
      <c r="L36" s="23" t="str">
        <f t="shared" si="3"/>
        <v/>
      </c>
      <c r="M36" s="20" t="str">
        <f>IF(K36&lt;&gt;"",VLOOKUP(K36,[1]Label!$A:$B,2,FALSE),"")</f>
        <v/>
      </c>
      <c r="N36" s="24" t="s">
        <v>56</v>
      </c>
      <c r="O36" s="26" t="s">
        <v>100</v>
      </c>
      <c r="P36" s="23" t="str">
        <f t="shared" si="4"/>
        <v>Expected Life Days&lt;br&gt;(기대 수명(일))</v>
      </c>
      <c r="Q36" s="20" t="str">
        <f>IF(O36&lt;&gt;"", VLOOKUP(O36, [1]Label!$A:$B, 2, FALSE), "")</f>
        <v>Expected Life Days</v>
      </c>
      <c r="R36" s="24" t="s">
        <v>31</v>
      </c>
      <c r="S36" s="23"/>
      <c r="T36" s="23"/>
      <c r="U36" s="23"/>
      <c r="W36" s="24"/>
      <c r="X36" s="24"/>
      <c r="Y36" s="24"/>
      <c r="Z36" s="27"/>
      <c r="AA36" s="27"/>
      <c r="AB36" s="27"/>
      <c r="AC36" s="27" t="s">
        <v>101</v>
      </c>
      <c r="AD36" s="27" t="s">
        <v>101</v>
      </c>
      <c r="AE36" s="27" t="s">
        <v>101</v>
      </c>
      <c r="AF36" s="28"/>
    </row>
    <row r="37" spans="1:32" s="29" customFormat="1" ht="17.45" customHeight="1">
      <c r="A37" s="12" t="s">
        <v>93</v>
      </c>
      <c r="B37" s="19" t="str">
        <f>VLOOKUP(A37,[1]screen!$G:$J,2,FALSE)</f>
        <v>자산 20</v>
      </c>
      <c r="C37" s="23" t="str">
        <f t="shared" si="0"/>
        <v>ASSET 20(자산 20)</v>
      </c>
      <c r="D37" s="19" t="str">
        <f>IF(B37&lt;&gt;"", VLOOKUP(B37,[1]screen!$A:$E,2,FALSE), "" )</f>
        <v>ASSET 20</v>
      </c>
      <c r="E37" s="24"/>
      <c r="F37" s="23" t="str">
        <f t="shared" si="1"/>
        <v/>
      </c>
      <c r="G37" s="20" t="str">
        <f>IF(E37&lt;&gt;"",VLOOKUP(E37,[1]Label!$A:$B,2,FALSE),"")</f>
        <v/>
      </c>
      <c r="H37" s="14"/>
      <c r="I37" s="23" t="str">
        <f t="shared" si="2"/>
        <v/>
      </c>
      <c r="J37" s="20" t="str">
        <f>IF(H37&lt;&gt;"", VLOOKUP(H37,[1]Label!$A:$E,2,FALSE),"")</f>
        <v/>
      </c>
      <c r="K37" s="25"/>
      <c r="L37" s="23" t="str">
        <f t="shared" si="3"/>
        <v/>
      </c>
      <c r="M37" s="20" t="str">
        <f>IF(K37&lt;&gt;"",VLOOKUP(K37,[1]Label!$A:$B,2,FALSE),"")</f>
        <v/>
      </c>
      <c r="N37" s="24" t="s">
        <v>56</v>
      </c>
      <c r="O37" s="26" t="s">
        <v>102</v>
      </c>
      <c r="P37" s="23" t="str">
        <f t="shared" si="4"/>
        <v>Unit Price&lt;br&gt;(단가)</v>
      </c>
      <c r="Q37" s="20" t="str">
        <f>IF(O37&lt;&gt;"", VLOOKUP(O37, [1]Label!$A:$B, 2, FALSE), "")</f>
        <v>Unit Price</v>
      </c>
      <c r="R37" s="24" t="s">
        <v>31</v>
      </c>
      <c r="S37" s="23" t="s">
        <v>32</v>
      </c>
      <c r="T37" s="23"/>
      <c r="U37" s="23"/>
      <c r="V37" s="24"/>
      <c r="W37" s="24"/>
      <c r="X37" s="24"/>
      <c r="Y37" s="24"/>
      <c r="Z37" s="27"/>
      <c r="AA37" s="27"/>
      <c r="AB37" s="27"/>
      <c r="AC37" s="27" t="s">
        <v>99</v>
      </c>
      <c r="AD37" s="27" t="s">
        <v>99</v>
      </c>
      <c r="AE37" s="27" t="s">
        <v>99</v>
      </c>
      <c r="AF37" s="28"/>
    </row>
    <row r="38" spans="1:32" s="29" customFormat="1" ht="17.45" customHeight="1">
      <c r="A38" s="12" t="s">
        <v>93</v>
      </c>
      <c r="B38" s="19" t="str">
        <f>VLOOKUP(A38,[1]screen!$G:$J,2,FALSE)</f>
        <v>자산 20</v>
      </c>
      <c r="C38" s="23" t="str">
        <f t="shared" si="0"/>
        <v>ASSET 20(자산 20)</v>
      </c>
      <c r="D38" s="19" t="str">
        <f>IF(B38&lt;&gt;"", VLOOKUP(B38,[1]screen!$A:$E,2,FALSE), "" )</f>
        <v>ASSET 20</v>
      </c>
      <c r="E38" s="24"/>
      <c r="F38" s="23" t="str">
        <f t="shared" si="1"/>
        <v/>
      </c>
      <c r="G38" s="20" t="str">
        <f>IF(E38&lt;&gt;"",VLOOKUP(E38,[1]Label!$A:$B,2,FALSE),"")</f>
        <v/>
      </c>
      <c r="H38" s="14"/>
      <c r="I38" s="23" t="str">
        <f t="shared" si="2"/>
        <v/>
      </c>
      <c r="J38" s="20" t="str">
        <f>IF(H38&lt;&gt;"", VLOOKUP(H38,[1]Label!$A:$E,2,FALSE),"")</f>
        <v/>
      </c>
      <c r="K38" s="25"/>
      <c r="L38" s="23" t="str">
        <f t="shared" si="3"/>
        <v/>
      </c>
      <c r="M38" s="20" t="str">
        <f>IF(K38&lt;&gt;"",VLOOKUP(K38,[1]Label!$A:$B,2,FALSE),"")</f>
        <v/>
      </c>
      <c r="N38" s="24" t="s">
        <v>56</v>
      </c>
      <c r="O38" s="26" t="s">
        <v>103</v>
      </c>
      <c r="P38" s="23" t="str">
        <f t="shared" si="4"/>
        <v>Total Amount&lt;br&gt;(총 금액)</v>
      </c>
      <c r="Q38" s="20" t="str">
        <f>IF(O38&lt;&gt;"", VLOOKUP(O38, [1]Label!$A:$B, 2, FALSE), "")</f>
        <v>Total Amount</v>
      </c>
      <c r="R38" s="24" t="s">
        <v>31</v>
      </c>
      <c r="S38" s="23"/>
      <c r="T38" s="23"/>
      <c r="U38" s="23"/>
      <c r="V38" s="24"/>
      <c r="W38" s="24"/>
      <c r="X38" s="24"/>
      <c r="Y38" s="24"/>
      <c r="Z38" s="27"/>
      <c r="AA38" s="27"/>
      <c r="AB38" s="27"/>
      <c r="AC38" s="27" t="s">
        <v>104</v>
      </c>
      <c r="AD38" s="27" t="s">
        <v>104</v>
      </c>
      <c r="AE38" s="27" t="s">
        <v>104</v>
      </c>
      <c r="AF38" s="28"/>
    </row>
    <row r="39" spans="1:32" s="29" customFormat="1" ht="17.45" customHeight="1">
      <c r="A39" s="12" t="s">
        <v>93</v>
      </c>
      <c r="B39" s="19" t="str">
        <f>VLOOKUP(A39,[1]screen!$G:$J,2,FALSE)</f>
        <v>자산 20</v>
      </c>
      <c r="C39" s="23" t="str">
        <f t="shared" si="0"/>
        <v>ASSET 20(자산 20)</v>
      </c>
      <c r="D39" s="19" t="str">
        <f>IF(B39&lt;&gt;"", VLOOKUP(B39,[1]screen!$A:$E,2,FALSE), "" )</f>
        <v>ASSET 20</v>
      </c>
      <c r="E39" s="24"/>
      <c r="F39" s="23" t="str">
        <f t="shared" si="1"/>
        <v/>
      </c>
      <c r="G39" s="20" t="str">
        <f>IF(E39&lt;&gt;"",VLOOKUP(E39,[1]Label!$A:$B,2,FALSE),"")</f>
        <v/>
      </c>
      <c r="H39" s="14"/>
      <c r="I39" s="23" t="str">
        <f t="shared" si="2"/>
        <v/>
      </c>
      <c r="J39" s="20" t="str">
        <f>IF(H39&lt;&gt;"", VLOOKUP(H39,[1]Label!$A:$E,2,FALSE),"")</f>
        <v/>
      </c>
      <c r="K39" s="25"/>
      <c r="L39" s="23" t="str">
        <f t="shared" si="3"/>
        <v/>
      </c>
      <c r="M39" s="20" t="str">
        <f>IF(K39&lt;&gt;"",VLOOKUP(K39,[1]Label!$A:$B,2,FALSE),"")</f>
        <v/>
      </c>
      <c r="N39" s="24" t="s">
        <v>56</v>
      </c>
      <c r="O39" s="26" t="s">
        <v>105</v>
      </c>
      <c r="P39" s="23" t="str">
        <f t="shared" si="4"/>
        <v>Manufacture Date&lt;br&gt;(제조일)</v>
      </c>
      <c r="Q39" s="20" t="str">
        <f>IF(O39&lt;&gt;"", VLOOKUP(O39, [1]Label!$A:$B, 2, FALSE), "")</f>
        <v>Manufacture Date</v>
      </c>
      <c r="R39" s="24" t="s">
        <v>31</v>
      </c>
      <c r="S39" s="23" t="s">
        <v>32</v>
      </c>
      <c r="T39" s="23"/>
      <c r="U39" s="23"/>
      <c r="V39" s="24"/>
      <c r="W39" s="24"/>
      <c r="X39" s="24"/>
      <c r="Y39" s="24"/>
      <c r="Z39" s="27"/>
      <c r="AA39" s="27"/>
      <c r="AB39" s="27"/>
      <c r="AC39" s="27" t="s">
        <v>106</v>
      </c>
      <c r="AD39" s="27" t="s">
        <v>106</v>
      </c>
      <c r="AE39" s="27" t="s">
        <v>106</v>
      </c>
      <c r="AF39" s="28"/>
    </row>
    <row r="40" spans="1:32" s="29" customFormat="1" ht="17.45" customHeight="1">
      <c r="A40" s="12" t="s">
        <v>93</v>
      </c>
      <c r="B40" s="19" t="str">
        <f>VLOOKUP(A40,[1]screen!$G:$J,2,FALSE)</f>
        <v>자산 20</v>
      </c>
      <c r="C40" s="23" t="str">
        <f t="shared" si="0"/>
        <v>ASSET 20(자산 20)</v>
      </c>
      <c r="D40" s="19" t="str">
        <f>IF(B40&lt;&gt;"", VLOOKUP(B40,[1]screen!$A:$E,2,FALSE), "" )</f>
        <v>ASSET 20</v>
      </c>
      <c r="E40" s="24"/>
      <c r="F40" s="23" t="str">
        <f t="shared" si="1"/>
        <v/>
      </c>
      <c r="G40" s="20" t="str">
        <f>IF(E40&lt;&gt;"",VLOOKUP(E40,[1]Label!$A:$B,2,FALSE),"")</f>
        <v/>
      </c>
      <c r="H40" s="14"/>
      <c r="I40" s="23" t="str">
        <f t="shared" si="2"/>
        <v/>
      </c>
      <c r="J40" s="20" t="str">
        <f>IF(H40&lt;&gt;"", VLOOKUP(H40,[1]Label!$A:$E,2,FALSE),"")</f>
        <v/>
      </c>
      <c r="K40" s="25"/>
      <c r="L40" s="23" t="str">
        <f t="shared" si="3"/>
        <v/>
      </c>
      <c r="M40" s="20" t="str">
        <f>IF(K40&lt;&gt;"",VLOOKUP(K40,[1]Label!$A:$B,2,FALSE),"")</f>
        <v/>
      </c>
      <c r="N40" s="24" t="s">
        <v>56</v>
      </c>
      <c r="O40" s="26" t="s">
        <v>107</v>
      </c>
      <c r="P40" s="23" t="str">
        <f t="shared" si="4"/>
        <v>Expiry Date&lt;br&gt;(유효기간)</v>
      </c>
      <c r="Q40" s="20" t="str">
        <f>IF(O40&lt;&gt;"", VLOOKUP(O40, [1]Label!$A:$B, 2, FALSE), "")</f>
        <v>Expiry Date</v>
      </c>
      <c r="R40" s="24" t="s">
        <v>31</v>
      </c>
      <c r="S40" s="23"/>
      <c r="T40" s="23"/>
      <c r="U40" s="23"/>
      <c r="V40" s="24" t="s">
        <v>53</v>
      </c>
      <c r="W40" s="24"/>
      <c r="X40" s="24"/>
      <c r="Y40" s="24"/>
      <c r="Z40" s="27"/>
      <c r="AA40" s="27"/>
      <c r="AB40" s="27"/>
      <c r="AC40" s="27" t="s">
        <v>108</v>
      </c>
      <c r="AD40" s="27" t="s">
        <v>108</v>
      </c>
      <c r="AE40" s="27" t="s">
        <v>108</v>
      </c>
      <c r="AF40" s="28"/>
    </row>
    <row r="41" spans="1:32" ht="17.45" customHeight="1">
      <c r="A41" s="12" t="s">
        <v>93</v>
      </c>
      <c r="B41" s="19" t="str">
        <f>VLOOKUP(A41,[1]screen!$G:$J,2,FALSE)</f>
        <v>자산 20</v>
      </c>
      <c r="C41" s="13" t="str">
        <f t="shared" si="0"/>
        <v>ASSET 20(자산 20)</v>
      </c>
      <c r="D41" s="19" t="str">
        <f>IF(B41&lt;&gt;"", VLOOKUP(B41,[1]screen!$A:$E,2,FALSE), "" )</f>
        <v>ASSET 20</v>
      </c>
      <c r="E41" s="14"/>
      <c r="F41" s="13" t="str">
        <f t="shared" si="1"/>
        <v/>
      </c>
      <c r="G41" s="20" t="str">
        <f>IF(E41&lt;&gt;"",VLOOKUP(E41,[1]Label!$A:$B,2,FALSE),"")</f>
        <v/>
      </c>
      <c r="H41" s="14"/>
      <c r="I41" s="13" t="str">
        <f t="shared" si="2"/>
        <v/>
      </c>
      <c r="J41" s="20" t="str">
        <f>IF(H41&lt;&gt;"", VLOOKUP(H41,[1]Label!$A:$E,2,FALSE),"")</f>
        <v/>
      </c>
      <c r="K41" s="15"/>
      <c r="L41" s="13" t="str">
        <f t="shared" si="3"/>
        <v/>
      </c>
      <c r="M41" s="20" t="str">
        <f>IF(K41&lt;&gt;"",VLOOKUP(K41,[1]Label!$A:$B,2,FALSE),"")</f>
        <v/>
      </c>
      <c r="N41" s="14" t="s">
        <v>47</v>
      </c>
      <c r="O41" s="16" t="s">
        <v>69</v>
      </c>
      <c r="P41" s="13" t="str">
        <f t="shared" si="4"/>
        <v>Description&lt;br&gt;(설명)</v>
      </c>
      <c r="Q41" s="20" t="str">
        <f>IF(O41&lt;&gt;"", VLOOKUP(O41, [1]Label!$A:$B, 2, FALSE), "")</f>
        <v>Description</v>
      </c>
      <c r="R41" s="14" t="s">
        <v>31</v>
      </c>
      <c r="S41" s="13"/>
      <c r="T41" s="13"/>
      <c r="U41" s="13"/>
      <c r="V41" s="14" t="s">
        <v>53</v>
      </c>
      <c r="W41" s="14"/>
      <c r="X41" s="14"/>
      <c r="Y41" s="14"/>
      <c r="Z41" s="21"/>
      <c r="AA41" s="21"/>
      <c r="AB41" s="21"/>
      <c r="AC41" s="21" t="s">
        <v>109</v>
      </c>
      <c r="AD41" s="21" t="s">
        <v>109</v>
      </c>
      <c r="AE41" s="21" t="s">
        <v>109</v>
      </c>
      <c r="AF41" s="22"/>
    </row>
    <row r="42" spans="1:32" ht="17.45" customHeight="1">
      <c r="A42" s="12" t="s">
        <v>93</v>
      </c>
      <c r="B42" s="19" t="str">
        <f>VLOOKUP(A42,[1]screen!$G:$J,2,FALSE)</f>
        <v>자산 20</v>
      </c>
      <c r="C42" s="13" t="str">
        <f t="shared" si="0"/>
        <v>ASSET 20(자산 20)</v>
      </c>
      <c r="D42" s="19" t="str">
        <f>IF(B42&lt;&gt;"", VLOOKUP(B42,[1]screen!$A:$E,2,FALSE), "" )</f>
        <v>ASSET 20</v>
      </c>
      <c r="E42" s="14"/>
      <c r="F42" s="13" t="str">
        <f t="shared" si="1"/>
        <v/>
      </c>
      <c r="G42" s="20" t="str">
        <f>IF(E42&lt;&gt;"",VLOOKUP(E42,[1]Label!$A:$B,2,FALSE),"")</f>
        <v/>
      </c>
      <c r="H42" s="14"/>
      <c r="I42" s="13" t="str">
        <f t="shared" si="2"/>
        <v/>
      </c>
      <c r="J42" s="20" t="str">
        <f>IF(H42&lt;&gt;"", VLOOKUP(H42,[1]Label!$A:$E,2,FALSE),"")</f>
        <v/>
      </c>
      <c r="K42" s="15"/>
      <c r="L42" s="13" t="str">
        <f t="shared" si="3"/>
        <v/>
      </c>
      <c r="M42" s="20" t="str">
        <f>IF(K42&lt;&gt;"",VLOOKUP(K42,[1]Label!$A:$B,2,FALSE),"")</f>
        <v/>
      </c>
      <c r="N42" s="14" t="s">
        <v>47</v>
      </c>
      <c r="O42" s="16" t="s">
        <v>71</v>
      </c>
      <c r="P42" s="13" t="str">
        <f t="shared" si="4"/>
        <v>Other Charged&lt;br&gt;(기타 담보 등록 여부)</v>
      </c>
      <c r="Q42" s="20" t="str">
        <f>IF(O42&lt;&gt;"", VLOOKUP(O42, [1]Label!$A:$B, 2, FALSE), "")</f>
        <v>Other Charged</v>
      </c>
      <c r="R42" s="14" t="s">
        <v>72</v>
      </c>
      <c r="S42" s="13"/>
      <c r="T42" s="13"/>
      <c r="U42" s="13"/>
      <c r="V42" s="14" t="s">
        <v>53</v>
      </c>
      <c r="W42" s="14"/>
      <c r="X42" s="14"/>
      <c r="Y42" s="14"/>
      <c r="Z42" s="21" t="s">
        <v>73</v>
      </c>
      <c r="AA42" s="21" t="s">
        <v>73</v>
      </c>
      <c r="AB42" s="21" t="s">
        <v>73</v>
      </c>
      <c r="AC42" s="4"/>
    </row>
    <row r="43" spans="1:32" ht="17.45" customHeight="1">
      <c r="A43" s="12" t="s">
        <v>93</v>
      </c>
      <c r="B43" s="19" t="str">
        <f>VLOOKUP(A43,[1]screen!$G:$J,2,FALSE)</f>
        <v>자산 20</v>
      </c>
      <c r="C43" s="13" t="str">
        <f t="shared" si="0"/>
        <v>ASSET 20(자산 20)</v>
      </c>
      <c r="D43" s="19" t="str">
        <f>IF(B43&lt;&gt;"", VLOOKUP(B43,[1]screen!$A:$E,2,FALSE), "" )</f>
        <v>ASSET 20</v>
      </c>
      <c r="E43" s="14"/>
      <c r="F43" s="13" t="str">
        <f t="shared" si="1"/>
        <v/>
      </c>
      <c r="G43" s="20" t="str">
        <f>IF(E43&lt;&gt;"",VLOOKUP(E43,[1]Label!$A:$B,2,FALSE),"")</f>
        <v/>
      </c>
      <c r="H43" s="14"/>
      <c r="I43" s="13" t="str">
        <f t="shared" si="2"/>
        <v/>
      </c>
      <c r="J43" s="20" t="str">
        <f>IF(H43&lt;&gt;"", VLOOKUP(H43,[1]Label!$A:$E,2,FALSE),"")</f>
        <v/>
      </c>
      <c r="K43" s="15"/>
      <c r="L43" s="13" t="str">
        <f t="shared" si="3"/>
        <v/>
      </c>
      <c r="M43" s="20" t="str">
        <f>IF(K43&lt;&gt;"",VLOOKUP(K43,[1]Label!$A:$B,2,FALSE),"")</f>
        <v/>
      </c>
      <c r="N43" s="14" t="s">
        <v>47</v>
      </c>
      <c r="O43" s="16" t="s">
        <v>74</v>
      </c>
      <c r="P43" s="13" t="str">
        <f t="shared" si="4"/>
        <v>Attachments&lt;br&gt;(첨부파일)</v>
      </c>
      <c r="Q43" s="20" t="str">
        <f>IF(O43&lt;&gt;"", VLOOKUP(O43, [1]Label!$A:$B, 2, FALSE), "")</f>
        <v>Attachments</v>
      </c>
      <c r="R43" s="14" t="s">
        <v>75</v>
      </c>
      <c r="S43" s="13"/>
      <c r="T43" s="13"/>
      <c r="U43" s="13"/>
      <c r="V43" s="14" t="s">
        <v>53</v>
      </c>
      <c r="W43" s="14"/>
      <c r="X43" s="14"/>
      <c r="Y43" s="14"/>
      <c r="Z43" s="21"/>
      <c r="AA43" s="21"/>
      <c r="AB43" s="21"/>
      <c r="AC43" s="21" t="s">
        <v>76</v>
      </c>
      <c r="AD43" s="21" t="s">
        <v>76</v>
      </c>
      <c r="AE43" s="21" t="s">
        <v>76</v>
      </c>
      <c r="AF43" s="22"/>
    </row>
    <row r="44" spans="1:32" s="35" customFormat="1" ht="17.45" customHeight="1">
      <c r="A44" s="12" t="s">
        <v>93</v>
      </c>
      <c r="B44" s="19" t="str">
        <f>VLOOKUP(A44,[1]screen!$G:$J,2,FALSE)</f>
        <v>자산 20</v>
      </c>
      <c r="C44" s="30" t="str">
        <f t="shared" si="0"/>
        <v>ASSET 20(자산 20)</v>
      </c>
      <c r="D44" s="19" t="str">
        <f>IF(B44&lt;&gt;"", VLOOKUP(B44,[1]screen!$A:$E,2,FALSE), "" )</f>
        <v>ASSET 20</v>
      </c>
      <c r="E44" s="31"/>
      <c r="F44" s="30" t="str">
        <f t="shared" si="1"/>
        <v/>
      </c>
      <c r="G44" s="20" t="str">
        <f>IF(E44&lt;&gt;"",VLOOKUP(E44,[1]Label!$A:$B,2,FALSE),"")</f>
        <v/>
      </c>
      <c r="H44" s="14"/>
      <c r="I44" s="30" t="str">
        <f t="shared" si="2"/>
        <v/>
      </c>
      <c r="J44" s="20" t="str">
        <f>IF(H44&lt;&gt;"", VLOOKUP(H44,[1]Label!$A:$E,2,FALSE),"")</f>
        <v/>
      </c>
      <c r="K44" s="32"/>
      <c r="L44" s="30" t="str">
        <f t="shared" si="3"/>
        <v/>
      </c>
      <c r="M44" s="20" t="str">
        <f>IF(K44&lt;&gt;"",VLOOKUP(K44,[1]Label!$A:$B,2,FALSE),"")</f>
        <v/>
      </c>
      <c r="N44" s="31"/>
      <c r="O44" s="33"/>
      <c r="P44" s="30" t="str">
        <f t="shared" si="4"/>
        <v/>
      </c>
      <c r="Q44" s="20" t="str">
        <f>IF(O44&lt;&gt;"", VLOOKUP(O44, [1]Label!$A:$B, 2, FALSE), "")</f>
        <v/>
      </c>
      <c r="R44" s="31" t="s">
        <v>31</v>
      </c>
      <c r="S44" s="30" t="s">
        <v>32</v>
      </c>
      <c r="T44" s="30"/>
      <c r="U44" s="30"/>
      <c r="V44" s="31"/>
      <c r="W44" s="31"/>
      <c r="X44" s="31"/>
      <c r="Y44" s="31"/>
      <c r="Z44" s="34"/>
      <c r="AA44" s="34"/>
      <c r="AB44" s="34"/>
      <c r="AC44" s="30"/>
      <c r="AD44" s="30"/>
      <c r="AE44" s="30"/>
    </row>
    <row r="45" spans="1:32" ht="17.45" customHeight="1">
      <c r="A45" s="12" t="s">
        <v>110</v>
      </c>
      <c r="B45" s="19" t="str">
        <f>VLOOKUP(A45,[1]screen!$G:$J,2,FALSE)</f>
        <v>자산 21</v>
      </c>
      <c r="C45" s="13" t="str">
        <f t="shared" si="0"/>
        <v>ASSET 21(자산 21)</v>
      </c>
      <c r="D45" s="19" t="str">
        <f>IF(B45&lt;&gt;"", VLOOKUP(B45,[1]screen!$A:$E,2,FALSE), "" )</f>
        <v>ASSET 21</v>
      </c>
      <c r="E45" s="14"/>
      <c r="F45" s="13" t="str">
        <f t="shared" si="1"/>
        <v/>
      </c>
      <c r="G45" s="20" t="str">
        <f>IF(E45&lt;&gt;"",VLOOKUP(E45,[1]Label!$A:$B,2,FALSE),"")</f>
        <v/>
      </c>
      <c r="H45" s="14"/>
      <c r="I45" s="13" t="str">
        <f t="shared" si="2"/>
        <v/>
      </c>
      <c r="J45" s="20" t="str">
        <f>IF(H45&lt;&gt;"", VLOOKUP(H45,[1]Label!$A:$E,2,FALSE),"")</f>
        <v/>
      </c>
      <c r="K45" s="15"/>
      <c r="L45" s="13" t="str">
        <f t="shared" si="3"/>
        <v/>
      </c>
      <c r="M45" s="20" t="str">
        <f>IF(K45&lt;&gt;"",VLOOKUP(K45,[1]Label!$A:$B,2,FALSE),"")</f>
        <v/>
      </c>
      <c r="N45" s="14" t="s">
        <v>47</v>
      </c>
      <c r="O45" s="16" t="s">
        <v>48</v>
      </c>
      <c r="P45" s="13" t="str">
        <f t="shared" si="4"/>
        <v>Asset Category&lt;br&gt;(자산 분류)</v>
      </c>
      <c r="Q45" s="20" t="str">
        <f>IF(O45&lt;&gt;"", VLOOKUP(O45, [1]Label!$A:$B, 2, FALSE), "")</f>
        <v>Asset Category</v>
      </c>
      <c r="R45" s="14" t="s">
        <v>31</v>
      </c>
      <c r="S45" s="13"/>
      <c r="T45" s="13"/>
      <c r="U45" s="13"/>
      <c r="V45" s="14"/>
      <c r="W45" s="14"/>
      <c r="X45" s="14"/>
      <c r="Y45" s="14"/>
      <c r="Z45" s="21"/>
      <c r="AA45" s="21"/>
      <c r="AB45" s="21"/>
      <c r="AC45" s="21" t="s">
        <v>94</v>
      </c>
      <c r="AD45" s="21" t="s">
        <v>94</v>
      </c>
      <c r="AE45" s="21" t="s">
        <v>94</v>
      </c>
      <c r="AF45" s="22"/>
    </row>
    <row r="46" spans="1:32" ht="17.45" customHeight="1">
      <c r="A46" s="12" t="s">
        <v>110</v>
      </c>
      <c r="B46" s="19" t="str">
        <f>VLOOKUP(A46,[1]screen!$G:$J,2,FALSE)</f>
        <v>자산 21</v>
      </c>
      <c r="C46" s="13" t="str">
        <f t="shared" si="0"/>
        <v>ASSET 21(자산 21)</v>
      </c>
      <c r="D46" s="19" t="str">
        <f>IF(B46&lt;&gt;"", VLOOKUP(B46,[1]screen!$A:$E,2,FALSE), "" )</f>
        <v>ASSET 21</v>
      </c>
      <c r="E46" s="14"/>
      <c r="F46" s="13" t="str">
        <f t="shared" si="1"/>
        <v/>
      </c>
      <c r="G46" s="20" t="str">
        <f>IF(E46&lt;&gt;"",VLOOKUP(E46,[1]Label!$A:$B,2,FALSE),"")</f>
        <v/>
      </c>
      <c r="H46" s="14"/>
      <c r="I46" s="13" t="str">
        <f t="shared" si="2"/>
        <v/>
      </c>
      <c r="J46" s="20" t="str">
        <f>IF(H46&lt;&gt;"", VLOOKUP(H46,[1]Label!$A:$E,2,FALSE),"")</f>
        <v/>
      </c>
      <c r="K46" s="15"/>
      <c r="L46" s="13" t="str">
        <f t="shared" si="3"/>
        <v/>
      </c>
      <c r="M46" s="20" t="str">
        <f>IF(K46&lt;&gt;"",VLOOKUP(K46,[1]Label!$A:$B,2,FALSE),"")</f>
        <v/>
      </c>
      <c r="N46" s="14" t="s">
        <v>47</v>
      </c>
      <c r="O46" s="16" t="s">
        <v>50</v>
      </c>
      <c r="P46" s="13" t="str">
        <f t="shared" si="4"/>
        <v>Asset Type&lt;br&gt;(자산 유형)</v>
      </c>
      <c r="Q46" s="20" t="str">
        <f>IF(O46&lt;&gt;"", VLOOKUP(O46, [1]Label!$A:$B, 2, FALSE), "")</f>
        <v>Asset Type</v>
      </c>
      <c r="R46" s="14" t="s">
        <v>31</v>
      </c>
      <c r="S46" s="13"/>
      <c r="T46" s="13"/>
      <c r="U46" s="13"/>
      <c r="V46" s="14"/>
      <c r="W46" s="14"/>
      <c r="X46" s="14"/>
      <c r="Y46" s="14"/>
      <c r="Z46" s="21"/>
      <c r="AA46" s="21"/>
      <c r="AB46" s="21"/>
      <c r="AC46" s="21" t="s">
        <v>111</v>
      </c>
      <c r="AD46" s="21" t="s">
        <v>111</v>
      </c>
      <c r="AE46" s="21" t="s">
        <v>111</v>
      </c>
      <c r="AF46" s="22"/>
    </row>
    <row r="47" spans="1:32" ht="17.45" customHeight="1">
      <c r="A47" s="12" t="s">
        <v>110</v>
      </c>
      <c r="B47" s="19" t="str">
        <f>VLOOKUP(A47,[1]screen!$G:$J,2,FALSE)</f>
        <v>자산 21</v>
      </c>
      <c r="C47" s="13" t="str">
        <f t="shared" si="0"/>
        <v>ASSET 21(자산 21)</v>
      </c>
      <c r="D47" s="19" t="str">
        <f>IF(B47&lt;&gt;"", VLOOKUP(B47,[1]screen!$A:$E,2,FALSE), "" )</f>
        <v>ASSET 21</v>
      </c>
      <c r="E47" s="14"/>
      <c r="F47" s="13" t="str">
        <f t="shared" si="1"/>
        <v/>
      </c>
      <c r="G47" s="20" t="str">
        <f>IF(E47&lt;&gt;"",VLOOKUP(E47,[1]Label!$A:$B,2,FALSE),"")</f>
        <v/>
      </c>
      <c r="H47" s="14"/>
      <c r="I47" s="13" t="str">
        <f t="shared" si="2"/>
        <v/>
      </c>
      <c r="J47" s="20" t="str">
        <f>IF(H47&lt;&gt;"", VLOOKUP(H47,[1]Label!$A:$E,2,FALSE),"")</f>
        <v/>
      </c>
      <c r="K47" s="15"/>
      <c r="L47" s="13" t="str">
        <f t="shared" si="3"/>
        <v/>
      </c>
      <c r="M47" s="20" t="str">
        <f>IF(K47&lt;&gt;"",VLOOKUP(K47,[1]Label!$A:$B,2,FALSE),"")</f>
        <v/>
      </c>
      <c r="N47" s="14" t="s">
        <v>47</v>
      </c>
      <c r="O47" s="16" t="s">
        <v>52</v>
      </c>
      <c r="P47" s="13" t="str">
        <f t="shared" si="4"/>
        <v>Asset Name&lt;br&gt;(자산 이름)</v>
      </c>
      <c r="Q47" s="20" t="str">
        <f>IF(O47&lt;&gt;"", VLOOKUP(O47, [1]Label!$A:$B, 2, FALSE), "")</f>
        <v>Asset Name</v>
      </c>
      <c r="R47" s="14" t="s">
        <v>31</v>
      </c>
      <c r="S47" s="13"/>
      <c r="T47" s="13"/>
      <c r="U47" s="13"/>
      <c r="V47" s="14" t="s">
        <v>53</v>
      </c>
      <c r="W47" s="14"/>
      <c r="X47" s="14"/>
      <c r="Y47" s="14"/>
      <c r="Z47" s="21"/>
      <c r="AA47" s="21"/>
      <c r="AB47" s="21"/>
      <c r="AC47" s="21" t="s">
        <v>112</v>
      </c>
      <c r="AD47" s="21" t="s">
        <v>112</v>
      </c>
      <c r="AE47" s="21" t="s">
        <v>112</v>
      </c>
      <c r="AF47" s="22"/>
    </row>
    <row r="48" spans="1:32" s="29" customFormat="1" ht="17.45" customHeight="1">
      <c r="A48" s="12" t="s">
        <v>110</v>
      </c>
      <c r="B48" s="19" t="str">
        <f>VLOOKUP(A48,[1]screen!$G:$J,2,FALSE)</f>
        <v>자산 21</v>
      </c>
      <c r="C48" s="23" t="str">
        <f t="shared" si="0"/>
        <v>ASSET 21(자산 21)</v>
      </c>
      <c r="D48" s="19" t="str">
        <f>IF(B48&lt;&gt;"", VLOOKUP(B48,[1]screen!$A:$E,2,FALSE), "" )</f>
        <v>ASSET 21</v>
      </c>
      <c r="E48" s="24"/>
      <c r="F48" s="23" t="str">
        <f t="shared" si="1"/>
        <v/>
      </c>
      <c r="G48" s="20" t="str">
        <f>IF(E48&lt;&gt;"",VLOOKUP(E48,[1]Label!$A:$B,2,FALSE),"")</f>
        <v/>
      </c>
      <c r="H48" s="14"/>
      <c r="I48" s="23" t="str">
        <f t="shared" si="2"/>
        <v/>
      </c>
      <c r="J48" s="20" t="str">
        <f>IF(H48&lt;&gt;"", VLOOKUP(H48,[1]Label!$A:$E,2,FALSE),"")</f>
        <v/>
      </c>
      <c r="K48" s="25"/>
      <c r="L48" s="23" t="str">
        <f t="shared" si="3"/>
        <v/>
      </c>
      <c r="M48" s="20" t="str">
        <f>IF(K48&lt;&gt;"",VLOOKUP(K48,[1]Label!$A:$B,2,FALSE),"")</f>
        <v/>
      </c>
      <c r="N48" s="24" t="s">
        <v>56</v>
      </c>
      <c r="O48" s="26" t="s">
        <v>96</v>
      </c>
      <c r="P48" s="23" t="str">
        <f t="shared" si="4"/>
        <v>Unit of Measure Name&lt;br&gt;(측정 단위명)</v>
      </c>
      <c r="Q48" s="20" t="str">
        <f>IF(O48&lt;&gt;"", VLOOKUP(O48, [1]Label!$A:$B, 2, FALSE), "")</f>
        <v>Unit of Measure Name</v>
      </c>
      <c r="R48" s="24" t="s">
        <v>31</v>
      </c>
      <c r="S48" s="23"/>
      <c r="T48" s="23"/>
      <c r="U48" s="23"/>
      <c r="V48" s="24"/>
      <c r="W48" s="24"/>
      <c r="X48" s="24"/>
      <c r="Y48" s="24"/>
      <c r="Z48" s="27"/>
      <c r="AA48" s="27"/>
      <c r="AB48" s="27"/>
      <c r="AC48" s="27" t="s">
        <v>113</v>
      </c>
      <c r="AD48" s="27" t="s">
        <v>113</v>
      </c>
      <c r="AE48" s="27" t="s">
        <v>113</v>
      </c>
      <c r="AF48" s="28"/>
    </row>
    <row r="49" spans="1:32" s="29" customFormat="1" ht="17.45" customHeight="1">
      <c r="A49" s="12" t="s">
        <v>110</v>
      </c>
      <c r="B49" s="19" t="str">
        <f>VLOOKUP(A49,[1]screen!$G:$J,2,FALSE)</f>
        <v>자산 21</v>
      </c>
      <c r="C49" s="23" t="str">
        <f t="shared" si="0"/>
        <v>ASSET 21(자산 21)</v>
      </c>
      <c r="D49" s="19" t="str">
        <f>IF(B49&lt;&gt;"", VLOOKUP(B49,[1]screen!$A:$E,2,FALSE), "" )</f>
        <v>ASSET 21</v>
      </c>
      <c r="E49" s="24"/>
      <c r="F49" s="23" t="str">
        <f t="shared" si="1"/>
        <v/>
      </c>
      <c r="G49" s="20" t="str">
        <f>IF(E49&lt;&gt;"",VLOOKUP(E49,[1]Label!$A:$B,2,FALSE),"")</f>
        <v/>
      </c>
      <c r="H49" s="14"/>
      <c r="I49" s="23" t="str">
        <f t="shared" si="2"/>
        <v/>
      </c>
      <c r="J49" s="20" t="str">
        <f>IF(H49&lt;&gt;"", VLOOKUP(H49,[1]Label!$A:$E,2,FALSE),"")</f>
        <v/>
      </c>
      <c r="K49" s="25"/>
      <c r="L49" s="23" t="str">
        <f t="shared" si="3"/>
        <v/>
      </c>
      <c r="M49" s="20" t="str">
        <f>IF(K49&lt;&gt;"",VLOOKUP(K49,[1]Label!$A:$B,2,FALSE),"")</f>
        <v/>
      </c>
      <c r="N49" s="24" t="s">
        <v>56</v>
      </c>
      <c r="O49" s="26" t="s">
        <v>98</v>
      </c>
      <c r="P49" s="23" t="str">
        <f t="shared" si="4"/>
        <v>Asset Quantity&lt;br&gt;(자산 수량)</v>
      </c>
      <c r="Q49" s="20" t="str">
        <f>IF(O49&lt;&gt;"", VLOOKUP(O49, [1]Label!$A:$B, 2, FALSE), "")</f>
        <v>Asset Quantity</v>
      </c>
      <c r="R49" s="24" t="s">
        <v>31</v>
      </c>
      <c r="S49" s="23"/>
      <c r="T49" s="23"/>
      <c r="U49" s="23"/>
      <c r="V49" s="24"/>
      <c r="W49" s="24"/>
      <c r="X49" s="24"/>
      <c r="Y49" s="24"/>
      <c r="Z49" s="27"/>
      <c r="AA49" s="27"/>
      <c r="AB49" s="27"/>
      <c r="AC49" s="27" t="s">
        <v>114</v>
      </c>
      <c r="AD49" s="27" t="s">
        <v>114</v>
      </c>
      <c r="AE49" s="27" t="s">
        <v>114</v>
      </c>
      <c r="AF49" s="28"/>
    </row>
    <row r="50" spans="1:32" s="29" customFormat="1" ht="17.45" customHeight="1">
      <c r="A50" s="12" t="s">
        <v>110</v>
      </c>
      <c r="B50" s="19" t="str">
        <f>VLOOKUP(A50,[1]screen!$G:$J,2,FALSE)</f>
        <v>자산 21</v>
      </c>
      <c r="C50" s="23" t="str">
        <f t="shared" si="0"/>
        <v>ASSET 21(자산 21)</v>
      </c>
      <c r="D50" s="19" t="str">
        <f>IF(B50&lt;&gt;"", VLOOKUP(B50,[1]screen!$A:$E,2,FALSE), "" )</f>
        <v>ASSET 21</v>
      </c>
      <c r="E50" s="24"/>
      <c r="F50" s="23" t="str">
        <f t="shared" si="1"/>
        <v/>
      </c>
      <c r="G50" s="20" t="str">
        <f>IF(E50&lt;&gt;"",VLOOKUP(E50,[1]Label!$A:$B,2,FALSE),"")</f>
        <v/>
      </c>
      <c r="H50" s="14"/>
      <c r="I50" s="23" t="str">
        <f t="shared" si="2"/>
        <v/>
      </c>
      <c r="J50" s="20" t="str">
        <f>IF(H50&lt;&gt;"", VLOOKUP(H50,[1]Label!$A:$E,2,FALSE),"")</f>
        <v/>
      </c>
      <c r="K50" s="25"/>
      <c r="L50" s="23" t="str">
        <f t="shared" si="3"/>
        <v/>
      </c>
      <c r="M50" s="20" t="str">
        <f>IF(K50&lt;&gt;"",VLOOKUP(K50,[1]Label!$A:$B,2,FALSE),"")</f>
        <v/>
      </c>
      <c r="N50" s="24" t="s">
        <v>56</v>
      </c>
      <c r="O50" s="26" t="s">
        <v>100</v>
      </c>
      <c r="P50" s="23" t="str">
        <f t="shared" si="4"/>
        <v>Expected Life Days&lt;br&gt;(기대 수명(일))</v>
      </c>
      <c r="Q50" s="20" t="str">
        <f>IF(O50&lt;&gt;"", VLOOKUP(O50, [1]Label!$A:$B, 2, FALSE), "")</f>
        <v>Expected Life Days</v>
      </c>
      <c r="R50" s="24" t="s">
        <v>31</v>
      </c>
      <c r="S50" s="23"/>
      <c r="T50" s="23"/>
      <c r="U50" s="23"/>
      <c r="W50" s="24"/>
      <c r="X50" s="24"/>
      <c r="Y50" s="24"/>
      <c r="Z50" s="27"/>
      <c r="AA50" s="27"/>
      <c r="AB50" s="27"/>
      <c r="AC50" s="27" t="s">
        <v>115</v>
      </c>
      <c r="AD50" s="27" t="s">
        <v>115</v>
      </c>
      <c r="AE50" s="27" t="s">
        <v>115</v>
      </c>
      <c r="AF50" s="28"/>
    </row>
    <row r="51" spans="1:32" s="29" customFormat="1" ht="17.45" customHeight="1">
      <c r="A51" s="12" t="s">
        <v>110</v>
      </c>
      <c r="B51" s="19" t="str">
        <f>VLOOKUP(A51,[1]screen!$G:$J,2,FALSE)</f>
        <v>자산 21</v>
      </c>
      <c r="C51" s="23" t="str">
        <f t="shared" si="0"/>
        <v>ASSET 21(자산 21)</v>
      </c>
      <c r="D51" s="19" t="str">
        <f>IF(B51&lt;&gt;"", VLOOKUP(B51,[1]screen!$A:$E,2,FALSE), "" )</f>
        <v>ASSET 21</v>
      </c>
      <c r="E51" s="24"/>
      <c r="F51" s="23" t="str">
        <f t="shared" si="1"/>
        <v/>
      </c>
      <c r="G51" s="20" t="str">
        <f>IF(E51&lt;&gt;"",VLOOKUP(E51,[1]Label!$A:$B,2,FALSE),"")</f>
        <v/>
      </c>
      <c r="H51" s="14"/>
      <c r="I51" s="23" t="str">
        <f t="shared" si="2"/>
        <v/>
      </c>
      <c r="J51" s="20" t="str">
        <f>IF(H51&lt;&gt;"", VLOOKUP(H51,[1]Label!$A:$E,2,FALSE),"")</f>
        <v/>
      </c>
      <c r="K51" s="25"/>
      <c r="L51" s="23" t="str">
        <f t="shared" si="3"/>
        <v/>
      </c>
      <c r="M51" s="20" t="str">
        <f>IF(K51&lt;&gt;"",VLOOKUP(K51,[1]Label!$A:$B,2,FALSE),"")</f>
        <v/>
      </c>
      <c r="N51" s="24" t="s">
        <v>56</v>
      </c>
      <c r="O51" s="26" t="s">
        <v>102</v>
      </c>
      <c r="P51" s="23" t="str">
        <f t="shared" si="4"/>
        <v>Unit Price&lt;br&gt;(단가)</v>
      </c>
      <c r="Q51" s="20" t="str">
        <f>IF(O51&lt;&gt;"", VLOOKUP(O51, [1]Label!$A:$B, 2, FALSE), "")</f>
        <v>Unit Price</v>
      </c>
      <c r="R51" s="24" t="s">
        <v>31</v>
      </c>
      <c r="S51" s="23" t="s">
        <v>32</v>
      </c>
      <c r="T51" s="23"/>
      <c r="U51" s="23"/>
      <c r="V51" s="24"/>
      <c r="W51" s="24"/>
      <c r="X51" s="24"/>
      <c r="Y51" s="24"/>
      <c r="Z51" s="27"/>
      <c r="AA51" s="27"/>
      <c r="AB51" s="27"/>
      <c r="AC51" s="27" t="s">
        <v>116</v>
      </c>
      <c r="AD51" s="27" t="s">
        <v>116</v>
      </c>
      <c r="AE51" s="27" t="s">
        <v>116</v>
      </c>
      <c r="AF51" s="28"/>
    </row>
    <row r="52" spans="1:32" s="29" customFormat="1" ht="17.45" customHeight="1">
      <c r="A52" s="12" t="s">
        <v>110</v>
      </c>
      <c r="B52" s="19" t="str">
        <f>VLOOKUP(A52,[1]screen!$G:$J,2,FALSE)</f>
        <v>자산 21</v>
      </c>
      <c r="C52" s="23" t="str">
        <f t="shared" si="0"/>
        <v>ASSET 21(자산 21)</v>
      </c>
      <c r="D52" s="19" t="str">
        <f>IF(B52&lt;&gt;"", VLOOKUP(B52,[1]screen!$A:$E,2,FALSE), "" )</f>
        <v>ASSET 21</v>
      </c>
      <c r="E52" s="24"/>
      <c r="F52" s="23" t="str">
        <f t="shared" si="1"/>
        <v/>
      </c>
      <c r="G52" s="20" t="str">
        <f>IF(E52&lt;&gt;"",VLOOKUP(E52,[1]Label!$A:$B,2,FALSE),"")</f>
        <v/>
      </c>
      <c r="H52" s="14"/>
      <c r="I52" s="23" t="str">
        <f t="shared" si="2"/>
        <v/>
      </c>
      <c r="J52" s="20" t="str">
        <f>IF(H52&lt;&gt;"", VLOOKUP(H52,[1]Label!$A:$E,2,FALSE),"")</f>
        <v/>
      </c>
      <c r="K52" s="25"/>
      <c r="L52" s="23" t="str">
        <f t="shared" si="3"/>
        <v/>
      </c>
      <c r="M52" s="20" t="str">
        <f>IF(K52&lt;&gt;"",VLOOKUP(K52,[1]Label!$A:$B,2,FALSE),"")</f>
        <v/>
      </c>
      <c r="N52" s="24" t="s">
        <v>56</v>
      </c>
      <c r="O52" s="26" t="s">
        <v>103</v>
      </c>
      <c r="P52" s="23" t="str">
        <f t="shared" si="4"/>
        <v>Total Amount&lt;br&gt;(총 금액)</v>
      </c>
      <c r="Q52" s="20" t="str">
        <f>IF(O52&lt;&gt;"", VLOOKUP(O52, [1]Label!$A:$B, 2, FALSE), "")</f>
        <v>Total Amount</v>
      </c>
      <c r="R52" s="24" t="s">
        <v>31</v>
      </c>
      <c r="S52" s="23"/>
      <c r="T52" s="23"/>
      <c r="U52" s="23"/>
      <c r="V52" s="24"/>
      <c r="W52" s="24"/>
      <c r="X52" s="24"/>
      <c r="Y52" s="24"/>
      <c r="Z52" s="27"/>
      <c r="AA52" s="27"/>
      <c r="AB52" s="27"/>
      <c r="AC52" s="27" t="s">
        <v>117</v>
      </c>
      <c r="AD52" s="27" t="s">
        <v>117</v>
      </c>
      <c r="AE52" s="27" t="s">
        <v>117</v>
      </c>
      <c r="AF52" s="28"/>
    </row>
    <row r="53" spans="1:32" s="29" customFormat="1" ht="17.45" customHeight="1">
      <c r="A53" s="12" t="s">
        <v>110</v>
      </c>
      <c r="B53" s="19" t="str">
        <f>VLOOKUP(A53,[1]screen!$G:$J,2,FALSE)</f>
        <v>자산 21</v>
      </c>
      <c r="C53" s="23" t="str">
        <f t="shared" si="0"/>
        <v>ASSET 21(자산 21)</v>
      </c>
      <c r="D53" s="19" t="str">
        <f>IF(B53&lt;&gt;"", VLOOKUP(B53,[1]screen!$A:$E,2,FALSE), "" )</f>
        <v>ASSET 21</v>
      </c>
      <c r="E53" s="24"/>
      <c r="F53" s="23" t="str">
        <f t="shared" si="1"/>
        <v/>
      </c>
      <c r="G53" s="20" t="str">
        <f>IF(E53&lt;&gt;"",VLOOKUP(E53,[1]Label!$A:$B,2,FALSE),"")</f>
        <v/>
      </c>
      <c r="H53" s="14"/>
      <c r="I53" s="23" t="str">
        <f t="shared" si="2"/>
        <v/>
      </c>
      <c r="J53" s="20" t="str">
        <f>IF(H53&lt;&gt;"", VLOOKUP(H53,[1]Label!$A:$E,2,FALSE),"")</f>
        <v/>
      </c>
      <c r="K53" s="25"/>
      <c r="L53" s="23" t="str">
        <f t="shared" si="3"/>
        <v/>
      </c>
      <c r="M53" s="20" t="str">
        <f>IF(K53&lt;&gt;"",VLOOKUP(K53,[1]Label!$A:$B,2,FALSE),"")</f>
        <v/>
      </c>
      <c r="N53" s="24" t="s">
        <v>56</v>
      </c>
      <c r="O53" s="26" t="s">
        <v>105</v>
      </c>
      <c r="P53" s="23" t="str">
        <f t="shared" si="4"/>
        <v>Manufacture Date&lt;br&gt;(제조일)</v>
      </c>
      <c r="Q53" s="20" t="str">
        <f>IF(O53&lt;&gt;"", VLOOKUP(O53, [1]Label!$A:$B, 2, FALSE), "")</f>
        <v>Manufacture Date</v>
      </c>
      <c r="R53" s="24" t="s">
        <v>31</v>
      </c>
      <c r="S53" s="23" t="s">
        <v>32</v>
      </c>
      <c r="T53" s="23"/>
      <c r="U53" s="23"/>
      <c r="V53" s="24"/>
      <c r="W53" s="24"/>
      <c r="X53" s="24"/>
      <c r="Y53" s="24"/>
      <c r="Z53" s="27"/>
      <c r="AA53" s="27"/>
      <c r="AB53" s="27"/>
      <c r="AC53" s="27" t="s">
        <v>106</v>
      </c>
      <c r="AD53" s="27" t="s">
        <v>106</v>
      </c>
      <c r="AE53" s="27" t="s">
        <v>106</v>
      </c>
      <c r="AF53" s="28"/>
    </row>
    <row r="54" spans="1:32" s="29" customFormat="1" ht="17.45" customHeight="1">
      <c r="A54" s="12" t="s">
        <v>110</v>
      </c>
      <c r="B54" s="19" t="str">
        <f>VLOOKUP(A54,[1]screen!$G:$J,2,FALSE)</f>
        <v>자산 21</v>
      </c>
      <c r="C54" s="23" t="str">
        <f t="shared" si="0"/>
        <v>ASSET 21(자산 21)</v>
      </c>
      <c r="D54" s="19" t="str">
        <f>IF(B54&lt;&gt;"", VLOOKUP(B54,[1]screen!$A:$E,2,FALSE), "" )</f>
        <v>ASSET 21</v>
      </c>
      <c r="E54" s="24"/>
      <c r="F54" s="23" t="str">
        <f t="shared" si="1"/>
        <v/>
      </c>
      <c r="G54" s="20" t="str">
        <f>IF(E54&lt;&gt;"",VLOOKUP(E54,[1]Label!$A:$B,2,FALSE),"")</f>
        <v/>
      </c>
      <c r="H54" s="14"/>
      <c r="I54" s="23" t="str">
        <f t="shared" si="2"/>
        <v/>
      </c>
      <c r="J54" s="20" t="str">
        <f>IF(H54&lt;&gt;"", VLOOKUP(H54,[1]Label!$A:$E,2,FALSE),"")</f>
        <v/>
      </c>
      <c r="K54" s="25"/>
      <c r="L54" s="23" t="str">
        <f t="shared" si="3"/>
        <v/>
      </c>
      <c r="M54" s="20" t="str">
        <f>IF(K54&lt;&gt;"",VLOOKUP(K54,[1]Label!$A:$B,2,FALSE),"")</f>
        <v/>
      </c>
      <c r="N54" s="24" t="s">
        <v>56</v>
      </c>
      <c r="O54" s="26" t="s">
        <v>107</v>
      </c>
      <c r="P54" s="23" t="str">
        <f t="shared" si="4"/>
        <v>Expiry Date&lt;br&gt;(유효기간)</v>
      </c>
      <c r="Q54" s="20" t="str">
        <f>IF(O54&lt;&gt;"", VLOOKUP(O54, [1]Label!$A:$B, 2, FALSE), "")</f>
        <v>Expiry Date</v>
      </c>
      <c r="R54" s="24" t="s">
        <v>31</v>
      </c>
      <c r="S54" s="23"/>
      <c r="T54" s="23"/>
      <c r="U54" s="23"/>
      <c r="V54" s="24" t="s">
        <v>53</v>
      </c>
      <c r="W54" s="24"/>
      <c r="X54" s="24"/>
      <c r="Y54" s="24"/>
      <c r="Z54" s="27"/>
      <c r="AA54" s="27"/>
      <c r="AB54" s="27"/>
      <c r="AC54" s="27" t="s">
        <v>118</v>
      </c>
      <c r="AD54" s="27" t="s">
        <v>118</v>
      </c>
      <c r="AE54" s="27" t="s">
        <v>118</v>
      </c>
      <c r="AF54" s="28"/>
    </row>
    <row r="55" spans="1:32" ht="17.45" customHeight="1">
      <c r="A55" s="12" t="s">
        <v>110</v>
      </c>
      <c r="B55" s="19" t="str">
        <f>VLOOKUP(A55,[1]screen!$G:$J,2,FALSE)</f>
        <v>자산 21</v>
      </c>
      <c r="C55" s="13" t="str">
        <f t="shared" si="0"/>
        <v>ASSET 21(자산 21)</v>
      </c>
      <c r="D55" s="19" t="str">
        <f>IF(B55&lt;&gt;"", VLOOKUP(B55,[1]screen!$A:$E,2,FALSE), "" )</f>
        <v>ASSET 21</v>
      </c>
      <c r="E55" s="14"/>
      <c r="F55" s="13" t="str">
        <f t="shared" si="1"/>
        <v/>
      </c>
      <c r="G55" s="20" t="str">
        <f>IF(E55&lt;&gt;"",VLOOKUP(E55,[1]Label!$A:$B,2,FALSE),"")</f>
        <v/>
      </c>
      <c r="H55" s="14"/>
      <c r="I55" s="13" t="str">
        <f t="shared" si="2"/>
        <v/>
      </c>
      <c r="J55" s="20" t="str">
        <f>IF(H55&lt;&gt;"", VLOOKUP(H55,[1]Label!$A:$E,2,FALSE),"")</f>
        <v/>
      </c>
      <c r="K55" s="15"/>
      <c r="L55" s="13" t="str">
        <f t="shared" si="3"/>
        <v/>
      </c>
      <c r="M55" s="20" t="str">
        <f>IF(K55&lt;&gt;"",VLOOKUP(K55,[1]Label!$A:$B,2,FALSE),"")</f>
        <v/>
      </c>
      <c r="N55" s="14" t="s">
        <v>47</v>
      </c>
      <c r="O55" s="16" t="s">
        <v>69</v>
      </c>
      <c r="P55" s="13" t="str">
        <f t="shared" si="4"/>
        <v>Description&lt;br&gt;(설명)</v>
      </c>
      <c r="Q55" s="20" t="str">
        <f>IF(O55&lt;&gt;"", VLOOKUP(O55, [1]Label!$A:$B, 2, FALSE), "")</f>
        <v>Description</v>
      </c>
      <c r="R55" s="14" t="s">
        <v>31</v>
      </c>
      <c r="S55" s="13"/>
      <c r="T55" s="13"/>
      <c r="U55" s="13"/>
      <c r="V55" s="14" t="s">
        <v>53</v>
      </c>
      <c r="W55" s="14"/>
      <c r="X55" s="14"/>
      <c r="Y55" s="14"/>
      <c r="Z55" s="21"/>
      <c r="AA55" s="21"/>
      <c r="AB55" s="21"/>
      <c r="AC55" s="21" t="s">
        <v>119</v>
      </c>
      <c r="AD55" s="21" t="s">
        <v>119</v>
      </c>
      <c r="AE55" s="21" t="s">
        <v>119</v>
      </c>
      <c r="AF55" s="22"/>
    </row>
    <row r="56" spans="1:32" ht="17.45" customHeight="1">
      <c r="A56" s="12" t="s">
        <v>110</v>
      </c>
      <c r="B56" s="19" t="str">
        <f>VLOOKUP(A56,[1]screen!$G:$J,2,FALSE)</f>
        <v>자산 21</v>
      </c>
      <c r="C56" s="13" t="str">
        <f t="shared" si="0"/>
        <v>ASSET 21(자산 21)</v>
      </c>
      <c r="D56" s="19" t="str">
        <f>IF(B56&lt;&gt;"", VLOOKUP(B56,[1]screen!$A:$E,2,FALSE), "" )</f>
        <v>ASSET 21</v>
      </c>
      <c r="E56" s="14"/>
      <c r="F56" s="13" t="str">
        <f t="shared" si="1"/>
        <v/>
      </c>
      <c r="G56" s="20" t="str">
        <f>IF(E56&lt;&gt;"",VLOOKUP(E56,[1]Label!$A:$B,2,FALSE),"")</f>
        <v/>
      </c>
      <c r="H56" s="14"/>
      <c r="I56" s="13" t="str">
        <f t="shared" si="2"/>
        <v/>
      </c>
      <c r="J56" s="20" t="str">
        <f>IF(H56&lt;&gt;"", VLOOKUP(H56,[1]Label!$A:$E,2,FALSE),"")</f>
        <v/>
      </c>
      <c r="K56" s="15"/>
      <c r="L56" s="13" t="str">
        <f t="shared" si="3"/>
        <v/>
      </c>
      <c r="M56" s="20" t="str">
        <f>IF(K56&lt;&gt;"",VLOOKUP(K56,[1]Label!$A:$B,2,FALSE),"")</f>
        <v/>
      </c>
      <c r="N56" s="14" t="s">
        <v>47</v>
      </c>
      <c r="O56" s="16" t="s">
        <v>71</v>
      </c>
      <c r="P56" s="13" t="str">
        <f t="shared" si="4"/>
        <v>Other Charged&lt;br&gt;(기타 담보 등록 여부)</v>
      </c>
      <c r="Q56" s="20" t="str">
        <f>IF(O56&lt;&gt;"", VLOOKUP(O56, [1]Label!$A:$B, 2, FALSE), "")</f>
        <v>Other Charged</v>
      </c>
      <c r="R56" s="14" t="s">
        <v>72</v>
      </c>
      <c r="S56" s="13"/>
      <c r="T56" s="13"/>
      <c r="U56" s="13"/>
      <c r="V56" s="14" t="s">
        <v>53</v>
      </c>
      <c r="W56" s="14"/>
      <c r="X56" s="14"/>
      <c r="Y56" s="14"/>
      <c r="Z56" s="21" t="s">
        <v>73</v>
      </c>
      <c r="AA56" s="21" t="s">
        <v>73</v>
      </c>
      <c r="AB56" s="21" t="s">
        <v>73</v>
      </c>
      <c r="AC56" s="4"/>
    </row>
    <row r="57" spans="1:32" ht="17.45" customHeight="1">
      <c r="A57" s="12" t="s">
        <v>110</v>
      </c>
      <c r="B57" s="19" t="str">
        <f>VLOOKUP(A57,[1]screen!$G:$J,2,FALSE)</f>
        <v>자산 21</v>
      </c>
      <c r="C57" s="13" t="str">
        <f t="shared" si="0"/>
        <v>ASSET 21(자산 21)</v>
      </c>
      <c r="D57" s="19" t="str">
        <f>IF(B57&lt;&gt;"", VLOOKUP(B57,[1]screen!$A:$E,2,FALSE), "" )</f>
        <v>ASSET 21</v>
      </c>
      <c r="E57" s="14"/>
      <c r="F57" s="13" t="str">
        <f t="shared" si="1"/>
        <v/>
      </c>
      <c r="G57" s="20" t="str">
        <f>IF(E57&lt;&gt;"",VLOOKUP(E57,[1]Label!$A:$B,2,FALSE),"")</f>
        <v/>
      </c>
      <c r="H57" s="14"/>
      <c r="I57" s="13" t="str">
        <f t="shared" si="2"/>
        <v/>
      </c>
      <c r="J57" s="20" t="str">
        <f>IF(H57&lt;&gt;"", VLOOKUP(H57,[1]Label!$A:$E,2,FALSE),"")</f>
        <v/>
      </c>
      <c r="K57" s="15"/>
      <c r="L57" s="13" t="str">
        <f t="shared" si="3"/>
        <v/>
      </c>
      <c r="M57" s="20" t="str">
        <f>IF(K57&lt;&gt;"",VLOOKUP(K57,[1]Label!$A:$B,2,FALSE),"")</f>
        <v/>
      </c>
      <c r="N57" s="14" t="s">
        <v>47</v>
      </c>
      <c r="O57" s="16" t="s">
        <v>74</v>
      </c>
      <c r="P57" s="13" t="str">
        <f t="shared" si="4"/>
        <v>Attachments&lt;br&gt;(첨부파일)</v>
      </c>
      <c r="Q57" s="20" t="str">
        <f>IF(O57&lt;&gt;"", VLOOKUP(O57, [1]Label!$A:$B, 2, FALSE), "")</f>
        <v>Attachments</v>
      </c>
      <c r="R57" s="14" t="s">
        <v>75</v>
      </c>
      <c r="S57" s="13"/>
      <c r="T57" s="13"/>
      <c r="U57" s="13"/>
      <c r="V57" s="14" t="s">
        <v>53</v>
      </c>
      <c r="W57" s="14"/>
      <c r="X57" s="14"/>
      <c r="Y57" s="14"/>
      <c r="Z57" s="21"/>
      <c r="AA57" s="21"/>
      <c r="AB57" s="21"/>
      <c r="AC57" s="21" t="s">
        <v>76</v>
      </c>
      <c r="AD57" s="21" t="s">
        <v>76</v>
      </c>
      <c r="AE57" s="21" t="s">
        <v>76</v>
      </c>
      <c r="AF57" s="22"/>
    </row>
    <row r="58" spans="1:32" s="35" customFormat="1" ht="17.45" customHeight="1">
      <c r="A58" s="12" t="s">
        <v>110</v>
      </c>
      <c r="B58" s="19" t="str">
        <f>VLOOKUP(A58,[1]screen!$G:$J,2,FALSE)</f>
        <v>자산 21</v>
      </c>
      <c r="C58" s="30" t="str">
        <f t="shared" si="0"/>
        <v>ASSET 21(자산 21)</v>
      </c>
      <c r="D58" s="19" t="str">
        <f>IF(B58&lt;&gt;"", VLOOKUP(B58,[1]screen!$A:$E,2,FALSE), "" )</f>
        <v>ASSET 21</v>
      </c>
      <c r="E58" s="31"/>
      <c r="F58" s="30" t="str">
        <f t="shared" si="1"/>
        <v/>
      </c>
      <c r="G58" s="20" t="str">
        <f>IF(E58&lt;&gt;"",VLOOKUP(E58,[1]Label!$A:$B,2,FALSE),"")</f>
        <v/>
      </c>
      <c r="H58" s="14"/>
      <c r="I58" s="30" t="str">
        <f t="shared" si="2"/>
        <v/>
      </c>
      <c r="J58" s="20" t="str">
        <f>IF(H58&lt;&gt;"", VLOOKUP(H58,[1]Label!$A:$E,2,FALSE),"")</f>
        <v/>
      </c>
      <c r="K58" s="32"/>
      <c r="L58" s="30" t="str">
        <f t="shared" si="3"/>
        <v/>
      </c>
      <c r="M58" s="20" t="str">
        <f>IF(K58&lt;&gt;"",VLOOKUP(K58,[1]Label!$A:$B,2,FALSE),"")</f>
        <v/>
      </c>
      <c r="N58" s="31"/>
      <c r="O58" s="33"/>
      <c r="P58" s="30" t="str">
        <f t="shared" si="4"/>
        <v/>
      </c>
      <c r="Q58" s="20" t="str">
        <f>IF(O58&lt;&gt;"", VLOOKUP(O58, [1]Label!$A:$B, 2, FALSE), "")</f>
        <v/>
      </c>
      <c r="R58" s="31" t="s">
        <v>31</v>
      </c>
      <c r="S58" s="30" t="s">
        <v>32</v>
      </c>
      <c r="T58" s="30"/>
      <c r="U58" s="30"/>
      <c r="V58" s="31"/>
      <c r="W58" s="31"/>
      <c r="X58" s="31"/>
      <c r="Y58" s="31"/>
      <c r="Z58" s="34"/>
      <c r="AA58" s="34"/>
      <c r="AB58" s="34"/>
      <c r="AC58" s="30"/>
      <c r="AD58" s="30"/>
      <c r="AE58" s="30"/>
    </row>
    <row r="59" spans="1:32" ht="17.45" customHeight="1">
      <c r="A59" s="12" t="s">
        <v>120</v>
      </c>
      <c r="B59" s="19" t="str">
        <f>VLOOKUP(A59,[1]screen!$G:$J,2,FALSE)</f>
        <v>자산 30</v>
      </c>
      <c r="C59" s="13" t="str">
        <f t="shared" si="0"/>
        <v>ASSET 30(자산 30)</v>
      </c>
      <c r="D59" s="19" t="str">
        <f>IF(B59&lt;&gt;"", VLOOKUP(B59,[1]screen!$A:$E,2,FALSE), "" )</f>
        <v>ASSET 30</v>
      </c>
      <c r="E59" s="14"/>
      <c r="F59" s="13" t="str">
        <f t="shared" si="1"/>
        <v/>
      </c>
      <c r="G59" s="20" t="str">
        <f>IF(E59&lt;&gt;"",VLOOKUP(E59,[1]Label!$A:$B,2,FALSE),"")</f>
        <v/>
      </c>
      <c r="H59" s="14"/>
      <c r="I59" s="13" t="str">
        <f t="shared" si="2"/>
        <v/>
      </c>
      <c r="J59" s="20" t="str">
        <f>IF(H59&lt;&gt;"", VLOOKUP(H59,[1]Label!$A:$E,2,FALSE),"")</f>
        <v/>
      </c>
      <c r="K59" s="15"/>
      <c r="L59" s="13" t="str">
        <f t="shared" si="3"/>
        <v/>
      </c>
      <c r="M59" s="20" t="str">
        <f>IF(K59&lt;&gt;"",VLOOKUP(K59,[1]Label!$A:$B,2,FALSE),"")</f>
        <v/>
      </c>
      <c r="N59" s="14" t="s">
        <v>47</v>
      </c>
      <c r="O59" s="16" t="s">
        <v>48</v>
      </c>
      <c r="P59" s="13" t="str">
        <f t="shared" si="4"/>
        <v>Asset Category&lt;br&gt;(자산 분류)</v>
      </c>
      <c r="Q59" s="20" t="str">
        <f>IF(O59&lt;&gt;"", VLOOKUP(O59, [1]Label!$A:$B, 2, FALSE), "")</f>
        <v>Asset Category</v>
      </c>
      <c r="R59" s="14" t="s">
        <v>31</v>
      </c>
      <c r="S59" s="13"/>
      <c r="T59" s="13"/>
      <c r="U59" s="13"/>
      <c r="V59" s="14"/>
      <c r="W59" s="14"/>
      <c r="X59" s="14"/>
      <c r="Y59" s="14"/>
      <c r="Z59" s="21"/>
      <c r="AA59" s="21"/>
      <c r="AB59" s="21"/>
      <c r="AC59" s="21" t="s">
        <v>121</v>
      </c>
      <c r="AD59" s="21" t="s">
        <v>121</v>
      </c>
      <c r="AE59" s="21" t="s">
        <v>121</v>
      </c>
      <c r="AF59" s="22"/>
    </row>
    <row r="60" spans="1:32" ht="17.45" customHeight="1">
      <c r="A60" s="12" t="s">
        <v>120</v>
      </c>
      <c r="B60" s="19" t="str">
        <f>VLOOKUP(A60,[1]screen!$G:$J,2,FALSE)</f>
        <v>자산 30</v>
      </c>
      <c r="C60" s="13" t="str">
        <f t="shared" si="0"/>
        <v>ASSET 30(자산 30)</v>
      </c>
      <c r="D60" s="19" t="str">
        <f>IF(B60&lt;&gt;"", VLOOKUP(B60,[1]screen!$A:$E,2,FALSE), "" )</f>
        <v>ASSET 30</v>
      </c>
      <c r="E60" s="14"/>
      <c r="F60" s="13" t="str">
        <f t="shared" si="1"/>
        <v/>
      </c>
      <c r="G60" s="20" t="str">
        <f>IF(E60&lt;&gt;"",VLOOKUP(E60,[1]Label!$A:$B,2,FALSE),"")</f>
        <v/>
      </c>
      <c r="H60" s="14"/>
      <c r="I60" s="13" t="str">
        <f t="shared" si="2"/>
        <v/>
      </c>
      <c r="J60" s="20" t="str">
        <f>IF(H60&lt;&gt;"", VLOOKUP(H60,[1]Label!$A:$E,2,FALSE),"")</f>
        <v/>
      </c>
      <c r="K60" s="15"/>
      <c r="L60" s="13" t="str">
        <f t="shared" si="3"/>
        <v/>
      </c>
      <c r="M60" s="20" t="str">
        <f>IF(K60&lt;&gt;"",VLOOKUP(K60,[1]Label!$A:$B,2,FALSE),"")</f>
        <v/>
      </c>
      <c r="N60" s="14" t="s">
        <v>47</v>
      </c>
      <c r="O60" s="16" t="s">
        <v>50</v>
      </c>
      <c r="P60" s="13" t="str">
        <f t="shared" si="4"/>
        <v>Asset Type&lt;br&gt;(자산 유형)</v>
      </c>
      <c r="Q60" s="20" t="str">
        <f>IF(O60&lt;&gt;"", VLOOKUP(O60, [1]Label!$A:$B, 2, FALSE), "")</f>
        <v>Asset Type</v>
      </c>
      <c r="R60" s="14" t="s">
        <v>31</v>
      </c>
      <c r="S60" s="13"/>
      <c r="T60" s="13"/>
      <c r="U60" s="13"/>
      <c r="V60" s="14"/>
      <c r="W60" s="14"/>
      <c r="X60" s="14"/>
      <c r="Y60" s="14"/>
      <c r="Z60" s="21"/>
      <c r="AA60" s="21"/>
      <c r="AB60" s="21"/>
      <c r="AC60" s="21" t="s">
        <v>122</v>
      </c>
      <c r="AD60" s="21" t="s">
        <v>122</v>
      </c>
      <c r="AE60" s="21" t="s">
        <v>122</v>
      </c>
      <c r="AF60" s="22"/>
    </row>
    <row r="61" spans="1:32" ht="17.45" customHeight="1">
      <c r="A61" s="12" t="s">
        <v>120</v>
      </c>
      <c r="B61" s="19" t="str">
        <f>VLOOKUP(A61,[1]screen!$G:$J,2,FALSE)</f>
        <v>자산 30</v>
      </c>
      <c r="C61" s="13" t="str">
        <f t="shared" si="0"/>
        <v>ASSET 30(자산 30)</v>
      </c>
      <c r="D61" s="19" t="str">
        <f>IF(B61&lt;&gt;"", VLOOKUP(B61,[1]screen!$A:$E,2,FALSE), "" )</f>
        <v>ASSET 30</v>
      </c>
      <c r="E61" s="14"/>
      <c r="F61" s="13" t="str">
        <f t="shared" si="1"/>
        <v/>
      </c>
      <c r="G61" s="20" t="str">
        <f>IF(E61&lt;&gt;"",VLOOKUP(E61,[1]Label!$A:$B,2,FALSE),"")</f>
        <v/>
      </c>
      <c r="H61" s="14"/>
      <c r="I61" s="13" t="str">
        <f t="shared" si="2"/>
        <v/>
      </c>
      <c r="J61" s="20" t="str">
        <f>IF(H61&lt;&gt;"", VLOOKUP(H61,[1]Label!$A:$E,2,FALSE),"")</f>
        <v/>
      </c>
      <c r="K61" s="15"/>
      <c r="L61" s="13" t="str">
        <f t="shared" si="3"/>
        <v/>
      </c>
      <c r="M61" s="20" t="str">
        <f>IF(K61&lt;&gt;"",VLOOKUP(K61,[1]Label!$A:$B,2,FALSE),"")</f>
        <v/>
      </c>
      <c r="N61" s="14" t="s">
        <v>47</v>
      </c>
      <c r="O61" s="16" t="s">
        <v>52</v>
      </c>
      <c r="P61" s="13" t="str">
        <f t="shared" si="4"/>
        <v>Asset Name&lt;br&gt;(자산 이름)</v>
      </c>
      <c r="Q61" s="20" t="str">
        <f>IF(O61&lt;&gt;"", VLOOKUP(O61, [1]Label!$A:$B, 2, FALSE), "")</f>
        <v>Asset Name</v>
      </c>
      <c r="R61" s="14" t="s">
        <v>31</v>
      </c>
      <c r="S61" s="13"/>
      <c r="T61" s="13"/>
      <c r="U61" s="13"/>
      <c r="V61" s="14" t="s">
        <v>53</v>
      </c>
      <c r="W61" s="14"/>
      <c r="X61" s="14"/>
      <c r="Y61" s="14"/>
      <c r="Z61" s="21"/>
      <c r="AA61" s="21"/>
      <c r="AB61" s="21"/>
      <c r="AC61" s="21" t="s">
        <v>123</v>
      </c>
      <c r="AD61" s="21" t="s">
        <v>123</v>
      </c>
      <c r="AE61" s="21" t="s">
        <v>123</v>
      </c>
      <c r="AF61" s="22"/>
    </row>
    <row r="62" spans="1:32" s="29" customFormat="1" ht="17.45" customHeight="1">
      <c r="A62" s="12" t="s">
        <v>120</v>
      </c>
      <c r="B62" s="19" t="str">
        <f>VLOOKUP(A62,[1]screen!$G:$J,2,FALSE)</f>
        <v>자산 30</v>
      </c>
      <c r="C62" s="23" t="str">
        <f t="shared" si="0"/>
        <v>ASSET 30(자산 30)</v>
      </c>
      <c r="D62" s="19" t="str">
        <f>IF(B62&lt;&gt;"", VLOOKUP(B62,[1]screen!$A:$E,2,FALSE), "" )</f>
        <v>ASSET 30</v>
      </c>
      <c r="E62" s="24"/>
      <c r="F62" s="23" t="str">
        <f t="shared" si="1"/>
        <v/>
      </c>
      <c r="G62" s="20" t="str">
        <f>IF(E62&lt;&gt;"",VLOOKUP(E62,[1]Label!$A:$B,2,FALSE),"")</f>
        <v/>
      </c>
      <c r="H62" s="14"/>
      <c r="I62" s="23" t="str">
        <f t="shared" si="2"/>
        <v/>
      </c>
      <c r="J62" s="20" t="str">
        <f>IF(H62&lt;&gt;"", VLOOKUP(H62,[1]Label!$A:$E,2,FALSE),"")</f>
        <v/>
      </c>
      <c r="K62" s="25"/>
      <c r="L62" s="23" t="str">
        <f t="shared" si="3"/>
        <v/>
      </c>
      <c r="M62" s="20" t="str">
        <f>IF(K62&lt;&gt;"",VLOOKUP(K62,[1]Label!$A:$B,2,FALSE),"")</f>
        <v/>
      </c>
      <c r="N62" s="24" t="s">
        <v>56</v>
      </c>
      <c r="O62" s="26" t="s">
        <v>54</v>
      </c>
      <c r="P62" s="23" t="str">
        <f t="shared" si="4"/>
        <v>Registration Authority&lt;br&gt;(등록 기관)</v>
      </c>
      <c r="Q62" s="20" t="str">
        <f>IF(O62&lt;&gt;"", VLOOKUP(O62, [1]Label!$A:$B, 2, FALSE), "")</f>
        <v>Registration Authority</v>
      </c>
      <c r="R62" s="24" t="s">
        <v>31</v>
      </c>
      <c r="S62" s="23"/>
      <c r="T62" s="23"/>
      <c r="U62" s="23"/>
      <c r="V62" s="24" t="s">
        <v>53</v>
      </c>
      <c r="W62" s="24"/>
      <c r="X62" s="24"/>
      <c r="Y62" s="24"/>
      <c r="Z62" s="27"/>
      <c r="AA62" s="27"/>
      <c r="AB62" s="27"/>
      <c r="AC62" s="27" t="s">
        <v>55</v>
      </c>
      <c r="AD62" s="27" t="s">
        <v>55</v>
      </c>
      <c r="AE62" s="27" t="s">
        <v>55</v>
      </c>
      <c r="AF62" s="28"/>
    </row>
    <row r="63" spans="1:32" s="29" customFormat="1" ht="17.45" customHeight="1">
      <c r="A63" s="12" t="s">
        <v>120</v>
      </c>
      <c r="B63" s="19" t="str">
        <f>VLOOKUP(A63,[1]screen!$G:$J,2,FALSE)</f>
        <v>자산 30</v>
      </c>
      <c r="C63" s="23" t="str">
        <f t="shared" si="0"/>
        <v>ASSET 30(자산 30)</v>
      </c>
      <c r="D63" s="19" t="str">
        <f>IF(B63&lt;&gt;"", VLOOKUP(B63,[1]screen!$A:$E,2,FALSE), "" )</f>
        <v>ASSET 30</v>
      </c>
      <c r="E63" s="24"/>
      <c r="F63" s="23" t="str">
        <f t="shared" si="1"/>
        <v/>
      </c>
      <c r="G63" s="20" t="str">
        <f>IF(E63&lt;&gt;"",VLOOKUP(E63,[1]Label!$A:$B,2,FALSE),"")</f>
        <v/>
      </c>
      <c r="H63" s="14"/>
      <c r="I63" s="23" t="str">
        <f t="shared" si="2"/>
        <v/>
      </c>
      <c r="J63" s="20" t="str">
        <f>IF(H63&lt;&gt;"", VLOOKUP(H63,[1]Label!$A:$E,2,FALSE),"")</f>
        <v/>
      </c>
      <c r="K63" s="25"/>
      <c r="L63" s="23" t="str">
        <f t="shared" si="3"/>
        <v/>
      </c>
      <c r="M63" s="20" t="str">
        <f>IF(K63&lt;&gt;"",VLOOKUP(K63,[1]Label!$A:$B,2,FALSE),"")</f>
        <v/>
      </c>
      <c r="N63" s="24" t="s">
        <v>56</v>
      </c>
      <c r="O63" s="26" t="s">
        <v>124</v>
      </c>
      <c r="P63" s="23" t="str">
        <f t="shared" si="4"/>
        <v>Location&lt;br&gt;(위치)</v>
      </c>
      <c r="Q63" s="20" t="str">
        <f>IF(O63&lt;&gt;"", VLOOKUP(O63, [1]Label!$A:$B, 2, FALSE), "")</f>
        <v>Location</v>
      </c>
      <c r="R63" s="24" t="s">
        <v>31</v>
      </c>
      <c r="S63" s="23"/>
      <c r="T63" s="23"/>
      <c r="U63" s="23"/>
      <c r="V63" s="24" t="s">
        <v>53</v>
      </c>
      <c r="W63" s="24"/>
      <c r="X63" s="24"/>
      <c r="Y63" s="24"/>
      <c r="Z63" s="27"/>
      <c r="AA63" s="27"/>
      <c r="AB63" s="27"/>
      <c r="AC63" s="27" t="s">
        <v>125</v>
      </c>
      <c r="AD63" s="27" t="s">
        <v>125</v>
      </c>
      <c r="AE63" s="27" t="s">
        <v>125</v>
      </c>
      <c r="AF63" s="28"/>
    </row>
    <row r="64" spans="1:32" s="29" customFormat="1" ht="17.45" customHeight="1">
      <c r="A64" s="12" t="s">
        <v>120</v>
      </c>
      <c r="B64" s="19" t="str">
        <f>VLOOKUP(A64,[1]screen!$G:$J,2,FALSE)</f>
        <v>자산 30</v>
      </c>
      <c r="C64" s="23" t="str">
        <f t="shared" si="0"/>
        <v>ASSET 30(자산 30)</v>
      </c>
      <c r="D64" s="19" t="str">
        <f>IF(B64&lt;&gt;"", VLOOKUP(B64,[1]screen!$A:$E,2,FALSE), "" )</f>
        <v>ASSET 30</v>
      </c>
      <c r="E64" s="24"/>
      <c r="F64" s="23" t="str">
        <f t="shared" si="1"/>
        <v/>
      </c>
      <c r="G64" s="20" t="str">
        <f>IF(E64&lt;&gt;"",VLOOKUP(E64,[1]Label!$A:$B,2,FALSE),"")</f>
        <v/>
      </c>
      <c r="H64" s="14"/>
      <c r="I64" s="23" t="str">
        <f t="shared" si="2"/>
        <v/>
      </c>
      <c r="J64" s="20" t="str">
        <f>IF(H64&lt;&gt;"", VLOOKUP(H64,[1]Label!$A:$E,2,FALSE),"")</f>
        <v/>
      </c>
      <c r="K64" s="25"/>
      <c r="L64" s="23" t="str">
        <f t="shared" si="3"/>
        <v/>
      </c>
      <c r="M64" s="20" t="str">
        <f>IF(K64&lt;&gt;"",VLOOKUP(K64,[1]Label!$A:$B,2,FALSE),"")</f>
        <v/>
      </c>
      <c r="N64" s="24" t="s">
        <v>56</v>
      </c>
      <c r="O64" s="26" t="s">
        <v>126</v>
      </c>
      <c r="P64" s="23" t="str">
        <f t="shared" si="4"/>
        <v>Make Name&lt;br&gt;(제조사 명)</v>
      </c>
      <c r="Q64" s="20" t="str">
        <f>IF(O64&lt;&gt;"", VLOOKUP(O64, [1]Label!$A:$B, 2, FALSE), "")</f>
        <v>Make Name</v>
      </c>
      <c r="R64" s="24" t="s">
        <v>31</v>
      </c>
      <c r="S64" s="23"/>
      <c r="T64" s="23"/>
      <c r="U64" s="23"/>
      <c r="V64" s="24"/>
      <c r="W64" s="24"/>
      <c r="X64" s="24"/>
      <c r="Y64" s="24"/>
      <c r="Z64" s="27"/>
      <c r="AA64" s="27"/>
      <c r="AB64" s="27"/>
      <c r="AC64" s="27" t="s">
        <v>127</v>
      </c>
      <c r="AD64" s="27" t="s">
        <v>127</v>
      </c>
      <c r="AE64" s="27" t="s">
        <v>127</v>
      </c>
      <c r="AF64" s="28"/>
    </row>
    <row r="65" spans="1:32" s="29" customFormat="1" ht="17.45" customHeight="1">
      <c r="A65" s="12" t="s">
        <v>120</v>
      </c>
      <c r="B65" s="19" t="str">
        <f>VLOOKUP(A65,[1]screen!$G:$J,2,FALSE)</f>
        <v>자산 30</v>
      </c>
      <c r="C65" s="23" t="str">
        <f t="shared" si="0"/>
        <v>ASSET 30(자산 30)</v>
      </c>
      <c r="D65" s="19" t="str">
        <f>IF(B65&lt;&gt;"", VLOOKUP(B65,[1]screen!$A:$E,2,FALSE), "" )</f>
        <v>ASSET 30</v>
      </c>
      <c r="E65" s="24"/>
      <c r="F65" s="23" t="str">
        <f t="shared" si="1"/>
        <v/>
      </c>
      <c r="G65" s="20" t="str">
        <f>IF(E65&lt;&gt;"",VLOOKUP(E65,[1]Label!$A:$B,2,FALSE),"")</f>
        <v/>
      </c>
      <c r="H65" s="14"/>
      <c r="I65" s="23" t="str">
        <f t="shared" si="2"/>
        <v/>
      </c>
      <c r="J65" s="20" t="str">
        <f>IF(H65&lt;&gt;"", VLOOKUP(H65,[1]Label!$A:$E,2,FALSE),"")</f>
        <v/>
      </c>
      <c r="K65" s="25"/>
      <c r="L65" s="23" t="str">
        <f t="shared" si="3"/>
        <v/>
      </c>
      <c r="M65" s="20" t="str">
        <f>IF(K65&lt;&gt;"",VLOOKUP(K65,[1]Label!$A:$B,2,FALSE),"")</f>
        <v/>
      </c>
      <c r="N65" s="24" t="s">
        <v>56</v>
      </c>
      <c r="O65" s="26" t="s">
        <v>128</v>
      </c>
      <c r="P65" s="23" t="str">
        <f t="shared" si="4"/>
        <v>Model Name&lt;br&gt;(모델명)</v>
      </c>
      <c r="Q65" s="20" t="str">
        <f>IF(O65&lt;&gt;"", VLOOKUP(O65, [1]Label!$A:$B, 2, FALSE), "")</f>
        <v>Model Name</v>
      </c>
      <c r="R65" s="24" t="s">
        <v>31</v>
      </c>
      <c r="S65" s="23"/>
      <c r="T65" s="23"/>
      <c r="U65" s="23"/>
      <c r="V65" s="24"/>
      <c r="W65" s="24"/>
      <c r="X65" s="24"/>
      <c r="Y65" s="24"/>
      <c r="Z65" s="27"/>
      <c r="AA65" s="27"/>
      <c r="AB65" s="27"/>
      <c r="AC65" s="27" t="s">
        <v>129</v>
      </c>
      <c r="AD65" s="27" t="s">
        <v>129</v>
      </c>
      <c r="AE65" s="27" t="s">
        <v>129</v>
      </c>
      <c r="AF65" s="28"/>
    </row>
    <row r="66" spans="1:32" s="29" customFormat="1" ht="17.45" customHeight="1">
      <c r="A66" s="12" t="s">
        <v>120</v>
      </c>
      <c r="B66" s="19" t="str">
        <f>VLOOKUP(A66,[1]screen!$G:$J,2,FALSE)</f>
        <v>자산 30</v>
      </c>
      <c r="C66" s="23" t="str">
        <f t="shared" ref="C66:C129" si="5">IF(B66&lt;&gt;"",D66&amp;"("&amp;B66&amp;")","")</f>
        <v>ASSET 30(자산 30)</v>
      </c>
      <c r="D66" s="19" t="str">
        <f>IF(B66&lt;&gt;"", VLOOKUP(B66,[1]screen!$A:$E,2,FALSE), "" )</f>
        <v>ASSET 30</v>
      </c>
      <c r="E66" s="24"/>
      <c r="F66" s="23" t="str">
        <f t="shared" ref="F66:F129" si="6">IF(E66&lt;&gt;"",G66&amp;"("&amp;E66&amp;")","")</f>
        <v/>
      </c>
      <c r="G66" s="20" t="str">
        <f>IF(E66&lt;&gt;"",VLOOKUP(E66,[1]Label!$A:$B,2,FALSE),"")</f>
        <v/>
      </c>
      <c r="H66" s="14"/>
      <c r="I66" s="23" t="str">
        <f t="shared" ref="I66:I129" si="7">IF(H66&lt;&gt;"",J66&amp;"("&amp;H66&amp;")","")</f>
        <v/>
      </c>
      <c r="J66" s="20" t="str">
        <f>IF(H66&lt;&gt;"", VLOOKUP(H66,[1]Label!$A:$E,2,FALSE),"")</f>
        <v/>
      </c>
      <c r="K66" s="25"/>
      <c r="L66" s="23" t="str">
        <f t="shared" ref="L66:L129" si="8">IF(K66&lt;&gt;"",M66&amp;"("&amp;K66&amp;")","")</f>
        <v/>
      </c>
      <c r="M66" s="20" t="str">
        <f>IF(K66&lt;&gt;"",VLOOKUP(K66,[1]Label!$A:$B,2,FALSE),"")</f>
        <v/>
      </c>
      <c r="N66" s="24" t="s">
        <v>56</v>
      </c>
      <c r="O66" s="26" t="s">
        <v>130</v>
      </c>
      <c r="P66" s="23" t="str">
        <f t="shared" ref="P66:P129" si="9">IF(O66&lt;&gt;"",Q66&amp;"&lt;br&gt;("&amp;O66&amp;")","")</f>
        <v>Model Number Code&lt;br&gt;(모델 번호 코드)</v>
      </c>
      <c r="Q66" s="20" t="str">
        <f>IF(O66&lt;&gt;"", VLOOKUP(O66, [1]Label!$A:$B, 2, FALSE), "")</f>
        <v>Model Number Code</v>
      </c>
      <c r="R66" s="24" t="s">
        <v>31</v>
      </c>
      <c r="S66" s="23"/>
      <c r="T66" s="23"/>
      <c r="U66" s="23"/>
      <c r="V66" s="24"/>
      <c r="W66" s="24"/>
      <c r="X66" s="24"/>
      <c r="Y66" s="24"/>
      <c r="Z66" s="27"/>
      <c r="AA66" s="27"/>
      <c r="AB66" s="27"/>
      <c r="AC66" s="27"/>
      <c r="AD66" s="27"/>
      <c r="AE66" s="27"/>
      <c r="AF66" s="28"/>
    </row>
    <row r="67" spans="1:32" s="29" customFormat="1" ht="17.45" customHeight="1">
      <c r="A67" s="12" t="s">
        <v>120</v>
      </c>
      <c r="B67" s="19" t="str">
        <f>VLOOKUP(A67,[1]screen!$G:$J,2,FALSE)</f>
        <v>자산 30</v>
      </c>
      <c r="C67" s="23" t="str">
        <f t="shared" si="5"/>
        <v>ASSET 30(자산 30)</v>
      </c>
      <c r="D67" s="19" t="str">
        <f>IF(B67&lt;&gt;"", VLOOKUP(B67,[1]screen!$A:$E,2,FALSE), "" )</f>
        <v>ASSET 30</v>
      </c>
      <c r="E67" s="24"/>
      <c r="F67" s="23" t="str">
        <f t="shared" si="6"/>
        <v/>
      </c>
      <c r="G67" s="20" t="str">
        <f>IF(E67&lt;&gt;"",VLOOKUP(E67,[1]Label!$A:$B,2,FALSE),"")</f>
        <v/>
      </c>
      <c r="H67" s="14"/>
      <c r="I67" s="23" t="str">
        <f t="shared" si="7"/>
        <v/>
      </c>
      <c r="J67" s="20" t="str">
        <f>IF(H67&lt;&gt;"", VLOOKUP(H67,[1]Label!$A:$E,2,FALSE),"")</f>
        <v/>
      </c>
      <c r="K67" s="25"/>
      <c r="L67" s="23" t="str">
        <f t="shared" si="8"/>
        <v/>
      </c>
      <c r="M67" s="20" t="str">
        <f>IF(K67&lt;&gt;"",VLOOKUP(K67,[1]Label!$A:$B,2,FALSE),"")</f>
        <v/>
      </c>
      <c r="N67" s="24" t="s">
        <v>56</v>
      </c>
      <c r="O67" s="26" t="s">
        <v>131</v>
      </c>
      <c r="P67" s="23" t="str">
        <f t="shared" si="9"/>
        <v>Chassis Number&lt;br&gt;(차대 번호)</v>
      </c>
      <c r="Q67" s="20" t="str">
        <f>IF(O67&lt;&gt;"", VLOOKUP(O67, [1]Label!$A:$B, 2, FALSE), "")</f>
        <v>Chassis Number</v>
      </c>
      <c r="R67" s="24" t="s">
        <v>31</v>
      </c>
      <c r="S67" s="23"/>
      <c r="T67" s="23"/>
      <c r="U67" s="23"/>
      <c r="V67" s="24"/>
      <c r="W67" s="24"/>
      <c r="X67" s="24"/>
      <c r="Y67" s="24"/>
      <c r="Z67" s="27"/>
      <c r="AA67" s="27"/>
      <c r="AB67" s="27"/>
      <c r="AC67" s="27" t="s">
        <v>132</v>
      </c>
      <c r="AD67" s="27" t="s">
        <v>132</v>
      </c>
      <c r="AE67" s="27" t="s">
        <v>132</v>
      </c>
      <c r="AF67" s="28"/>
    </row>
    <row r="68" spans="1:32" s="29" customFormat="1" ht="17.45" customHeight="1">
      <c r="A68" s="12" t="s">
        <v>120</v>
      </c>
      <c r="B68" s="19" t="str">
        <f>VLOOKUP(A68,[1]screen!$G:$J,2,FALSE)</f>
        <v>자산 30</v>
      </c>
      <c r="C68" s="23" t="str">
        <f t="shared" si="5"/>
        <v>ASSET 30(자산 30)</v>
      </c>
      <c r="D68" s="19" t="str">
        <f>IF(B68&lt;&gt;"", VLOOKUP(B68,[1]screen!$A:$E,2,FALSE), "" )</f>
        <v>ASSET 30</v>
      </c>
      <c r="E68" s="24"/>
      <c r="F68" s="23" t="str">
        <f t="shared" si="6"/>
        <v/>
      </c>
      <c r="G68" s="20" t="str">
        <f>IF(E68&lt;&gt;"",VLOOKUP(E68,[1]Label!$A:$B,2,FALSE),"")</f>
        <v/>
      </c>
      <c r="H68" s="14"/>
      <c r="I68" s="23" t="str">
        <f t="shared" si="7"/>
        <v/>
      </c>
      <c r="J68" s="20" t="str">
        <f>IF(H68&lt;&gt;"", VLOOKUP(H68,[1]Label!$A:$E,2,FALSE),"")</f>
        <v/>
      </c>
      <c r="K68" s="25"/>
      <c r="L68" s="23" t="str">
        <f t="shared" si="8"/>
        <v/>
      </c>
      <c r="M68" s="20" t="str">
        <f>IF(K68&lt;&gt;"",VLOOKUP(K68,[1]Label!$A:$B,2,FALSE),"")</f>
        <v/>
      </c>
      <c r="N68" s="24" t="s">
        <v>56</v>
      </c>
      <c r="O68" s="26" t="s">
        <v>133</v>
      </c>
      <c r="P68" s="23" t="str">
        <f t="shared" si="9"/>
        <v>Tare Weight&lt;br&gt;(공차 중량)</v>
      </c>
      <c r="Q68" s="20" t="str">
        <f>IF(O68&lt;&gt;"", VLOOKUP(O68, [1]Label!$A:$B, 2, FALSE), "")</f>
        <v>Tare Weight</v>
      </c>
      <c r="R68" s="24" t="s">
        <v>31</v>
      </c>
      <c r="S68" s="23"/>
      <c r="T68" s="23"/>
      <c r="U68" s="23"/>
      <c r="W68" s="24"/>
      <c r="X68" s="24"/>
      <c r="Y68" s="24"/>
      <c r="Z68" s="27"/>
      <c r="AA68" s="27"/>
      <c r="AB68" s="27"/>
      <c r="AC68" s="27" t="s">
        <v>116</v>
      </c>
      <c r="AD68" s="27" t="s">
        <v>116</v>
      </c>
      <c r="AE68" s="27" t="s">
        <v>116</v>
      </c>
      <c r="AF68" s="28"/>
    </row>
    <row r="69" spans="1:32" s="29" customFormat="1" ht="17.45" customHeight="1">
      <c r="A69" s="12" t="s">
        <v>120</v>
      </c>
      <c r="B69" s="19" t="str">
        <f>VLOOKUP(A69,[1]screen!$G:$J,2,FALSE)</f>
        <v>자산 30</v>
      </c>
      <c r="C69" s="23" t="str">
        <f t="shared" si="5"/>
        <v>ASSET 30(자산 30)</v>
      </c>
      <c r="D69" s="19" t="str">
        <f>IF(B69&lt;&gt;"", VLOOKUP(B69,[1]screen!$A:$E,2,FALSE), "" )</f>
        <v>ASSET 30</v>
      </c>
      <c r="E69" s="24"/>
      <c r="F69" s="23" t="str">
        <f t="shared" si="6"/>
        <v/>
      </c>
      <c r="G69" s="20" t="str">
        <f>IF(E69&lt;&gt;"",VLOOKUP(E69,[1]Label!$A:$B,2,FALSE),"")</f>
        <v/>
      </c>
      <c r="H69" s="14"/>
      <c r="I69" s="23" t="str">
        <f t="shared" si="7"/>
        <v/>
      </c>
      <c r="J69" s="20" t="str">
        <f>IF(H69&lt;&gt;"", VLOOKUP(H69,[1]Label!$A:$E,2,FALSE),"")</f>
        <v/>
      </c>
      <c r="K69" s="25"/>
      <c r="L69" s="23" t="str">
        <f t="shared" si="8"/>
        <v/>
      </c>
      <c r="M69" s="20" t="str">
        <f>IF(K69&lt;&gt;"",VLOOKUP(K69,[1]Label!$A:$B,2,FALSE),"")</f>
        <v/>
      </c>
      <c r="N69" s="24" t="s">
        <v>56</v>
      </c>
      <c r="O69" s="26" t="s">
        <v>134</v>
      </c>
      <c r="P69" s="23" t="str">
        <f t="shared" si="9"/>
        <v>Gross Weight&lt;br&gt;(총 중량)</v>
      </c>
      <c r="Q69" s="20" t="str">
        <f>IF(O69&lt;&gt;"", VLOOKUP(O69, [1]Label!$A:$B, 2, FALSE), "")</f>
        <v>Gross Weight</v>
      </c>
      <c r="R69" s="24" t="s">
        <v>31</v>
      </c>
      <c r="S69" s="23" t="s">
        <v>32</v>
      </c>
      <c r="T69" s="23"/>
      <c r="U69" s="23"/>
      <c r="V69" s="24"/>
      <c r="W69" s="24"/>
      <c r="X69" s="24"/>
      <c r="Y69" s="24"/>
      <c r="Z69" s="27"/>
      <c r="AA69" s="27"/>
      <c r="AB69" s="27"/>
      <c r="AC69" s="27" t="s">
        <v>116</v>
      </c>
      <c r="AD69" s="27" t="s">
        <v>116</v>
      </c>
      <c r="AE69" s="27" t="s">
        <v>116</v>
      </c>
      <c r="AF69" s="28"/>
    </row>
    <row r="70" spans="1:32" s="29" customFormat="1" ht="17.45" customHeight="1">
      <c r="A70" s="12" t="s">
        <v>120</v>
      </c>
      <c r="B70" s="19" t="str">
        <f>VLOOKUP(A70,[1]screen!$G:$J,2,FALSE)</f>
        <v>자산 30</v>
      </c>
      <c r="C70" s="23" t="str">
        <f t="shared" si="5"/>
        <v>ASSET 30(자산 30)</v>
      </c>
      <c r="D70" s="19" t="str">
        <f>IF(B70&lt;&gt;"", VLOOKUP(B70,[1]screen!$A:$E,2,FALSE), "" )</f>
        <v>ASSET 30</v>
      </c>
      <c r="E70" s="24"/>
      <c r="F70" s="23" t="str">
        <f t="shared" si="6"/>
        <v/>
      </c>
      <c r="G70" s="20" t="str">
        <f>IF(E70&lt;&gt;"",VLOOKUP(E70,[1]Label!$A:$B,2,FALSE),"")</f>
        <v/>
      </c>
      <c r="H70" s="14"/>
      <c r="I70" s="23" t="str">
        <f t="shared" si="7"/>
        <v/>
      </c>
      <c r="J70" s="20" t="str">
        <f>IF(H70&lt;&gt;"", VLOOKUP(H70,[1]Label!$A:$E,2,FALSE),"")</f>
        <v/>
      </c>
      <c r="K70" s="25"/>
      <c r="L70" s="23" t="str">
        <f t="shared" si="8"/>
        <v/>
      </c>
      <c r="M70" s="20" t="str">
        <f>IF(K70&lt;&gt;"",VLOOKUP(K70,[1]Label!$A:$B,2,FALSE),"")</f>
        <v/>
      </c>
      <c r="N70" s="24" t="s">
        <v>56</v>
      </c>
      <c r="O70" s="26" t="s">
        <v>135</v>
      </c>
      <c r="P70" s="23" t="str">
        <f t="shared" si="9"/>
        <v>Engine KW Capacity&lt;br&gt;(엔진 출력(KW))</v>
      </c>
      <c r="Q70" s="20" t="str">
        <f>IF(O70&lt;&gt;"", VLOOKUP(O70, [1]Label!$A:$B, 2, FALSE), "")</f>
        <v>Engine KW Capacity</v>
      </c>
      <c r="R70" s="24" t="s">
        <v>31</v>
      </c>
      <c r="S70" s="23"/>
      <c r="T70" s="23"/>
      <c r="U70" s="23"/>
      <c r="V70" s="24"/>
      <c r="W70" s="24"/>
      <c r="X70" s="24"/>
      <c r="Y70" s="24"/>
      <c r="Z70" s="27"/>
      <c r="AA70" s="27"/>
      <c r="AB70" s="27"/>
      <c r="AC70" s="27" t="s">
        <v>136</v>
      </c>
      <c r="AD70" s="27" t="s">
        <v>136</v>
      </c>
      <c r="AE70" s="27" t="s">
        <v>136</v>
      </c>
      <c r="AF70" s="28"/>
    </row>
    <row r="71" spans="1:32" s="29" customFormat="1" ht="17.45" customHeight="1">
      <c r="A71" s="12" t="s">
        <v>120</v>
      </c>
      <c r="B71" s="19" t="str">
        <f>VLOOKUP(A71,[1]screen!$G:$J,2,FALSE)</f>
        <v>자산 30</v>
      </c>
      <c r="C71" s="23" t="str">
        <f t="shared" si="5"/>
        <v>ASSET 30(자산 30)</v>
      </c>
      <c r="D71" s="19" t="str">
        <f>IF(B71&lt;&gt;"", VLOOKUP(B71,[1]screen!$A:$E,2,FALSE), "" )</f>
        <v>ASSET 30</v>
      </c>
      <c r="E71" s="24"/>
      <c r="F71" s="23" t="str">
        <f t="shared" si="6"/>
        <v/>
      </c>
      <c r="G71" s="20" t="str">
        <f>IF(E71&lt;&gt;"",VLOOKUP(E71,[1]Label!$A:$B,2,FALSE),"")</f>
        <v/>
      </c>
      <c r="H71" s="14"/>
      <c r="I71" s="23" t="str">
        <f t="shared" si="7"/>
        <v/>
      </c>
      <c r="J71" s="20" t="str">
        <f>IF(H71&lt;&gt;"", VLOOKUP(H71,[1]Label!$A:$E,2,FALSE),"")</f>
        <v/>
      </c>
      <c r="K71" s="25"/>
      <c r="L71" s="23" t="str">
        <f t="shared" si="8"/>
        <v/>
      </c>
      <c r="M71" s="20" t="str">
        <f>IF(K71&lt;&gt;"",VLOOKUP(K71,[1]Label!$A:$B,2,FALSE),"")</f>
        <v/>
      </c>
      <c r="N71" s="24" t="s">
        <v>56</v>
      </c>
      <c r="O71" s="26" t="s">
        <v>137</v>
      </c>
      <c r="P71" s="23" t="str">
        <f t="shared" si="9"/>
        <v>Year of Make&lt;br&gt;(제조 연도)</v>
      </c>
      <c r="Q71" s="20" t="str">
        <f>IF(O71&lt;&gt;"", VLOOKUP(O71, [1]Label!$A:$B, 2, FALSE), "")</f>
        <v>Year of Make</v>
      </c>
      <c r="R71" s="24" t="s">
        <v>31</v>
      </c>
      <c r="S71" s="23" t="s">
        <v>32</v>
      </c>
      <c r="T71" s="23"/>
      <c r="U71" s="23"/>
      <c r="V71" s="24"/>
      <c r="W71" s="24"/>
      <c r="X71" s="24"/>
      <c r="Y71" s="24"/>
      <c r="Z71" s="27"/>
      <c r="AA71" s="27"/>
      <c r="AB71" s="27"/>
      <c r="AC71" s="27" t="s">
        <v>138</v>
      </c>
      <c r="AD71" s="27" t="s">
        <v>138</v>
      </c>
      <c r="AE71" s="27" t="s">
        <v>138</v>
      </c>
      <c r="AF71" s="28"/>
    </row>
    <row r="72" spans="1:32" s="29" customFormat="1" ht="17.45" customHeight="1">
      <c r="A72" s="12" t="s">
        <v>120</v>
      </c>
      <c r="B72" s="19" t="str">
        <f>VLOOKUP(A72,[1]screen!$G:$J,2,FALSE)</f>
        <v>자산 30</v>
      </c>
      <c r="C72" s="23" t="str">
        <f t="shared" si="5"/>
        <v>ASSET 30(자산 30)</v>
      </c>
      <c r="D72" s="19" t="str">
        <f>IF(B72&lt;&gt;"", VLOOKUP(B72,[1]screen!$A:$E,2,FALSE), "" )</f>
        <v>ASSET 30</v>
      </c>
      <c r="E72" s="24"/>
      <c r="F72" s="23" t="str">
        <f t="shared" si="6"/>
        <v/>
      </c>
      <c r="G72" s="20" t="str">
        <f>IF(E72&lt;&gt;"",VLOOKUP(E72,[1]Label!$A:$B,2,FALSE),"")</f>
        <v/>
      </c>
      <c r="H72" s="14"/>
      <c r="I72" s="23" t="str">
        <f t="shared" si="7"/>
        <v/>
      </c>
      <c r="J72" s="20" t="str">
        <f>IF(H72&lt;&gt;"", VLOOKUP(H72,[1]Label!$A:$E,2,FALSE),"")</f>
        <v/>
      </c>
      <c r="K72" s="25"/>
      <c r="L72" s="23" t="str">
        <f t="shared" si="8"/>
        <v/>
      </c>
      <c r="M72" s="20" t="str">
        <f>IF(K72&lt;&gt;"",VLOOKUP(K72,[1]Label!$A:$B,2,FALSE),"")</f>
        <v/>
      </c>
      <c r="N72" s="24" t="s">
        <v>56</v>
      </c>
      <c r="O72" s="26" t="s">
        <v>139</v>
      </c>
      <c r="P72" s="23" t="str">
        <f t="shared" si="9"/>
        <v>Body Type&lt;br&gt;(차체 유형)</v>
      </c>
      <c r="Q72" s="20" t="str">
        <f>IF(O72&lt;&gt;"", VLOOKUP(O72, [1]Label!$A:$B, 2, FALSE), "")</f>
        <v>Body Type</v>
      </c>
      <c r="R72" s="24" t="s">
        <v>31</v>
      </c>
      <c r="S72" s="23"/>
      <c r="T72" s="23"/>
      <c r="U72" s="23"/>
      <c r="V72" s="24"/>
      <c r="W72" s="24"/>
      <c r="X72" s="24"/>
      <c r="Y72" s="24"/>
      <c r="Z72" s="27"/>
      <c r="AA72" s="27"/>
      <c r="AB72" s="27"/>
      <c r="AC72" s="27" t="s">
        <v>140</v>
      </c>
      <c r="AD72" s="27" t="s">
        <v>140</v>
      </c>
      <c r="AE72" s="27" t="s">
        <v>140</v>
      </c>
      <c r="AF72" s="28"/>
    </row>
    <row r="73" spans="1:32" s="29" customFormat="1" ht="17.45" customHeight="1">
      <c r="A73" s="12" t="s">
        <v>120</v>
      </c>
      <c r="B73" s="19" t="str">
        <f>VLOOKUP(A73,[1]screen!$G:$J,2,FALSE)</f>
        <v>자산 30</v>
      </c>
      <c r="C73" s="23" t="str">
        <f t="shared" si="5"/>
        <v>ASSET 30(자산 30)</v>
      </c>
      <c r="D73" s="19" t="str">
        <f>IF(B73&lt;&gt;"", VLOOKUP(B73,[1]screen!$A:$E,2,FALSE), "" )</f>
        <v>ASSET 30</v>
      </c>
      <c r="E73" s="24"/>
      <c r="F73" s="23" t="str">
        <f t="shared" si="6"/>
        <v/>
      </c>
      <c r="G73" s="20" t="str">
        <f>IF(E73&lt;&gt;"",VLOOKUP(E73,[1]Label!$A:$B,2,FALSE),"")</f>
        <v/>
      </c>
      <c r="H73" s="14"/>
      <c r="I73" s="23" t="str">
        <f t="shared" si="7"/>
        <v/>
      </c>
      <c r="J73" s="20" t="str">
        <f>IF(H73&lt;&gt;"", VLOOKUP(H73,[1]Label!$A:$E,2,FALSE),"")</f>
        <v/>
      </c>
      <c r="K73" s="25"/>
      <c r="L73" s="23" t="str">
        <f t="shared" si="8"/>
        <v/>
      </c>
      <c r="M73" s="20" t="str">
        <f>IF(K73&lt;&gt;"",VLOOKUP(K73,[1]Label!$A:$B,2,FALSE),"")</f>
        <v/>
      </c>
      <c r="N73" s="24" t="s">
        <v>56</v>
      </c>
      <c r="O73" s="26" t="s">
        <v>141</v>
      </c>
      <c r="P73" s="23" t="str">
        <f t="shared" si="9"/>
        <v>Colour&lt;br&gt;(색상)</v>
      </c>
      <c r="Q73" s="20" t="str">
        <f>IF(O73&lt;&gt;"", VLOOKUP(O73, [1]Label!$A:$B, 2, FALSE), "")</f>
        <v>Colour</v>
      </c>
      <c r="R73" s="24" t="s">
        <v>31</v>
      </c>
      <c r="S73" s="23"/>
      <c r="T73" s="23"/>
      <c r="U73" s="23"/>
      <c r="V73" s="24"/>
      <c r="W73" s="24"/>
      <c r="X73" s="24"/>
      <c r="Y73" s="24"/>
      <c r="Z73" s="27"/>
      <c r="AA73" s="27"/>
      <c r="AB73" s="27"/>
      <c r="AC73" s="27" t="s">
        <v>142</v>
      </c>
      <c r="AD73" s="27" t="s">
        <v>142</v>
      </c>
      <c r="AE73" s="27" t="s">
        <v>142</v>
      </c>
      <c r="AF73" s="28"/>
    </row>
    <row r="74" spans="1:32" ht="17.45" customHeight="1">
      <c r="A74" s="12" t="s">
        <v>120</v>
      </c>
      <c r="B74" s="19" t="str">
        <f>VLOOKUP(A74,[1]screen!$G:$J,2,FALSE)</f>
        <v>자산 30</v>
      </c>
      <c r="C74" s="13" t="str">
        <f t="shared" si="5"/>
        <v>ASSET 30(자산 30)</v>
      </c>
      <c r="D74" s="19" t="str">
        <f>IF(B74&lt;&gt;"", VLOOKUP(B74,[1]screen!$A:$E,2,FALSE), "" )</f>
        <v>ASSET 30</v>
      </c>
      <c r="E74" s="14"/>
      <c r="F74" s="13" t="str">
        <f t="shared" si="6"/>
        <v/>
      </c>
      <c r="G74" s="20" t="str">
        <f>IF(E74&lt;&gt;"",VLOOKUP(E74,[1]Label!$A:$B,2,FALSE),"")</f>
        <v/>
      </c>
      <c r="H74" s="14"/>
      <c r="I74" s="13" t="str">
        <f t="shared" si="7"/>
        <v/>
      </c>
      <c r="J74" s="20" t="str">
        <f>IF(H74&lt;&gt;"", VLOOKUP(H74,[1]Label!$A:$E,2,FALSE),"")</f>
        <v/>
      </c>
      <c r="K74" s="15"/>
      <c r="L74" s="13" t="str">
        <f t="shared" si="8"/>
        <v/>
      </c>
      <c r="M74" s="20" t="str">
        <f>IF(K74&lt;&gt;"",VLOOKUP(K74,[1]Label!$A:$B,2,FALSE),"")</f>
        <v/>
      </c>
      <c r="N74" s="14" t="s">
        <v>47</v>
      </c>
      <c r="O74" s="16" t="s">
        <v>69</v>
      </c>
      <c r="P74" s="13" t="str">
        <f t="shared" si="9"/>
        <v>Description&lt;br&gt;(설명)</v>
      </c>
      <c r="Q74" s="20" t="str">
        <f>IF(O74&lt;&gt;"", VLOOKUP(O74, [1]Label!$A:$B, 2, FALSE), "")</f>
        <v>Description</v>
      </c>
      <c r="R74" s="14" t="s">
        <v>31</v>
      </c>
      <c r="S74" s="13"/>
      <c r="T74" s="13"/>
      <c r="U74" s="13"/>
      <c r="V74" s="14" t="s">
        <v>53</v>
      </c>
      <c r="W74" s="14"/>
      <c r="X74" s="14"/>
      <c r="Y74" s="14"/>
      <c r="Z74" s="21"/>
      <c r="AA74" s="21"/>
      <c r="AB74" s="21"/>
      <c r="AC74" s="21"/>
      <c r="AD74" s="21"/>
      <c r="AE74" s="21"/>
      <c r="AF74" s="22"/>
    </row>
    <row r="75" spans="1:32" ht="17.45" customHeight="1">
      <c r="A75" s="12" t="s">
        <v>120</v>
      </c>
      <c r="B75" s="19" t="str">
        <f>VLOOKUP(A75,[1]screen!$G:$J,2,FALSE)</f>
        <v>자산 30</v>
      </c>
      <c r="C75" s="13" t="str">
        <f t="shared" si="5"/>
        <v>ASSET 30(자산 30)</v>
      </c>
      <c r="D75" s="19" t="str">
        <f>IF(B75&lt;&gt;"", VLOOKUP(B75,[1]screen!$A:$E,2,FALSE), "" )</f>
        <v>ASSET 30</v>
      </c>
      <c r="E75" s="14"/>
      <c r="F75" s="13" t="str">
        <f t="shared" si="6"/>
        <v/>
      </c>
      <c r="G75" s="20" t="str">
        <f>IF(E75&lt;&gt;"",VLOOKUP(E75,[1]Label!$A:$B,2,FALSE),"")</f>
        <v/>
      </c>
      <c r="H75" s="14"/>
      <c r="I75" s="13" t="str">
        <f t="shared" si="7"/>
        <v/>
      </c>
      <c r="J75" s="20" t="str">
        <f>IF(H75&lt;&gt;"", VLOOKUP(H75,[1]Label!$A:$E,2,FALSE),"")</f>
        <v/>
      </c>
      <c r="K75" s="15"/>
      <c r="L75" s="13" t="str">
        <f t="shared" si="8"/>
        <v/>
      </c>
      <c r="M75" s="20" t="str">
        <f>IF(K75&lt;&gt;"",VLOOKUP(K75,[1]Label!$A:$B,2,FALSE),"")</f>
        <v/>
      </c>
      <c r="N75" s="14" t="s">
        <v>47</v>
      </c>
      <c r="O75" s="16" t="s">
        <v>71</v>
      </c>
      <c r="P75" s="13" t="str">
        <f t="shared" si="9"/>
        <v>Other Charged&lt;br&gt;(기타 담보 등록 여부)</v>
      </c>
      <c r="Q75" s="20" t="str">
        <f>IF(O75&lt;&gt;"", VLOOKUP(O75, [1]Label!$A:$B, 2, FALSE), "")</f>
        <v>Other Charged</v>
      </c>
      <c r="R75" s="14" t="s">
        <v>72</v>
      </c>
      <c r="S75" s="13"/>
      <c r="T75" s="13"/>
      <c r="U75" s="13"/>
      <c r="V75" s="14" t="s">
        <v>53</v>
      </c>
      <c r="W75" s="14"/>
      <c r="X75" s="14"/>
      <c r="Y75" s="14"/>
      <c r="Z75" s="21" t="s">
        <v>73</v>
      </c>
      <c r="AA75" s="21" t="s">
        <v>73</v>
      </c>
      <c r="AB75" s="21" t="s">
        <v>73</v>
      </c>
      <c r="AC75" s="4"/>
    </row>
    <row r="76" spans="1:32" ht="17.45" customHeight="1">
      <c r="A76" s="12" t="s">
        <v>120</v>
      </c>
      <c r="B76" s="19" t="str">
        <f>VLOOKUP(A76,[1]screen!$G:$J,2,FALSE)</f>
        <v>자산 30</v>
      </c>
      <c r="C76" s="13" t="str">
        <f t="shared" si="5"/>
        <v>ASSET 30(자산 30)</v>
      </c>
      <c r="D76" s="19" t="str">
        <f>IF(B76&lt;&gt;"", VLOOKUP(B76,[1]screen!$A:$E,2,FALSE), "" )</f>
        <v>ASSET 30</v>
      </c>
      <c r="E76" s="14"/>
      <c r="F76" s="13" t="str">
        <f t="shared" si="6"/>
        <v/>
      </c>
      <c r="G76" s="20" t="str">
        <f>IF(E76&lt;&gt;"",VLOOKUP(E76,[1]Label!$A:$B,2,FALSE),"")</f>
        <v/>
      </c>
      <c r="H76" s="14"/>
      <c r="I76" s="13" t="str">
        <f t="shared" si="7"/>
        <v/>
      </c>
      <c r="J76" s="20" t="str">
        <f>IF(H76&lt;&gt;"", VLOOKUP(H76,[1]Label!$A:$E,2,FALSE),"")</f>
        <v/>
      </c>
      <c r="K76" s="15"/>
      <c r="L76" s="13" t="str">
        <f t="shared" si="8"/>
        <v/>
      </c>
      <c r="M76" s="20" t="str">
        <f>IF(K76&lt;&gt;"",VLOOKUP(K76,[1]Label!$A:$B,2,FALSE),"")</f>
        <v/>
      </c>
      <c r="N76" s="14" t="s">
        <v>47</v>
      </c>
      <c r="O76" s="16" t="s">
        <v>74</v>
      </c>
      <c r="P76" s="13" t="str">
        <f t="shared" si="9"/>
        <v>Attachments&lt;br&gt;(첨부파일)</v>
      </c>
      <c r="Q76" s="20" t="str">
        <f>IF(O76&lt;&gt;"", VLOOKUP(O76, [1]Label!$A:$B, 2, FALSE), "")</f>
        <v>Attachments</v>
      </c>
      <c r="R76" s="14" t="s">
        <v>75</v>
      </c>
      <c r="S76" s="13"/>
      <c r="T76" s="13"/>
      <c r="U76" s="13"/>
      <c r="V76" s="14" t="s">
        <v>53</v>
      </c>
      <c r="W76" s="14"/>
      <c r="X76" s="14"/>
      <c r="Y76" s="14"/>
      <c r="Z76" s="21"/>
      <c r="AA76" s="21"/>
      <c r="AB76" s="21"/>
      <c r="AC76" s="21" t="s">
        <v>76</v>
      </c>
      <c r="AD76" s="21" t="s">
        <v>76</v>
      </c>
      <c r="AE76" s="21" t="s">
        <v>76</v>
      </c>
      <c r="AF76" s="22"/>
    </row>
    <row r="77" spans="1:32" s="35" customFormat="1" ht="17.45" customHeight="1">
      <c r="A77" s="12" t="s">
        <v>120</v>
      </c>
      <c r="B77" s="19" t="str">
        <f>VLOOKUP(A77,[1]screen!$G:$J,2,FALSE)</f>
        <v>자산 30</v>
      </c>
      <c r="C77" s="30" t="str">
        <f t="shared" si="5"/>
        <v>ASSET 30(자산 30)</v>
      </c>
      <c r="D77" s="19" t="str">
        <f>IF(B77&lt;&gt;"", VLOOKUP(B77,[1]screen!$A:$E,2,FALSE), "" )</f>
        <v>ASSET 30</v>
      </c>
      <c r="E77" s="31"/>
      <c r="F77" s="30" t="str">
        <f t="shared" si="6"/>
        <v/>
      </c>
      <c r="G77" s="20" t="str">
        <f>IF(E77&lt;&gt;"",VLOOKUP(E77,[1]Label!$A:$B,2,FALSE),"")</f>
        <v/>
      </c>
      <c r="H77" s="14"/>
      <c r="I77" s="30" t="str">
        <f t="shared" si="7"/>
        <v/>
      </c>
      <c r="J77" s="20" t="str">
        <f>IF(H77&lt;&gt;"", VLOOKUP(H77,[1]Label!$A:$E,2,FALSE),"")</f>
        <v/>
      </c>
      <c r="K77" s="32"/>
      <c r="L77" s="30" t="str">
        <f t="shared" si="8"/>
        <v/>
      </c>
      <c r="M77" s="20" t="str">
        <f>IF(K77&lt;&gt;"",VLOOKUP(K77,[1]Label!$A:$B,2,FALSE),"")</f>
        <v/>
      </c>
      <c r="N77" s="31"/>
      <c r="O77" s="33"/>
      <c r="P77" s="30" t="str">
        <f t="shared" si="9"/>
        <v/>
      </c>
      <c r="Q77" s="20" t="str">
        <f>IF(O77&lt;&gt;"", VLOOKUP(O77, [1]Label!$A:$B, 2, FALSE), "")</f>
        <v/>
      </c>
      <c r="R77" s="31" t="s">
        <v>31</v>
      </c>
      <c r="S77" s="30" t="s">
        <v>32</v>
      </c>
      <c r="T77" s="30"/>
      <c r="U77" s="30"/>
      <c r="V77" s="31"/>
      <c r="W77" s="31"/>
      <c r="X77" s="31"/>
      <c r="Y77" s="31"/>
      <c r="Z77" s="34"/>
      <c r="AA77" s="34"/>
      <c r="AB77" s="34"/>
      <c r="AC77" s="30"/>
      <c r="AD77" s="30"/>
      <c r="AE77" s="30"/>
    </row>
    <row r="78" spans="1:32" ht="17.45" customHeight="1">
      <c r="A78" s="12" t="s">
        <v>143</v>
      </c>
      <c r="B78" s="19" t="str">
        <f>VLOOKUP(A78,[1]screen!$G:$J,2,FALSE)</f>
        <v>자산 31</v>
      </c>
      <c r="C78" s="13" t="str">
        <f t="shared" si="5"/>
        <v>ASSET 31(자산 31)</v>
      </c>
      <c r="D78" s="19" t="str">
        <f>IF(B78&lt;&gt;"", VLOOKUP(B78,[1]screen!$A:$E,2,FALSE), "" )</f>
        <v>ASSET 31</v>
      </c>
      <c r="E78" s="14"/>
      <c r="F78" s="13" t="str">
        <f t="shared" si="6"/>
        <v/>
      </c>
      <c r="G78" s="20" t="str">
        <f>IF(E78&lt;&gt;"",VLOOKUP(E78,[1]Label!$A:$B,2,FALSE),"")</f>
        <v/>
      </c>
      <c r="H78" s="14"/>
      <c r="I78" s="13" t="str">
        <f t="shared" si="7"/>
        <v/>
      </c>
      <c r="J78" s="20" t="str">
        <f>IF(H78&lt;&gt;"", VLOOKUP(H78,[1]Label!$A:$E,2,FALSE),"")</f>
        <v/>
      </c>
      <c r="K78" s="15"/>
      <c r="L78" s="13" t="str">
        <f t="shared" si="8"/>
        <v/>
      </c>
      <c r="M78" s="20" t="str">
        <f>IF(K78&lt;&gt;"",VLOOKUP(K78,[1]Label!$A:$B,2,FALSE),"")</f>
        <v/>
      </c>
      <c r="N78" s="14" t="s">
        <v>47</v>
      </c>
      <c r="O78" s="16" t="s">
        <v>48</v>
      </c>
      <c r="P78" s="13" t="str">
        <f t="shared" si="9"/>
        <v>Asset Category&lt;br&gt;(자산 분류)</v>
      </c>
      <c r="Q78" s="20" t="str">
        <f>IF(O78&lt;&gt;"", VLOOKUP(O78, [1]Label!$A:$B, 2, FALSE), "")</f>
        <v>Asset Category</v>
      </c>
      <c r="R78" s="14" t="s">
        <v>31</v>
      </c>
      <c r="S78" s="13"/>
      <c r="T78" s="13"/>
      <c r="U78" s="13"/>
      <c r="V78" s="14"/>
      <c r="W78" s="14"/>
      <c r="X78" s="14"/>
      <c r="Y78" s="14"/>
      <c r="Z78" s="21"/>
      <c r="AA78" s="21"/>
      <c r="AB78" s="21"/>
      <c r="AC78" s="21" t="s">
        <v>121</v>
      </c>
      <c r="AD78" s="21" t="s">
        <v>121</v>
      </c>
      <c r="AE78" s="21" t="s">
        <v>121</v>
      </c>
      <c r="AF78" s="22"/>
    </row>
    <row r="79" spans="1:32" ht="17.45" customHeight="1">
      <c r="A79" s="12" t="s">
        <v>143</v>
      </c>
      <c r="B79" s="19" t="str">
        <f>VLOOKUP(A79,[1]screen!$G:$J,2,FALSE)</f>
        <v>자산 31</v>
      </c>
      <c r="C79" s="13" t="str">
        <f t="shared" si="5"/>
        <v>ASSET 31(자산 31)</v>
      </c>
      <c r="D79" s="19" t="str">
        <f>IF(B79&lt;&gt;"", VLOOKUP(B79,[1]screen!$A:$E,2,FALSE), "" )</f>
        <v>ASSET 31</v>
      </c>
      <c r="E79" s="14"/>
      <c r="F79" s="13" t="str">
        <f t="shared" si="6"/>
        <v/>
      </c>
      <c r="G79" s="20" t="str">
        <f>IF(E79&lt;&gt;"",VLOOKUP(E79,[1]Label!$A:$B,2,FALSE),"")</f>
        <v/>
      </c>
      <c r="H79" s="14"/>
      <c r="I79" s="13" t="str">
        <f t="shared" si="7"/>
        <v/>
      </c>
      <c r="J79" s="20" t="str">
        <f>IF(H79&lt;&gt;"", VLOOKUP(H79,[1]Label!$A:$E,2,FALSE),"")</f>
        <v/>
      </c>
      <c r="K79" s="15"/>
      <c r="L79" s="13" t="str">
        <f t="shared" si="8"/>
        <v/>
      </c>
      <c r="M79" s="20" t="str">
        <f>IF(K79&lt;&gt;"",VLOOKUP(K79,[1]Label!$A:$B,2,FALSE),"")</f>
        <v/>
      </c>
      <c r="N79" s="14" t="s">
        <v>47</v>
      </c>
      <c r="O79" s="16" t="s">
        <v>50</v>
      </c>
      <c r="P79" s="13" t="str">
        <f t="shared" si="9"/>
        <v>Asset Type&lt;br&gt;(자산 유형)</v>
      </c>
      <c r="Q79" s="20" t="str">
        <f>IF(O79&lt;&gt;"", VLOOKUP(O79, [1]Label!$A:$B, 2, FALSE), "")</f>
        <v>Asset Type</v>
      </c>
      <c r="R79" s="14" t="s">
        <v>31</v>
      </c>
      <c r="S79" s="13"/>
      <c r="T79" s="13"/>
      <c r="U79" s="13"/>
      <c r="V79" s="14"/>
      <c r="W79" s="14"/>
      <c r="X79" s="14"/>
      <c r="Y79" s="14"/>
      <c r="Z79" s="21"/>
      <c r="AA79" s="21"/>
      <c r="AB79" s="21"/>
      <c r="AC79" s="21" t="s">
        <v>144</v>
      </c>
      <c r="AD79" s="21" t="s">
        <v>144</v>
      </c>
      <c r="AE79" s="21" t="s">
        <v>144</v>
      </c>
      <c r="AF79" s="22"/>
    </row>
    <row r="80" spans="1:32" ht="17.45" customHeight="1">
      <c r="A80" s="12" t="s">
        <v>143</v>
      </c>
      <c r="B80" s="19" t="str">
        <f>VLOOKUP(A80,[1]screen!$G:$J,2,FALSE)</f>
        <v>자산 31</v>
      </c>
      <c r="C80" s="13" t="str">
        <f t="shared" si="5"/>
        <v>ASSET 31(자산 31)</v>
      </c>
      <c r="D80" s="19" t="str">
        <f>IF(B80&lt;&gt;"", VLOOKUP(B80,[1]screen!$A:$E,2,FALSE), "" )</f>
        <v>ASSET 31</v>
      </c>
      <c r="E80" s="14"/>
      <c r="F80" s="13" t="str">
        <f t="shared" si="6"/>
        <v/>
      </c>
      <c r="G80" s="20" t="str">
        <f>IF(E80&lt;&gt;"",VLOOKUP(E80,[1]Label!$A:$B,2,FALSE),"")</f>
        <v/>
      </c>
      <c r="H80" s="14"/>
      <c r="I80" s="13" t="str">
        <f t="shared" si="7"/>
        <v/>
      </c>
      <c r="J80" s="20" t="str">
        <f>IF(H80&lt;&gt;"", VLOOKUP(H80,[1]Label!$A:$E,2,FALSE),"")</f>
        <v/>
      </c>
      <c r="K80" s="15"/>
      <c r="L80" s="13" t="str">
        <f t="shared" si="8"/>
        <v/>
      </c>
      <c r="M80" s="20" t="str">
        <f>IF(K80&lt;&gt;"",VLOOKUP(K80,[1]Label!$A:$B,2,FALSE),"")</f>
        <v/>
      </c>
      <c r="N80" s="14" t="s">
        <v>47</v>
      </c>
      <c r="O80" s="16" t="s">
        <v>52</v>
      </c>
      <c r="P80" s="13" t="str">
        <f t="shared" si="9"/>
        <v>Asset Name&lt;br&gt;(자산 이름)</v>
      </c>
      <c r="Q80" s="20" t="str">
        <f>IF(O80&lt;&gt;"", VLOOKUP(O80, [1]Label!$A:$B, 2, FALSE), "")</f>
        <v>Asset Name</v>
      </c>
      <c r="R80" s="14" t="s">
        <v>31</v>
      </c>
      <c r="S80" s="13"/>
      <c r="T80" s="13"/>
      <c r="U80" s="13"/>
      <c r="V80" s="14" t="s">
        <v>53</v>
      </c>
      <c r="W80" s="14"/>
      <c r="X80" s="14"/>
      <c r="Y80" s="14"/>
      <c r="Z80" s="21"/>
      <c r="AA80" s="21"/>
      <c r="AB80" s="21"/>
      <c r="AC80" s="21" t="s">
        <v>145</v>
      </c>
      <c r="AD80" s="21" t="s">
        <v>145</v>
      </c>
      <c r="AE80" s="21" t="s">
        <v>145</v>
      </c>
      <c r="AF80" s="22"/>
    </row>
    <row r="81" spans="1:32" s="29" customFormat="1" ht="17.45" customHeight="1">
      <c r="A81" s="12" t="s">
        <v>143</v>
      </c>
      <c r="B81" s="19" t="str">
        <f>VLOOKUP(A81,[1]screen!$G:$J,2,FALSE)</f>
        <v>자산 31</v>
      </c>
      <c r="C81" s="23" t="str">
        <f t="shared" si="5"/>
        <v>ASSET 31(자산 31)</v>
      </c>
      <c r="D81" s="19" t="str">
        <f>IF(B81&lt;&gt;"", VLOOKUP(B81,[1]screen!$A:$E,2,FALSE), "" )</f>
        <v>ASSET 31</v>
      </c>
      <c r="E81" s="24"/>
      <c r="F81" s="23" t="str">
        <f t="shared" si="6"/>
        <v/>
      </c>
      <c r="G81" s="20" t="str">
        <f>IF(E81&lt;&gt;"",VLOOKUP(E81,[1]Label!$A:$B,2,FALSE),"")</f>
        <v/>
      </c>
      <c r="H81" s="14"/>
      <c r="I81" s="23" t="str">
        <f t="shared" si="7"/>
        <v/>
      </c>
      <c r="J81" s="20" t="str">
        <f>IF(H81&lt;&gt;"", VLOOKUP(H81,[1]Label!$A:$E,2,FALSE),"")</f>
        <v/>
      </c>
      <c r="K81" s="25"/>
      <c r="L81" s="23" t="str">
        <f t="shared" si="8"/>
        <v/>
      </c>
      <c r="M81" s="20" t="str">
        <f>IF(K81&lt;&gt;"",VLOOKUP(K81,[1]Label!$A:$B,2,FALSE),"")</f>
        <v/>
      </c>
      <c r="N81" s="24" t="s">
        <v>56</v>
      </c>
      <c r="O81" s="26" t="s">
        <v>54</v>
      </c>
      <c r="P81" s="23" t="str">
        <f t="shared" si="9"/>
        <v>Registration Authority&lt;br&gt;(등록 기관)</v>
      </c>
      <c r="Q81" s="20" t="str">
        <f>IF(O81&lt;&gt;"", VLOOKUP(O81, [1]Label!$A:$B, 2, FALSE), "")</f>
        <v>Registration Authority</v>
      </c>
      <c r="R81" s="24" t="s">
        <v>31</v>
      </c>
      <c r="S81" s="23"/>
      <c r="T81" s="23"/>
      <c r="U81" s="23"/>
      <c r="V81" s="24" t="s">
        <v>53</v>
      </c>
      <c r="W81" s="24"/>
      <c r="X81" s="24"/>
      <c r="Y81" s="24"/>
      <c r="Z81" s="27"/>
      <c r="AA81" s="27"/>
      <c r="AB81" s="27"/>
      <c r="AC81" s="27" t="s">
        <v>146</v>
      </c>
      <c r="AD81" s="27" t="s">
        <v>146</v>
      </c>
      <c r="AE81" s="27" t="s">
        <v>146</v>
      </c>
      <c r="AF81" s="28"/>
    </row>
    <row r="82" spans="1:32" s="29" customFormat="1" ht="17.45" customHeight="1">
      <c r="A82" s="12" t="s">
        <v>143</v>
      </c>
      <c r="B82" s="19" t="str">
        <f>VLOOKUP(A82,[1]screen!$G:$J,2,FALSE)</f>
        <v>자산 31</v>
      </c>
      <c r="C82" s="23" t="str">
        <f t="shared" si="5"/>
        <v>ASSET 31(자산 31)</v>
      </c>
      <c r="D82" s="19" t="str">
        <f>IF(B82&lt;&gt;"", VLOOKUP(B82,[1]screen!$A:$E,2,FALSE), "" )</f>
        <v>ASSET 31</v>
      </c>
      <c r="E82" s="24"/>
      <c r="F82" s="23" t="str">
        <f t="shared" si="6"/>
        <v/>
      </c>
      <c r="G82" s="20" t="str">
        <f>IF(E82&lt;&gt;"",VLOOKUP(E82,[1]Label!$A:$B,2,FALSE),"")</f>
        <v/>
      </c>
      <c r="H82" s="14"/>
      <c r="I82" s="23" t="str">
        <f t="shared" si="7"/>
        <v/>
      </c>
      <c r="J82" s="20" t="str">
        <f>IF(H82&lt;&gt;"", VLOOKUP(H82,[1]Label!$A:$E,2,FALSE),"")</f>
        <v/>
      </c>
      <c r="K82" s="25"/>
      <c r="L82" s="23" t="str">
        <f t="shared" si="8"/>
        <v/>
      </c>
      <c r="M82" s="20" t="str">
        <f>IF(K82&lt;&gt;"",VLOOKUP(K82,[1]Label!$A:$B,2,FALSE),"")</f>
        <v/>
      </c>
      <c r="N82" s="24" t="s">
        <v>56</v>
      </c>
      <c r="O82" s="26" t="s">
        <v>128</v>
      </c>
      <c r="P82" s="23" t="str">
        <f t="shared" si="9"/>
        <v>Model Name&lt;br&gt;(모델명)</v>
      </c>
      <c r="Q82" s="20" t="str">
        <f>IF(O82&lt;&gt;"", VLOOKUP(O82, [1]Label!$A:$B, 2, FALSE), "")</f>
        <v>Model Name</v>
      </c>
      <c r="R82" s="24" t="s">
        <v>31</v>
      </c>
      <c r="S82" s="23"/>
      <c r="T82" s="23"/>
      <c r="U82" s="23"/>
      <c r="V82" s="24"/>
      <c r="W82" s="24"/>
      <c r="X82" s="24"/>
      <c r="Y82" s="24"/>
      <c r="Z82" s="27"/>
      <c r="AA82" s="27"/>
      <c r="AB82" s="27"/>
      <c r="AC82" s="27" t="s">
        <v>147</v>
      </c>
      <c r="AD82" s="27" t="s">
        <v>147</v>
      </c>
      <c r="AE82" s="27" t="s">
        <v>147</v>
      </c>
      <c r="AF82" s="28"/>
    </row>
    <row r="83" spans="1:32" s="29" customFormat="1" ht="17.45" customHeight="1">
      <c r="A83" s="12" t="s">
        <v>143</v>
      </c>
      <c r="B83" s="19" t="str">
        <f>VLOOKUP(A83,[1]screen!$G:$J,2,FALSE)</f>
        <v>자산 31</v>
      </c>
      <c r="C83" s="23" t="str">
        <f t="shared" si="5"/>
        <v>ASSET 31(자산 31)</v>
      </c>
      <c r="D83" s="19" t="str">
        <f>IF(B83&lt;&gt;"", VLOOKUP(B83,[1]screen!$A:$E,2,FALSE), "" )</f>
        <v>ASSET 31</v>
      </c>
      <c r="E83" s="24"/>
      <c r="F83" s="23" t="str">
        <f t="shared" si="6"/>
        <v/>
      </c>
      <c r="G83" s="20" t="str">
        <f>IF(E83&lt;&gt;"",VLOOKUP(E83,[1]Label!$A:$B,2,FALSE),"")</f>
        <v/>
      </c>
      <c r="H83" s="14"/>
      <c r="I83" s="23" t="str">
        <f t="shared" si="7"/>
        <v/>
      </c>
      <c r="J83" s="20" t="str">
        <f>IF(H83&lt;&gt;"", VLOOKUP(H83,[1]Label!$A:$E,2,FALSE),"")</f>
        <v/>
      </c>
      <c r="K83" s="25"/>
      <c r="L83" s="23" t="str">
        <f t="shared" si="8"/>
        <v/>
      </c>
      <c r="M83" s="20" t="str">
        <f>IF(K83&lt;&gt;"",VLOOKUP(K83,[1]Label!$A:$B,2,FALSE),"")</f>
        <v/>
      </c>
      <c r="N83" s="24" t="s">
        <v>56</v>
      </c>
      <c r="O83" s="26" t="s">
        <v>96</v>
      </c>
      <c r="P83" s="23" t="str">
        <f t="shared" si="9"/>
        <v>Unit of Measure Name&lt;br&gt;(측정 단위명)</v>
      </c>
      <c r="Q83" s="20" t="str">
        <f>IF(O83&lt;&gt;"", VLOOKUP(O83, [1]Label!$A:$B, 2, FALSE), "")</f>
        <v>Unit of Measure Name</v>
      </c>
      <c r="R83" s="24" t="s">
        <v>31</v>
      </c>
      <c r="S83" s="23"/>
      <c r="T83" s="23"/>
      <c r="U83" s="23"/>
      <c r="V83" s="24"/>
      <c r="W83" s="24"/>
      <c r="X83" s="24"/>
      <c r="Y83" s="24"/>
      <c r="Z83" s="27"/>
      <c r="AA83" s="27"/>
      <c r="AB83" s="27"/>
      <c r="AC83" s="27" t="s">
        <v>148</v>
      </c>
      <c r="AD83" s="27" t="s">
        <v>148</v>
      </c>
      <c r="AE83" s="27" t="s">
        <v>148</v>
      </c>
      <c r="AF83" s="28"/>
    </row>
    <row r="84" spans="1:32" s="29" customFormat="1" ht="17.45" customHeight="1">
      <c r="A84" s="12" t="s">
        <v>143</v>
      </c>
      <c r="B84" s="19" t="str">
        <f>VLOOKUP(A84,[1]screen!$G:$J,2,FALSE)</f>
        <v>자산 31</v>
      </c>
      <c r="C84" s="23" t="str">
        <f t="shared" si="5"/>
        <v>ASSET 31(자산 31)</v>
      </c>
      <c r="D84" s="19" t="str">
        <f>IF(B84&lt;&gt;"", VLOOKUP(B84,[1]screen!$A:$E,2,FALSE), "" )</f>
        <v>ASSET 31</v>
      </c>
      <c r="E84" s="24"/>
      <c r="F84" s="23" t="str">
        <f t="shared" si="6"/>
        <v/>
      </c>
      <c r="G84" s="20" t="str">
        <f>IF(E84&lt;&gt;"",VLOOKUP(E84,[1]Label!$A:$B,2,FALSE),"")</f>
        <v/>
      </c>
      <c r="H84" s="14"/>
      <c r="I84" s="23" t="str">
        <f t="shared" si="7"/>
        <v/>
      </c>
      <c r="J84" s="20" t="str">
        <f>IF(H84&lt;&gt;"", VLOOKUP(H84,[1]Label!$A:$E,2,FALSE),"")</f>
        <v/>
      </c>
      <c r="K84" s="25"/>
      <c r="L84" s="23" t="str">
        <f t="shared" si="8"/>
        <v/>
      </c>
      <c r="M84" s="20" t="str">
        <f>IF(K84&lt;&gt;"",VLOOKUP(K84,[1]Label!$A:$B,2,FALSE),"")</f>
        <v/>
      </c>
      <c r="N84" s="24" t="s">
        <v>56</v>
      </c>
      <c r="O84" s="26" t="s">
        <v>137</v>
      </c>
      <c r="P84" s="23" t="str">
        <f t="shared" si="9"/>
        <v>Year of Make&lt;br&gt;(제조 연도)</v>
      </c>
      <c r="Q84" s="20" t="str">
        <f>IF(O84&lt;&gt;"", VLOOKUP(O84, [1]Label!$A:$B, 2, FALSE), "")</f>
        <v>Year of Make</v>
      </c>
      <c r="R84" s="24" t="s">
        <v>31</v>
      </c>
      <c r="S84" s="23"/>
      <c r="T84" s="23"/>
      <c r="U84" s="23"/>
      <c r="V84" s="24"/>
      <c r="W84" s="24"/>
      <c r="X84" s="24"/>
      <c r="Y84" s="24"/>
      <c r="Z84" s="27"/>
      <c r="AA84" s="27"/>
      <c r="AB84" s="27"/>
      <c r="AC84" s="27" t="s">
        <v>149</v>
      </c>
      <c r="AD84" s="27" t="s">
        <v>149</v>
      </c>
      <c r="AE84" s="27" t="s">
        <v>149</v>
      </c>
      <c r="AF84" s="28"/>
    </row>
    <row r="85" spans="1:32" s="29" customFormat="1" ht="17.45" customHeight="1">
      <c r="A85" s="12" t="s">
        <v>143</v>
      </c>
      <c r="B85" s="19" t="str">
        <f>VLOOKUP(A85,[1]screen!$G:$J,2,FALSE)</f>
        <v>자산 31</v>
      </c>
      <c r="C85" s="23" t="str">
        <f t="shared" si="5"/>
        <v>ASSET 31(자산 31)</v>
      </c>
      <c r="D85" s="19" t="str">
        <f>IF(B85&lt;&gt;"", VLOOKUP(B85,[1]screen!$A:$E,2,FALSE), "" )</f>
        <v>ASSET 31</v>
      </c>
      <c r="E85" s="24"/>
      <c r="F85" s="23" t="str">
        <f t="shared" si="6"/>
        <v/>
      </c>
      <c r="G85" s="20" t="str">
        <f>IF(E85&lt;&gt;"",VLOOKUP(E85,[1]Label!$A:$B,2,FALSE),"")</f>
        <v/>
      </c>
      <c r="H85" s="14"/>
      <c r="I85" s="23" t="str">
        <f t="shared" si="7"/>
        <v/>
      </c>
      <c r="J85" s="20" t="str">
        <f>IF(H85&lt;&gt;"", VLOOKUP(H85,[1]Label!$A:$E,2,FALSE),"")</f>
        <v/>
      </c>
      <c r="K85" s="25"/>
      <c r="L85" s="23" t="str">
        <f t="shared" si="8"/>
        <v/>
      </c>
      <c r="M85" s="20" t="str">
        <f>IF(K85&lt;&gt;"",VLOOKUP(K85,[1]Label!$A:$B,2,FALSE),"")</f>
        <v/>
      </c>
      <c r="N85" s="24" t="s">
        <v>56</v>
      </c>
      <c r="O85" s="26" t="s">
        <v>150</v>
      </c>
      <c r="P85" s="23" t="str">
        <f t="shared" si="9"/>
        <v>Capacity&lt;br&gt;(용량)</v>
      </c>
      <c r="Q85" s="20" t="str">
        <f>IF(O85&lt;&gt;"", VLOOKUP(O85, [1]Label!$A:$B, 2, FALSE), "")</f>
        <v>Capacity</v>
      </c>
      <c r="R85" s="24" t="s">
        <v>31</v>
      </c>
      <c r="S85" s="23"/>
      <c r="T85" s="23"/>
      <c r="U85" s="23"/>
      <c r="W85" s="24"/>
      <c r="X85" s="24"/>
      <c r="Y85" s="24"/>
      <c r="Z85" s="27"/>
      <c r="AA85" s="27"/>
      <c r="AB85" s="27"/>
      <c r="AC85" s="27" t="s">
        <v>151</v>
      </c>
      <c r="AD85" s="27" t="s">
        <v>151</v>
      </c>
      <c r="AE85" s="27" t="s">
        <v>151</v>
      </c>
      <c r="AF85" s="28"/>
    </row>
    <row r="86" spans="1:32" s="29" customFormat="1" ht="17.45" customHeight="1">
      <c r="A86" s="12" t="s">
        <v>143</v>
      </c>
      <c r="B86" s="19" t="str">
        <f>VLOOKUP(A86,[1]screen!$G:$J,2,FALSE)</f>
        <v>자산 31</v>
      </c>
      <c r="C86" s="23" t="str">
        <f t="shared" si="5"/>
        <v>ASSET 31(자산 31)</v>
      </c>
      <c r="D86" s="19" t="str">
        <f>IF(B86&lt;&gt;"", VLOOKUP(B86,[1]screen!$A:$E,2,FALSE), "" )</f>
        <v>ASSET 31</v>
      </c>
      <c r="E86" s="24"/>
      <c r="F86" s="23" t="str">
        <f t="shared" si="6"/>
        <v/>
      </c>
      <c r="G86" s="20" t="str">
        <f>IF(E86&lt;&gt;"",VLOOKUP(E86,[1]Label!$A:$B,2,FALSE),"")</f>
        <v/>
      </c>
      <c r="H86" s="14"/>
      <c r="I86" s="23" t="str">
        <f t="shared" si="7"/>
        <v/>
      </c>
      <c r="J86" s="20" t="str">
        <f>IF(H86&lt;&gt;"", VLOOKUP(H86,[1]Label!$A:$E,2,FALSE),"")</f>
        <v/>
      </c>
      <c r="K86" s="25"/>
      <c r="L86" s="23" t="str">
        <f t="shared" si="8"/>
        <v/>
      </c>
      <c r="M86" s="20" t="str">
        <f>IF(K86&lt;&gt;"",VLOOKUP(K86,[1]Label!$A:$B,2,FALSE),"")</f>
        <v/>
      </c>
      <c r="N86" s="24" t="s">
        <v>56</v>
      </c>
      <c r="O86" s="26" t="s">
        <v>141</v>
      </c>
      <c r="P86" s="23" t="str">
        <f t="shared" si="9"/>
        <v>Colour&lt;br&gt;(색상)</v>
      </c>
      <c r="Q86" s="20" t="str">
        <f>IF(O86&lt;&gt;"", VLOOKUP(O86, [1]Label!$A:$B, 2, FALSE), "")</f>
        <v>Colour</v>
      </c>
      <c r="R86" s="24" t="s">
        <v>31</v>
      </c>
      <c r="S86" s="23"/>
      <c r="T86" s="23"/>
      <c r="U86" s="23"/>
      <c r="V86" s="24" t="s">
        <v>53</v>
      </c>
      <c r="W86" s="24"/>
      <c r="X86" s="24"/>
      <c r="Y86" s="24"/>
      <c r="Z86" s="27"/>
      <c r="AA86" s="27"/>
      <c r="AB86" s="27"/>
      <c r="AC86" s="27" t="s">
        <v>152</v>
      </c>
      <c r="AD86" s="27" t="s">
        <v>152</v>
      </c>
      <c r="AE86" s="27" t="s">
        <v>152</v>
      </c>
      <c r="AF86" s="28"/>
    </row>
    <row r="87" spans="1:32" ht="17.45" customHeight="1">
      <c r="A87" s="12" t="s">
        <v>143</v>
      </c>
      <c r="B87" s="19" t="str">
        <f>VLOOKUP(A87,[1]screen!$G:$J,2,FALSE)</f>
        <v>자산 31</v>
      </c>
      <c r="C87" s="13" t="str">
        <f t="shared" si="5"/>
        <v>ASSET 31(자산 31)</v>
      </c>
      <c r="D87" s="19" t="str">
        <f>IF(B87&lt;&gt;"", VLOOKUP(B87,[1]screen!$A:$E,2,FALSE), "" )</f>
        <v>ASSET 31</v>
      </c>
      <c r="E87" s="14"/>
      <c r="F87" s="13" t="str">
        <f t="shared" si="6"/>
        <v/>
      </c>
      <c r="G87" s="20" t="str">
        <f>IF(E87&lt;&gt;"",VLOOKUP(E87,[1]Label!$A:$B,2,FALSE),"")</f>
        <v/>
      </c>
      <c r="H87" s="14"/>
      <c r="I87" s="13" t="str">
        <f t="shared" si="7"/>
        <v/>
      </c>
      <c r="J87" s="20" t="str">
        <f>IF(H87&lt;&gt;"", VLOOKUP(H87,[1]Label!$A:$E,2,FALSE),"")</f>
        <v/>
      </c>
      <c r="K87" s="15"/>
      <c r="L87" s="13" t="str">
        <f t="shared" si="8"/>
        <v/>
      </c>
      <c r="M87" s="20" t="str">
        <f>IF(K87&lt;&gt;"",VLOOKUP(K87,[1]Label!$A:$B,2,FALSE),"")</f>
        <v/>
      </c>
      <c r="N87" s="14" t="s">
        <v>47</v>
      </c>
      <c r="O87" s="16" t="s">
        <v>69</v>
      </c>
      <c r="P87" s="13" t="str">
        <f t="shared" si="9"/>
        <v>Description&lt;br&gt;(설명)</v>
      </c>
      <c r="Q87" s="20" t="str">
        <f>IF(O87&lt;&gt;"", VLOOKUP(O87, [1]Label!$A:$B, 2, FALSE), "")</f>
        <v>Description</v>
      </c>
      <c r="R87" s="14" t="s">
        <v>31</v>
      </c>
      <c r="S87" s="13"/>
      <c r="T87" s="13"/>
      <c r="U87" s="13"/>
      <c r="V87" s="14" t="s">
        <v>53</v>
      </c>
      <c r="W87" s="14"/>
      <c r="X87" s="14"/>
      <c r="Y87" s="14"/>
      <c r="Z87" s="21"/>
      <c r="AA87" s="21"/>
      <c r="AB87" s="21"/>
      <c r="AC87" s="21" t="s">
        <v>153</v>
      </c>
      <c r="AD87" s="21" t="s">
        <v>153</v>
      </c>
      <c r="AE87" s="21" t="s">
        <v>153</v>
      </c>
      <c r="AF87" s="22"/>
    </row>
    <row r="88" spans="1:32" ht="17.45" customHeight="1">
      <c r="A88" s="12" t="s">
        <v>143</v>
      </c>
      <c r="B88" s="19" t="str">
        <f>VLOOKUP(A88,[1]screen!$G:$J,2,FALSE)</f>
        <v>자산 31</v>
      </c>
      <c r="C88" s="13" t="str">
        <f t="shared" si="5"/>
        <v>ASSET 31(자산 31)</v>
      </c>
      <c r="D88" s="19" t="str">
        <f>IF(B88&lt;&gt;"", VLOOKUP(B88,[1]screen!$A:$E,2,FALSE), "" )</f>
        <v>ASSET 31</v>
      </c>
      <c r="E88" s="14"/>
      <c r="F88" s="13" t="str">
        <f t="shared" si="6"/>
        <v/>
      </c>
      <c r="G88" s="20" t="str">
        <f>IF(E88&lt;&gt;"",VLOOKUP(E88,[1]Label!$A:$B,2,FALSE),"")</f>
        <v/>
      </c>
      <c r="H88" s="14"/>
      <c r="I88" s="13" t="str">
        <f t="shared" si="7"/>
        <v/>
      </c>
      <c r="J88" s="20" t="str">
        <f>IF(H88&lt;&gt;"", VLOOKUP(H88,[1]Label!$A:$E,2,FALSE),"")</f>
        <v/>
      </c>
      <c r="K88" s="15"/>
      <c r="L88" s="13" t="str">
        <f t="shared" si="8"/>
        <v/>
      </c>
      <c r="M88" s="20" t="str">
        <f>IF(K88&lt;&gt;"",VLOOKUP(K88,[1]Label!$A:$B,2,FALSE),"")</f>
        <v/>
      </c>
      <c r="N88" s="14" t="s">
        <v>47</v>
      </c>
      <c r="O88" s="16" t="s">
        <v>71</v>
      </c>
      <c r="P88" s="13" t="str">
        <f t="shared" si="9"/>
        <v>Other Charged&lt;br&gt;(기타 담보 등록 여부)</v>
      </c>
      <c r="Q88" s="20" t="str">
        <f>IF(O88&lt;&gt;"", VLOOKUP(O88, [1]Label!$A:$B, 2, FALSE), "")</f>
        <v>Other Charged</v>
      </c>
      <c r="R88" s="14" t="s">
        <v>72</v>
      </c>
      <c r="S88" s="13"/>
      <c r="T88" s="13"/>
      <c r="U88" s="13"/>
      <c r="V88" s="14" t="s">
        <v>53</v>
      </c>
      <c r="W88" s="14"/>
      <c r="X88" s="14"/>
      <c r="Y88" s="14"/>
      <c r="Z88" s="21" t="s">
        <v>73</v>
      </c>
      <c r="AA88" s="21" t="s">
        <v>73</v>
      </c>
      <c r="AB88" s="21" t="s">
        <v>73</v>
      </c>
      <c r="AC88" s="13"/>
      <c r="AD88" s="13"/>
      <c r="AE88" s="13"/>
    </row>
    <row r="89" spans="1:32" ht="17.45" customHeight="1">
      <c r="A89" s="12" t="s">
        <v>143</v>
      </c>
      <c r="B89" s="19" t="str">
        <f>VLOOKUP(A89,[1]screen!$G:$J,2,FALSE)</f>
        <v>자산 31</v>
      </c>
      <c r="C89" s="13" t="str">
        <f t="shared" si="5"/>
        <v>ASSET 31(자산 31)</v>
      </c>
      <c r="D89" s="19" t="str">
        <f>IF(B89&lt;&gt;"", VLOOKUP(B89,[1]screen!$A:$E,2,FALSE), "" )</f>
        <v>ASSET 31</v>
      </c>
      <c r="E89" s="14"/>
      <c r="F89" s="13" t="str">
        <f t="shared" si="6"/>
        <v/>
      </c>
      <c r="G89" s="20" t="str">
        <f>IF(E89&lt;&gt;"",VLOOKUP(E89,[1]Label!$A:$B,2,FALSE),"")</f>
        <v/>
      </c>
      <c r="H89" s="14"/>
      <c r="I89" s="13" t="str">
        <f t="shared" si="7"/>
        <v/>
      </c>
      <c r="J89" s="20" t="str">
        <f>IF(H89&lt;&gt;"", VLOOKUP(H89,[1]Label!$A:$E,2,FALSE),"")</f>
        <v/>
      </c>
      <c r="K89" s="15"/>
      <c r="L89" s="13" t="str">
        <f t="shared" si="8"/>
        <v/>
      </c>
      <c r="M89" s="20" t="str">
        <f>IF(K89&lt;&gt;"",VLOOKUP(K89,[1]Label!$A:$B,2,FALSE),"")</f>
        <v/>
      </c>
      <c r="N89" s="14" t="s">
        <v>47</v>
      </c>
      <c r="O89" s="16" t="s">
        <v>74</v>
      </c>
      <c r="P89" s="13" t="str">
        <f t="shared" si="9"/>
        <v>Attachments&lt;br&gt;(첨부파일)</v>
      </c>
      <c r="Q89" s="20" t="str">
        <f>IF(O89&lt;&gt;"", VLOOKUP(O89, [1]Label!$A:$B, 2, FALSE), "")</f>
        <v>Attachments</v>
      </c>
      <c r="R89" s="14" t="s">
        <v>75</v>
      </c>
      <c r="S89" s="13"/>
      <c r="T89" s="13"/>
      <c r="U89" s="13"/>
      <c r="V89" s="14" t="s">
        <v>53</v>
      </c>
      <c r="W89" s="14"/>
      <c r="X89" s="14"/>
      <c r="Y89" s="14"/>
      <c r="Z89" s="21"/>
      <c r="AA89" s="21"/>
      <c r="AB89" s="21"/>
      <c r="AC89" s="21" t="s">
        <v>76</v>
      </c>
      <c r="AD89" s="21" t="s">
        <v>76</v>
      </c>
      <c r="AE89" s="21" t="s">
        <v>76</v>
      </c>
      <c r="AF89" s="22"/>
    </row>
    <row r="90" spans="1:32" s="35" customFormat="1" ht="17.45" customHeight="1">
      <c r="A90" s="12" t="s">
        <v>143</v>
      </c>
      <c r="B90" s="19" t="str">
        <f>VLOOKUP(A90,[1]screen!$G:$J,2,FALSE)</f>
        <v>자산 31</v>
      </c>
      <c r="C90" s="30" t="str">
        <f t="shared" si="5"/>
        <v>ASSET 31(자산 31)</v>
      </c>
      <c r="D90" s="19" t="str">
        <f>IF(B90&lt;&gt;"", VLOOKUP(B90,[1]screen!$A:$E,2,FALSE), "" )</f>
        <v>ASSET 31</v>
      </c>
      <c r="E90" s="31"/>
      <c r="F90" s="30" t="str">
        <f t="shared" si="6"/>
        <v/>
      </c>
      <c r="G90" s="20" t="str">
        <f>IF(E90&lt;&gt;"",VLOOKUP(E90,[1]Label!$A:$B,2,FALSE),"")</f>
        <v/>
      </c>
      <c r="H90" s="14"/>
      <c r="I90" s="30" t="str">
        <f t="shared" si="7"/>
        <v/>
      </c>
      <c r="J90" s="20" t="str">
        <f>IF(H90&lt;&gt;"", VLOOKUP(H90,[1]Label!$A:$E,2,FALSE),"")</f>
        <v/>
      </c>
      <c r="K90" s="32"/>
      <c r="L90" s="30" t="str">
        <f t="shared" si="8"/>
        <v/>
      </c>
      <c r="M90" s="20" t="str">
        <f>IF(K90&lt;&gt;"",VLOOKUP(K90,[1]Label!$A:$B,2,FALSE),"")</f>
        <v/>
      </c>
      <c r="N90" s="31"/>
      <c r="O90" s="33"/>
      <c r="P90" s="30" t="str">
        <f t="shared" si="9"/>
        <v/>
      </c>
      <c r="Q90" s="20" t="str">
        <f>IF(O90&lt;&gt;"", VLOOKUP(O90, [1]Label!$A:$B, 2, FALSE), "")</f>
        <v/>
      </c>
      <c r="R90" s="31" t="s">
        <v>31</v>
      </c>
      <c r="S90" s="30" t="s">
        <v>32</v>
      </c>
      <c r="T90" s="30"/>
      <c r="U90" s="30"/>
      <c r="V90" s="31"/>
      <c r="W90" s="31"/>
      <c r="X90" s="31"/>
      <c r="Y90" s="31"/>
      <c r="Z90" s="34"/>
      <c r="AA90" s="34"/>
      <c r="AB90" s="34"/>
      <c r="AC90" s="30"/>
      <c r="AD90" s="30"/>
      <c r="AE90" s="30"/>
    </row>
    <row r="91" spans="1:32" ht="17.45" customHeight="1">
      <c r="A91" s="12" t="s">
        <v>154</v>
      </c>
      <c r="B91" s="19" t="str">
        <f>VLOOKUP(A91,[1]screen!$G:$J,2,FALSE)</f>
        <v>자산 32</v>
      </c>
      <c r="C91" s="13" t="str">
        <f t="shared" si="5"/>
        <v>ASSET 32(자산 32)</v>
      </c>
      <c r="D91" s="19" t="str">
        <f>IF(B91&lt;&gt;"", VLOOKUP(B91,[1]screen!$A:$E,2,FALSE), "" )</f>
        <v>ASSET 32</v>
      </c>
      <c r="E91" s="14"/>
      <c r="F91" s="13" t="str">
        <f t="shared" si="6"/>
        <v/>
      </c>
      <c r="G91" s="20" t="str">
        <f>IF(E91&lt;&gt;"",VLOOKUP(E91,[1]Label!$A:$B,2,FALSE),"")</f>
        <v/>
      </c>
      <c r="H91" s="14"/>
      <c r="I91" s="13" t="str">
        <f t="shared" si="7"/>
        <v/>
      </c>
      <c r="J91" s="20" t="str">
        <f>IF(H91&lt;&gt;"", VLOOKUP(H91,[1]Label!$A:$E,2,FALSE),"")</f>
        <v/>
      </c>
      <c r="K91" s="15"/>
      <c r="L91" s="13" t="str">
        <f t="shared" si="8"/>
        <v/>
      </c>
      <c r="M91" s="20" t="str">
        <f>IF(K91&lt;&gt;"",VLOOKUP(K91,[1]Label!$A:$B,2,FALSE),"")</f>
        <v/>
      </c>
      <c r="N91" s="14" t="s">
        <v>47</v>
      </c>
      <c r="O91" s="16" t="s">
        <v>48</v>
      </c>
      <c r="P91" s="13" t="str">
        <f t="shared" si="9"/>
        <v>Asset Category&lt;br&gt;(자산 분류)</v>
      </c>
      <c r="Q91" s="20" t="str">
        <f>IF(O91&lt;&gt;"", VLOOKUP(O91, [1]Label!$A:$B, 2, FALSE), "")</f>
        <v>Asset Category</v>
      </c>
      <c r="R91" s="14" t="s">
        <v>31</v>
      </c>
      <c r="S91" s="13"/>
      <c r="T91" s="13"/>
      <c r="U91" s="13"/>
      <c r="V91" s="14"/>
      <c r="W91" s="14"/>
      <c r="X91" s="14"/>
      <c r="Y91" s="14"/>
      <c r="Z91" s="21"/>
      <c r="AA91" s="21"/>
      <c r="AB91" s="21"/>
      <c r="AC91" s="21" t="s">
        <v>121</v>
      </c>
      <c r="AD91" s="21" t="s">
        <v>121</v>
      </c>
      <c r="AE91" s="21" t="s">
        <v>121</v>
      </c>
      <c r="AF91" s="22"/>
    </row>
    <row r="92" spans="1:32" ht="17.45" customHeight="1">
      <c r="A92" s="12" t="s">
        <v>154</v>
      </c>
      <c r="B92" s="19" t="str">
        <f>VLOOKUP(A92,[1]screen!$G:$J,2,FALSE)</f>
        <v>자산 32</v>
      </c>
      <c r="C92" s="13" t="str">
        <f t="shared" si="5"/>
        <v>ASSET 32(자산 32)</v>
      </c>
      <c r="D92" s="19" t="str">
        <f>IF(B92&lt;&gt;"", VLOOKUP(B92,[1]screen!$A:$E,2,FALSE), "" )</f>
        <v>ASSET 32</v>
      </c>
      <c r="E92" s="14"/>
      <c r="F92" s="13" t="str">
        <f t="shared" si="6"/>
        <v/>
      </c>
      <c r="G92" s="20" t="str">
        <f>IF(E92&lt;&gt;"",VLOOKUP(E92,[1]Label!$A:$B,2,FALSE),"")</f>
        <v/>
      </c>
      <c r="H92" s="14"/>
      <c r="I92" s="13" t="str">
        <f t="shared" si="7"/>
        <v/>
      </c>
      <c r="J92" s="20" t="str">
        <f>IF(H92&lt;&gt;"", VLOOKUP(H92,[1]Label!$A:$E,2,FALSE),"")</f>
        <v/>
      </c>
      <c r="K92" s="15"/>
      <c r="L92" s="13" t="str">
        <f t="shared" si="8"/>
        <v/>
      </c>
      <c r="M92" s="20" t="str">
        <f>IF(K92&lt;&gt;"",VLOOKUP(K92,[1]Label!$A:$B,2,FALSE),"")</f>
        <v/>
      </c>
      <c r="N92" s="14" t="s">
        <v>47</v>
      </c>
      <c r="O92" s="16" t="s">
        <v>50</v>
      </c>
      <c r="P92" s="13" t="str">
        <f t="shared" si="9"/>
        <v>Asset Type&lt;br&gt;(자산 유형)</v>
      </c>
      <c r="Q92" s="20" t="str">
        <f>IF(O92&lt;&gt;"", VLOOKUP(O92, [1]Label!$A:$B, 2, FALSE), "")</f>
        <v>Asset Type</v>
      </c>
      <c r="R92" s="14" t="s">
        <v>31</v>
      </c>
      <c r="S92" s="13"/>
      <c r="T92" s="13"/>
      <c r="U92" s="13"/>
      <c r="V92" s="14"/>
      <c r="W92" s="14"/>
      <c r="X92" s="14"/>
      <c r="Y92" s="14"/>
      <c r="Z92" s="21"/>
      <c r="AA92" s="21"/>
      <c r="AB92" s="21"/>
      <c r="AC92" s="21" t="s">
        <v>155</v>
      </c>
      <c r="AD92" s="21" t="s">
        <v>155</v>
      </c>
      <c r="AE92" s="21" t="s">
        <v>155</v>
      </c>
      <c r="AF92" s="22"/>
    </row>
    <row r="93" spans="1:32" ht="17.45" customHeight="1">
      <c r="A93" s="12" t="s">
        <v>154</v>
      </c>
      <c r="B93" s="19" t="str">
        <f>VLOOKUP(A93,[1]screen!$G:$J,2,FALSE)</f>
        <v>자산 32</v>
      </c>
      <c r="C93" s="13" t="str">
        <f t="shared" si="5"/>
        <v>ASSET 32(자산 32)</v>
      </c>
      <c r="D93" s="19" t="str">
        <f>IF(B93&lt;&gt;"", VLOOKUP(B93,[1]screen!$A:$E,2,FALSE), "" )</f>
        <v>ASSET 32</v>
      </c>
      <c r="E93" s="14"/>
      <c r="F93" s="13" t="str">
        <f t="shared" si="6"/>
        <v/>
      </c>
      <c r="G93" s="20" t="str">
        <f>IF(E93&lt;&gt;"",VLOOKUP(E93,[1]Label!$A:$B,2,FALSE),"")</f>
        <v/>
      </c>
      <c r="H93" s="14"/>
      <c r="I93" s="13" t="str">
        <f t="shared" si="7"/>
        <v/>
      </c>
      <c r="J93" s="20" t="str">
        <f>IF(H93&lt;&gt;"", VLOOKUP(H93,[1]Label!$A:$E,2,FALSE),"")</f>
        <v/>
      </c>
      <c r="K93" s="15"/>
      <c r="L93" s="13" t="str">
        <f t="shared" si="8"/>
        <v/>
      </c>
      <c r="M93" s="20" t="str">
        <f>IF(K93&lt;&gt;"",VLOOKUP(K93,[1]Label!$A:$B,2,FALSE),"")</f>
        <v/>
      </c>
      <c r="N93" s="14" t="s">
        <v>47</v>
      </c>
      <c r="O93" s="16" t="s">
        <v>52</v>
      </c>
      <c r="P93" s="13" t="str">
        <f t="shared" si="9"/>
        <v>Asset Name&lt;br&gt;(자산 이름)</v>
      </c>
      <c r="Q93" s="20" t="str">
        <f>IF(O93&lt;&gt;"", VLOOKUP(O93, [1]Label!$A:$B, 2, FALSE), "")</f>
        <v>Asset Name</v>
      </c>
      <c r="R93" s="14" t="s">
        <v>31</v>
      </c>
      <c r="S93" s="13"/>
      <c r="T93" s="13"/>
      <c r="U93" s="13"/>
      <c r="V93" s="14" t="s">
        <v>53</v>
      </c>
      <c r="W93" s="14"/>
      <c r="X93" s="14"/>
      <c r="Y93" s="14"/>
      <c r="Z93" s="21"/>
      <c r="AA93" s="21"/>
      <c r="AB93" s="21"/>
      <c r="AC93" s="21" t="s">
        <v>156</v>
      </c>
      <c r="AD93" s="21" t="s">
        <v>156</v>
      </c>
      <c r="AE93" s="21" t="s">
        <v>156</v>
      </c>
      <c r="AF93" s="22"/>
    </row>
    <row r="94" spans="1:32" s="29" customFormat="1" ht="17.45" customHeight="1">
      <c r="A94" s="12" t="s">
        <v>154</v>
      </c>
      <c r="B94" s="19" t="str">
        <f>VLOOKUP(A94,[1]screen!$G:$J,2,FALSE)</f>
        <v>자산 32</v>
      </c>
      <c r="C94" s="23" t="str">
        <f t="shared" si="5"/>
        <v>ASSET 32(자산 32)</v>
      </c>
      <c r="D94" s="19" t="str">
        <f>IF(B94&lt;&gt;"", VLOOKUP(B94,[1]screen!$A:$E,2,FALSE), "" )</f>
        <v>ASSET 32</v>
      </c>
      <c r="E94" s="24"/>
      <c r="F94" s="23" t="str">
        <f t="shared" si="6"/>
        <v/>
      </c>
      <c r="G94" s="20" t="str">
        <f>IF(E94&lt;&gt;"",VLOOKUP(E94,[1]Label!$A:$B,2,FALSE),"")</f>
        <v/>
      </c>
      <c r="H94" s="14"/>
      <c r="I94" s="23" t="str">
        <f t="shared" si="7"/>
        <v/>
      </c>
      <c r="J94" s="20" t="str">
        <f>IF(H94&lt;&gt;"", VLOOKUP(H94,[1]Label!$A:$E,2,FALSE),"")</f>
        <v/>
      </c>
      <c r="K94" s="25"/>
      <c r="L94" s="23" t="str">
        <f t="shared" si="8"/>
        <v/>
      </c>
      <c r="M94" s="20" t="str">
        <f>IF(K94&lt;&gt;"",VLOOKUP(K94,[1]Label!$A:$B,2,FALSE),"")</f>
        <v/>
      </c>
      <c r="N94" s="24" t="s">
        <v>56</v>
      </c>
      <c r="O94" s="26" t="s">
        <v>54</v>
      </c>
      <c r="P94" s="23" t="str">
        <f t="shared" si="9"/>
        <v>Registration Authority&lt;br&gt;(등록 기관)</v>
      </c>
      <c r="Q94" s="20" t="str">
        <f>IF(O94&lt;&gt;"", VLOOKUP(O94, [1]Label!$A:$B, 2, FALSE), "")</f>
        <v>Registration Authority</v>
      </c>
      <c r="R94" s="24" t="s">
        <v>31</v>
      </c>
      <c r="S94" s="23"/>
      <c r="T94" s="23"/>
      <c r="U94" s="23"/>
      <c r="V94" s="24" t="s">
        <v>53</v>
      </c>
      <c r="W94" s="24"/>
      <c r="X94" s="24"/>
      <c r="Y94" s="24"/>
      <c r="Z94" s="27"/>
      <c r="AA94" s="27"/>
      <c r="AB94" s="27"/>
      <c r="AC94" s="27" t="s">
        <v>55</v>
      </c>
      <c r="AD94" s="27" t="s">
        <v>55</v>
      </c>
      <c r="AE94" s="27" t="s">
        <v>55</v>
      </c>
      <c r="AF94" s="28"/>
    </row>
    <row r="95" spans="1:32" s="29" customFormat="1" ht="17.45" customHeight="1">
      <c r="A95" s="12" t="s">
        <v>154</v>
      </c>
      <c r="B95" s="19" t="str">
        <f>VLOOKUP(A95,[1]screen!$G:$J,2,FALSE)</f>
        <v>자산 32</v>
      </c>
      <c r="C95" s="23" t="str">
        <f t="shared" si="5"/>
        <v>ASSET 32(자산 32)</v>
      </c>
      <c r="D95" s="19" t="str">
        <f>IF(B95&lt;&gt;"", VLOOKUP(B95,[1]screen!$A:$E,2,FALSE), "" )</f>
        <v>ASSET 32</v>
      </c>
      <c r="E95" s="24"/>
      <c r="F95" s="23" t="str">
        <f t="shared" si="6"/>
        <v/>
      </c>
      <c r="G95" s="20" t="str">
        <f>IF(E95&lt;&gt;"",VLOOKUP(E95,[1]Label!$A:$B,2,FALSE),"")</f>
        <v/>
      </c>
      <c r="H95" s="14"/>
      <c r="I95" s="23" t="str">
        <f t="shared" si="7"/>
        <v/>
      </c>
      <c r="J95" s="20" t="str">
        <f>IF(H95&lt;&gt;"", VLOOKUP(H95,[1]Label!$A:$E,2,FALSE),"")</f>
        <v/>
      </c>
      <c r="K95" s="25"/>
      <c r="L95" s="23" t="str">
        <f t="shared" si="8"/>
        <v/>
      </c>
      <c r="M95" s="20" t="str">
        <f>IF(K95&lt;&gt;"",VLOOKUP(K95,[1]Label!$A:$B,2,FALSE),"")</f>
        <v/>
      </c>
      <c r="N95" s="24" t="s">
        <v>56</v>
      </c>
      <c r="O95" s="26" t="s">
        <v>124</v>
      </c>
      <c r="P95" s="23" t="str">
        <f t="shared" si="9"/>
        <v>Location&lt;br&gt;(위치)</v>
      </c>
      <c r="Q95" s="20" t="str">
        <f>IF(O95&lt;&gt;"", VLOOKUP(O95, [1]Label!$A:$B, 2, FALSE), "")</f>
        <v>Location</v>
      </c>
      <c r="R95" s="24" t="s">
        <v>31</v>
      </c>
      <c r="S95" s="23"/>
      <c r="T95" s="23"/>
      <c r="U95" s="23"/>
      <c r="V95" s="24" t="s">
        <v>53</v>
      </c>
      <c r="W95" s="24"/>
      <c r="X95" s="24"/>
      <c r="Y95" s="24"/>
      <c r="Z95" s="27"/>
      <c r="AA95" s="27"/>
      <c r="AB95" s="27"/>
      <c r="AC95" s="27" t="s">
        <v>157</v>
      </c>
      <c r="AD95" s="27" t="s">
        <v>157</v>
      </c>
      <c r="AE95" s="27" t="s">
        <v>157</v>
      </c>
      <c r="AF95" s="28"/>
    </row>
    <row r="96" spans="1:32" s="29" customFormat="1" ht="17.45" customHeight="1">
      <c r="A96" s="12" t="s">
        <v>154</v>
      </c>
      <c r="B96" s="19" t="str">
        <f>VLOOKUP(A96,[1]screen!$G:$J,2,FALSE)</f>
        <v>자산 32</v>
      </c>
      <c r="C96" s="23" t="str">
        <f t="shared" si="5"/>
        <v>ASSET 32(자산 32)</v>
      </c>
      <c r="D96" s="19" t="str">
        <f>IF(B96&lt;&gt;"", VLOOKUP(B96,[1]screen!$A:$E,2,FALSE), "" )</f>
        <v>ASSET 32</v>
      </c>
      <c r="E96" s="24"/>
      <c r="F96" s="23" t="str">
        <f t="shared" si="6"/>
        <v/>
      </c>
      <c r="G96" s="20" t="str">
        <f>IF(E96&lt;&gt;"",VLOOKUP(E96,[1]Label!$A:$B,2,FALSE),"")</f>
        <v/>
      </c>
      <c r="H96" s="14"/>
      <c r="I96" s="23" t="str">
        <f t="shared" si="7"/>
        <v/>
      </c>
      <c r="J96" s="20" t="str">
        <f>IF(H96&lt;&gt;"", VLOOKUP(H96,[1]Label!$A:$E,2,FALSE),"")</f>
        <v/>
      </c>
      <c r="K96" s="25"/>
      <c r="L96" s="23" t="str">
        <f t="shared" si="8"/>
        <v/>
      </c>
      <c r="M96" s="20" t="str">
        <f>IF(K96&lt;&gt;"",VLOOKUP(K96,[1]Label!$A:$B,2,FALSE),"")</f>
        <v/>
      </c>
      <c r="N96" s="24" t="s">
        <v>56</v>
      </c>
      <c r="O96" s="26" t="s">
        <v>158</v>
      </c>
      <c r="P96" s="23" t="str">
        <f t="shared" si="9"/>
        <v>Brand Name&lt;br&gt;(브랜드명)</v>
      </c>
      <c r="Q96" s="20" t="str">
        <f>IF(O96&lt;&gt;"", VLOOKUP(O96, [1]Label!$A:$B, 2, FALSE), "")</f>
        <v>Brand Name</v>
      </c>
      <c r="R96" s="24" t="s">
        <v>31</v>
      </c>
      <c r="S96" s="23"/>
      <c r="T96" s="23"/>
      <c r="U96" s="23"/>
      <c r="V96" s="24"/>
      <c r="W96" s="24"/>
      <c r="X96" s="24"/>
      <c r="Y96" s="24"/>
      <c r="Z96" s="27"/>
      <c r="AA96" s="27"/>
      <c r="AB96" s="27"/>
      <c r="AC96" s="27" t="s">
        <v>159</v>
      </c>
      <c r="AD96" s="27" t="s">
        <v>159</v>
      </c>
      <c r="AE96" s="27" t="s">
        <v>159</v>
      </c>
      <c r="AF96" s="28"/>
    </row>
    <row r="97" spans="1:32" s="29" customFormat="1" ht="17.45" customHeight="1">
      <c r="A97" s="12" t="s">
        <v>154</v>
      </c>
      <c r="B97" s="19" t="str">
        <f>VLOOKUP(A97,[1]screen!$G:$J,2,FALSE)</f>
        <v>자산 32</v>
      </c>
      <c r="C97" s="23" t="str">
        <f t="shared" si="5"/>
        <v>ASSET 32(자산 32)</v>
      </c>
      <c r="D97" s="19" t="str">
        <f>IF(B97&lt;&gt;"", VLOOKUP(B97,[1]screen!$A:$E,2,FALSE), "" )</f>
        <v>ASSET 32</v>
      </c>
      <c r="E97" s="24"/>
      <c r="F97" s="23" t="str">
        <f t="shared" si="6"/>
        <v/>
      </c>
      <c r="G97" s="20" t="str">
        <f>IF(E97&lt;&gt;"",VLOOKUP(E97,[1]Label!$A:$B,2,FALSE),"")</f>
        <v/>
      </c>
      <c r="H97" s="14"/>
      <c r="I97" s="23" t="str">
        <f t="shared" si="7"/>
        <v/>
      </c>
      <c r="J97" s="20" t="str">
        <f>IF(H97&lt;&gt;"", VLOOKUP(H97,[1]Label!$A:$E,2,FALSE),"")</f>
        <v/>
      </c>
      <c r="K97" s="25"/>
      <c r="L97" s="23" t="str">
        <f t="shared" si="8"/>
        <v/>
      </c>
      <c r="M97" s="20" t="str">
        <f>IF(K97&lt;&gt;"",VLOOKUP(K97,[1]Label!$A:$B,2,FALSE),"")</f>
        <v/>
      </c>
      <c r="N97" s="24" t="s">
        <v>56</v>
      </c>
      <c r="O97" s="26" t="s">
        <v>128</v>
      </c>
      <c r="P97" s="23" t="str">
        <f t="shared" si="9"/>
        <v>Model Name&lt;br&gt;(모델명)</v>
      </c>
      <c r="Q97" s="20" t="str">
        <f>IF(O97&lt;&gt;"", VLOOKUP(O97, [1]Label!$A:$B, 2, FALSE), "")</f>
        <v>Model Name</v>
      </c>
      <c r="R97" s="24" t="s">
        <v>31</v>
      </c>
      <c r="S97" s="23"/>
      <c r="T97" s="23"/>
      <c r="U97" s="23"/>
      <c r="V97" s="24"/>
      <c r="W97" s="24"/>
      <c r="X97" s="24"/>
      <c r="Y97" s="24"/>
      <c r="Z97" s="27"/>
      <c r="AA97" s="27"/>
      <c r="AB97" s="27"/>
      <c r="AC97" s="27" t="s">
        <v>160</v>
      </c>
      <c r="AD97" s="27" t="s">
        <v>160</v>
      </c>
      <c r="AE97" s="27" t="s">
        <v>160</v>
      </c>
      <c r="AF97" s="28"/>
    </row>
    <row r="98" spans="1:32" s="29" customFormat="1" ht="17.45" customHeight="1">
      <c r="A98" s="12" t="s">
        <v>154</v>
      </c>
      <c r="B98" s="19" t="str">
        <f>VLOOKUP(A98,[1]screen!$G:$J,2,FALSE)</f>
        <v>자산 32</v>
      </c>
      <c r="C98" s="23" t="str">
        <f t="shared" si="5"/>
        <v>ASSET 32(자산 32)</v>
      </c>
      <c r="D98" s="19" t="str">
        <f>IF(B98&lt;&gt;"", VLOOKUP(B98,[1]screen!$A:$E,2,FALSE), "" )</f>
        <v>ASSET 32</v>
      </c>
      <c r="E98" s="24"/>
      <c r="F98" s="23" t="str">
        <f t="shared" si="6"/>
        <v/>
      </c>
      <c r="G98" s="20" t="str">
        <f>IF(E98&lt;&gt;"",VLOOKUP(E98,[1]Label!$A:$B,2,FALSE),"")</f>
        <v/>
      </c>
      <c r="H98" s="14"/>
      <c r="I98" s="23" t="str">
        <f t="shared" si="7"/>
        <v/>
      </c>
      <c r="J98" s="20" t="str">
        <f>IF(H98&lt;&gt;"", VLOOKUP(H98,[1]Label!$A:$E,2,FALSE),"")</f>
        <v/>
      </c>
      <c r="K98" s="25"/>
      <c r="L98" s="23" t="str">
        <f t="shared" si="8"/>
        <v/>
      </c>
      <c r="M98" s="20" t="str">
        <f>IF(K98&lt;&gt;"",VLOOKUP(K98,[1]Label!$A:$B,2,FALSE),"")</f>
        <v/>
      </c>
      <c r="N98" s="24" t="s">
        <v>56</v>
      </c>
      <c r="O98" s="26" t="s">
        <v>161</v>
      </c>
      <c r="P98" s="23" t="str">
        <f t="shared" si="9"/>
        <v>Product Serial Number&lt;br&gt;(제품 일련번호)</v>
      </c>
      <c r="Q98" s="20" t="str">
        <f>IF(O98&lt;&gt;"", VLOOKUP(O98, [1]Label!$A:$B, 2, FALSE), "")</f>
        <v>Product Serial Number</v>
      </c>
      <c r="R98" s="24" t="s">
        <v>31</v>
      </c>
      <c r="S98" s="23"/>
      <c r="T98" s="23"/>
      <c r="U98" s="23"/>
      <c r="V98" s="24"/>
      <c r="W98" s="24"/>
      <c r="X98" s="24"/>
      <c r="Y98" s="24"/>
      <c r="Z98" s="27"/>
      <c r="AA98" s="27"/>
      <c r="AB98" s="27"/>
      <c r="AC98" s="27" t="s">
        <v>162</v>
      </c>
      <c r="AD98" s="27" t="s">
        <v>162</v>
      </c>
      <c r="AE98" s="27" t="s">
        <v>162</v>
      </c>
      <c r="AF98" s="28"/>
    </row>
    <row r="99" spans="1:32" s="29" customFormat="1" ht="17.45" customHeight="1">
      <c r="A99" s="12" t="s">
        <v>154</v>
      </c>
      <c r="B99" s="19" t="str">
        <f>VLOOKUP(A99,[1]screen!$G:$J,2,FALSE)</f>
        <v>자산 32</v>
      </c>
      <c r="C99" s="23" t="str">
        <f t="shared" si="5"/>
        <v>ASSET 32(자산 32)</v>
      </c>
      <c r="D99" s="19" t="str">
        <f>IF(B99&lt;&gt;"", VLOOKUP(B99,[1]screen!$A:$E,2,FALSE), "" )</f>
        <v>ASSET 32</v>
      </c>
      <c r="E99" s="24"/>
      <c r="F99" s="23" t="str">
        <f t="shared" si="6"/>
        <v/>
      </c>
      <c r="G99" s="20" t="str">
        <f>IF(E99&lt;&gt;"",VLOOKUP(E99,[1]Label!$A:$B,2,FALSE),"")</f>
        <v/>
      </c>
      <c r="H99" s="14"/>
      <c r="I99" s="23" t="str">
        <f t="shared" si="7"/>
        <v/>
      </c>
      <c r="J99" s="20" t="str">
        <f>IF(H99&lt;&gt;"", VLOOKUP(H99,[1]Label!$A:$E,2,FALSE),"")</f>
        <v/>
      </c>
      <c r="K99" s="25"/>
      <c r="L99" s="23" t="str">
        <f t="shared" si="8"/>
        <v/>
      </c>
      <c r="M99" s="20" t="str">
        <f>IF(K99&lt;&gt;"",VLOOKUP(K99,[1]Label!$A:$B,2,FALSE),"")</f>
        <v/>
      </c>
      <c r="N99" s="24" t="s">
        <v>56</v>
      </c>
      <c r="O99" s="26" t="s">
        <v>163</v>
      </c>
      <c r="P99" s="23" t="str">
        <f t="shared" si="9"/>
        <v>Condition Type&lt;br&gt;(상태 유형)</v>
      </c>
      <c r="Q99" s="20" t="str">
        <f>IF(O99&lt;&gt;"", VLOOKUP(O99, [1]Label!$A:$B, 2, FALSE), "")</f>
        <v>Condition Type</v>
      </c>
      <c r="R99" s="24" t="s">
        <v>31</v>
      </c>
      <c r="S99" s="23"/>
      <c r="T99" s="23"/>
      <c r="U99" s="23"/>
      <c r="W99" s="24"/>
      <c r="X99" s="24"/>
      <c r="Y99" s="24"/>
      <c r="Z99" s="27"/>
      <c r="AA99" s="27"/>
      <c r="AB99" s="27"/>
      <c r="AC99" s="27" t="s">
        <v>164</v>
      </c>
      <c r="AD99" s="27" t="s">
        <v>164</v>
      </c>
      <c r="AE99" s="27" t="s">
        <v>164</v>
      </c>
      <c r="AF99" s="28"/>
    </row>
    <row r="100" spans="1:32" s="29" customFormat="1" ht="17.45" customHeight="1">
      <c r="A100" s="12" t="s">
        <v>154</v>
      </c>
      <c r="B100" s="19" t="str">
        <f>VLOOKUP(A100,[1]screen!$G:$J,2,FALSE)</f>
        <v>자산 32</v>
      </c>
      <c r="C100" s="23" t="str">
        <f t="shared" si="5"/>
        <v>ASSET 32(자산 32)</v>
      </c>
      <c r="D100" s="19" t="str">
        <f>IF(B100&lt;&gt;"", VLOOKUP(B100,[1]screen!$A:$E,2,FALSE), "" )</f>
        <v>ASSET 32</v>
      </c>
      <c r="E100" s="24"/>
      <c r="F100" s="23" t="str">
        <f t="shared" si="6"/>
        <v/>
      </c>
      <c r="G100" s="20" t="str">
        <f>IF(E100&lt;&gt;"",VLOOKUP(E100,[1]Label!$A:$B,2,FALSE),"")</f>
        <v/>
      </c>
      <c r="H100" s="14"/>
      <c r="I100" s="23" t="str">
        <f t="shared" si="7"/>
        <v/>
      </c>
      <c r="J100" s="20" t="str">
        <f>IF(H100&lt;&gt;"", VLOOKUP(H100,[1]Label!$A:$E,2,FALSE),"")</f>
        <v/>
      </c>
      <c r="K100" s="25"/>
      <c r="L100" s="23" t="str">
        <f t="shared" si="8"/>
        <v/>
      </c>
      <c r="M100" s="20" t="str">
        <f>IF(K100&lt;&gt;"",VLOOKUP(K100,[1]Label!$A:$B,2,FALSE),"")</f>
        <v/>
      </c>
      <c r="N100" s="24" t="s">
        <v>56</v>
      </c>
      <c r="O100" s="26" t="s">
        <v>165</v>
      </c>
      <c r="P100" s="23" t="str">
        <f t="shared" si="9"/>
        <v>Specification Contents&lt;br&gt;(사양 내용)</v>
      </c>
      <c r="Q100" s="20" t="str">
        <f>IF(O100&lt;&gt;"", VLOOKUP(O100, [1]Label!$A:$B, 2, FALSE), "")</f>
        <v>Specification Contents</v>
      </c>
      <c r="R100" s="24" t="s">
        <v>31</v>
      </c>
      <c r="S100" s="23"/>
      <c r="T100" s="23"/>
      <c r="U100" s="23"/>
      <c r="V100" s="24" t="s">
        <v>53</v>
      </c>
      <c r="W100" s="24"/>
      <c r="X100" s="24"/>
      <c r="Y100" s="24"/>
      <c r="Z100" s="27"/>
      <c r="AA100" s="27"/>
      <c r="AB100" s="27"/>
      <c r="AC100" s="27"/>
      <c r="AD100" s="27"/>
      <c r="AE100" s="27"/>
      <c r="AF100" s="28"/>
    </row>
    <row r="101" spans="1:32" ht="17.45" customHeight="1">
      <c r="A101" s="12" t="s">
        <v>154</v>
      </c>
      <c r="B101" s="19" t="str">
        <f>VLOOKUP(A101,[1]screen!$G:$J,2,FALSE)</f>
        <v>자산 32</v>
      </c>
      <c r="C101" s="13" t="str">
        <f t="shared" si="5"/>
        <v>ASSET 32(자산 32)</v>
      </c>
      <c r="D101" s="19" t="str">
        <f>IF(B101&lt;&gt;"", VLOOKUP(B101,[1]screen!$A:$E,2,FALSE), "" )</f>
        <v>ASSET 32</v>
      </c>
      <c r="E101" s="14"/>
      <c r="F101" s="13" t="str">
        <f t="shared" si="6"/>
        <v/>
      </c>
      <c r="G101" s="20" t="str">
        <f>IF(E101&lt;&gt;"",VLOOKUP(E101,[1]Label!$A:$B,2,FALSE),"")</f>
        <v/>
      </c>
      <c r="H101" s="14"/>
      <c r="I101" s="13" t="str">
        <f t="shared" si="7"/>
        <v/>
      </c>
      <c r="J101" s="20" t="str">
        <f>IF(H101&lt;&gt;"", VLOOKUP(H101,[1]Label!$A:$E,2,FALSE),"")</f>
        <v/>
      </c>
      <c r="K101" s="15"/>
      <c r="L101" s="13" t="str">
        <f t="shared" si="8"/>
        <v/>
      </c>
      <c r="M101" s="20" t="str">
        <f>IF(K101&lt;&gt;"",VLOOKUP(K101,[1]Label!$A:$B,2,FALSE),"")</f>
        <v/>
      </c>
      <c r="N101" s="14" t="s">
        <v>47</v>
      </c>
      <c r="O101" s="16" t="s">
        <v>69</v>
      </c>
      <c r="P101" s="13" t="str">
        <f t="shared" si="9"/>
        <v>Description&lt;br&gt;(설명)</v>
      </c>
      <c r="Q101" s="20" t="str">
        <f>IF(O101&lt;&gt;"", VLOOKUP(O101, [1]Label!$A:$B, 2, FALSE), "")</f>
        <v>Description</v>
      </c>
      <c r="R101" s="14" t="s">
        <v>31</v>
      </c>
      <c r="S101" s="13"/>
      <c r="T101" s="13"/>
      <c r="U101" s="13"/>
      <c r="V101" s="14" t="s">
        <v>53</v>
      </c>
      <c r="W101" s="14"/>
      <c r="X101" s="14"/>
      <c r="Y101" s="14"/>
      <c r="Z101" s="21"/>
      <c r="AA101" s="21"/>
      <c r="AB101" s="21"/>
      <c r="AC101" s="21"/>
      <c r="AD101" s="21"/>
      <c r="AE101" s="21"/>
      <c r="AF101" s="22"/>
    </row>
    <row r="102" spans="1:32" ht="17.45" customHeight="1">
      <c r="A102" s="12" t="s">
        <v>154</v>
      </c>
      <c r="B102" s="19" t="str">
        <f>VLOOKUP(A102,[1]screen!$G:$J,2,FALSE)</f>
        <v>자산 32</v>
      </c>
      <c r="C102" s="13" t="str">
        <f t="shared" si="5"/>
        <v>ASSET 32(자산 32)</v>
      </c>
      <c r="D102" s="19" t="str">
        <f>IF(B102&lt;&gt;"", VLOOKUP(B102,[1]screen!$A:$E,2,FALSE), "" )</f>
        <v>ASSET 32</v>
      </c>
      <c r="E102" s="14"/>
      <c r="F102" s="13" t="str">
        <f t="shared" si="6"/>
        <v/>
      </c>
      <c r="G102" s="20" t="str">
        <f>IF(E102&lt;&gt;"",VLOOKUP(E102,[1]Label!$A:$B,2,FALSE),"")</f>
        <v/>
      </c>
      <c r="H102" s="14"/>
      <c r="I102" s="13" t="str">
        <f t="shared" si="7"/>
        <v/>
      </c>
      <c r="J102" s="20" t="str">
        <f>IF(H102&lt;&gt;"", VLOOKUP(H102,[1]Label!$A:$E,2,FALSE),"")</f>
        <v/>
      </c>
      <c r="K102" s="15"/>
      <c r="L102" s="13" t="str">
        <f t="shared" si="8"/>
        <v/>
      </c>
      <c r="M102" s="20" t="str">
        <f>IF(K102&lt;&gt;"",VLOOKUP(K102,[1]Label!$A:$B,2,FALSE),"")</f>
        <v/>
      </c>
      <c r="N102" s="14" t="s">
        <v>47</v>
      </c>
      <c r="O102" s="16" t="s">
        <v>71</v>
      </c>
      <c r="P102" s="13" t="str">
        <f t="shared" si="9"/>
        <v>Other Charged&lt;br&gt;(기타 담보 등록 여부)</v>
      </c>
      <c r="Q102" s="20" t="str">
        <f>IF(O102&lt;&gt;"", VLOOKUP(O102, [1]Label!$A:$B, 2, FALSE), "")</f>
        <v>Other Charged</v>
      </c>
      <c r="R102" s="14" t="s">
        <v>72</v>
      </c>
      <c r="S102" s="13"/>
      <c r="T102" s="13"/>
      <c r="U102" s="13"/>
      <c r="V102" s="14" t="s">
        <v>53</v>
      </c>
      <c r="W102" s="14"/>
      <c r="X102" s="14"/>
      <c r="Y102" s="14"/>
      <c r="Z102" s="21" t="s">
        <v>73</v>
      </c>
      <c r="AA102" s="21" t="s">
        <v>73</v>
      </c>
      <c r="AB102" s="21" t="s">
        <v>73</v>
      </c>
      <c r="AC102" s="4"/>
    </row>
    <row r="103" spans="1:32" ht="17.45" customHeight="1">
      <c r="A103" s="12" t="s">
        <v>154</v>
      </c>
      <c r="B103" s="19" t="str">
        <f>VLOOKUP(A103,[1]screen!$G:$J,2,FALSE)</f>
        <v>자산 32</v>
      </c>
      <c r="C103" s="13" t="str">
        <f t="shared" si="5"/>
        <v>ASSET 32(자산 32)</v>
      </c>
      <c r="D103" s="19" t="str">
        <f>IF(B103&lt;&gt;"", VLOOKUP(B103,[1]screen!$A:$E,2,FALSE), "" )</f>
        <v>ASSET 32</v>
      </c>
      <c r="E103" s="14"/>
      <c r="F103" s="13" t="str">
        <f t="shared" si="6"/>
        <v/>
      </c>
      <c r="G103" s="20" t="str">
        <f>IF(E103&lt;&gt;"",VLOOKUP(E103,[1]Label!$A:$B,2,FALSE),"")</f>
        <v/>
      </c>
      <c r="H103" s="14"/>
      <c r="I103" s="13" t="str">
        <f t="shared" si="7"/>
        <v/>
      </c>
      <c r="J103" s="20" t="str">
        <f>IF(H103&lt;&gt;"", VLOOKUP(H103,[1]Label!$A:$E,2,FALSE),"")</f>
        <v/>
      </c>
      <c r="K103" s="15"/>
      <c r="L103" s="13" t="str">
        <f t="shared" si="8"/>
        <v/>
      </c>
      <c r="M103" s="20" t="str">
        <f>IF(K103&lt;&gt;"",VLOOKUP(K103,[1]Label!$A:$B,2,FALSE),"")</f>
        <v/>
      </c>
      <c r="N103" s="14" t="s">
        <v>47</v>
      </c>
      <c r="O103" s="16" t="s">
        <v>74</v>
      </c>
      <c r="P103" s="13" t="str">
        <f t="shared" si="9"/>
        <v>Attachments&lt;br&gt;(첨부파일)</v>
      </c>
      <c r="Q103" s="20" t="str">
        <f>IF(O103&lt;&gt;"", VLOOKUP(O103, [1]Label!$A:$B, 2, FALSE), "")</f>
        <v>Attachments</v>
      </c>
      <c r="R103" s="14" t="s">
        <v>75</v>
      </c>
      <c r="S103" s="13"/>
      <c r="T103" s="13"/>
      <c r="U103" s="13"/>
      <c r="V103" s="14" t="s">
        <v>53</v>
      </c>
      <c r="W103" s="14"/>
      <c r="X103" s="14"/>
      <c r="Y103" s="14"/>
      <c r="Z103" s="21"/>
      <c r="AA103" s="21"/>
      <c r="AB103" s="21"/>
      <c r="AC103" s="21" t="s">
        <v>76</v>
      </c>
      <c r="AD103" s="21" t="s">
        <v>76</v>
      </c>
      <c r="AE103" s="21" t="s">
        <v>76</v>
      </c>
      <c r="AF103" s="22"/>
    </row>
    <row r="104" spans="1:32" s="35" customFormat="1" ht="17.45" customHeight="1">
      <c r="A104" s="12" t="s">
        <v>154</v>
      </c>
      <c r="B104" s="19" t="str">
        <f>VLOOKUP(A104,[1]screen!$G:$J,2,FALSE)</f>
        <v>자산 32</v>
      </c>
      <c r="C104" s="30" t="str">
        <f t="shared" si="5"/>
        <v>ASSET 32(자산 32)</v>
      </c>
      <c r="D104" s="19" t="str">
        <f>IF(B104&lt;&gt;"", VLOOKUP(B104,[1]screen!$A:$E,2,FALSE), "" )</f>
        <v>ASSET 32</v>
      </c>
      <c r="E104" s="31"/>
      <c r="F104" s="30" t="str">
        <f t="shared" si="6"/>
        <v/>
      </c>
      <c r="G104" s="20" t="str">
        <f>IF(E104&lt;&gt;"",VLOOKUP(E104,[1]Label!$A:$B,2,FALSE),"")</f>
        <v/>
      </c>
      <c r="H104" s="14"/>
      <c r="I104" s="30" t="str">
        <f t="shared" si="7"/>
        <v/>
      </c>
      <c r="J104" s="20" t="str">
        <f>IF(H104&lt;&gt;"", VLOOKUP(H104,[1]Label!$A:$E,2,FALSE),"")</f>
        <v/>
      </c>
      <c r="K104" s="32"/>
      <c r="L104" s="30" t="str">
        <f t="shared" si="8"/>
        <v/>
      </c>
      <c r="M104" s="20" t="str">
        <f>IF(K104&lt;&gt;"",VLOOKUP(K104,[1]Label!$A:$B,2,FALSE),"")</f>
        <v/>
      </c>
      <c r="N104" s="31"/>
      <c r="O104" s="33"/>
      <c r="P104" s="30" t="str">
        <f t="shared" si="9"/>
        <v/>
      </c>
      <c r="Q104" s="20" t="str">
        <f>IF(O104&lt;&gt;"", VLOOKUP(O104, [1]Label!$A:$B, 2, FALSE), "")</f>
        <v/>
      </c>
      <c r="R104" s="31" t="s">
        <v>31</v>
      </c>
      <c r="S104" s="30" t="s">
        <v>32</v>
      </c>
      <c r="T104" s="30"/>
      <c r="U104" s="30"/>
      <c r="V104" s="31"/>
      <c r="W104" s="31"/>
      <c r="X104" s="31"/>
      <c r="Y104" s="31"/>
      <c r="Z104" s="34"/>
      <c r="AA104" s="34"/>
      <c r="AB104" s="34"/>
      <c r="AC104" s="30"/>
      <c r="AD104" s="30"/>
      <c r="AE104" s="30"/>
    </row>
    <row r="105" spans="1:32" ht="17.45" customHeight="1">
      <c r="A105" s="12" t="s">
        <v>166</v>
      </c>
      <c r="B105" s="19" t="str">
        <f>VLOOKUP(A105,[1]screen!$G:$J,2,FALSE)</f>
        <v>자산 33</v>
      </c>
      <c r="C105" s="13" t="str">
        <f t="shared" si="5"/>
        <v>ASSET 33(자산 33)</v>
      </c>
      <c r="D105" s="19" t="str">
        <f>IF(B105&lt;&gt;"", VLOOKUP(B105,[1]screen!$A:$E,2,FALSE), "" )</f>
        <v>ASSET 33</v>
      </c>
      <c r="E105" s="14"/>
      <c r="F105" s="13" t="str">
        <f t="shared" si="6"/>
        <v/>
      </c>
      <c r="G105" s="20" t="str">
        <f>IF(E105&lt;&gt;"",VLOOKUP(E105,[1]Label!$A:$B,2,FALSE),"")</f>
        <v/>
      </c>
      <c r="H105" s="14"/>
      <c r="I105" s="13" t="str">
        <f t="shared" si="7"/>
        <v/>
      </c>
      <c r="J105" s="20" t="str">
        <f>IF(H105&lt;&gt;"", VLOOKUP(H105,[1]Label!$A:$E,2,FALSE),"")</f>
        <v/>
      </c>
      <c r="K105" s="15"/>
      <c r="L105" s="13" t="str">
        <f t="shared" si="8"/>
        <v/>
      </c>
      <c r="M105" s="20" t="str">
        <f>IF(K105&lt;&gt;"",VLOOKUP(K105,[1]Label!$A:$B,2,FALSE),"")</f>
        <v/>
      </c>
      <c r="N105" s="14" t="s">
        <v>47</v>
      </c>
      <c r="O105" s="16" t="s">
        <v>48</v>
      </c>
      <c r="P105" s="13" t="str">
        <f t="shared" si="9"/>
        <v>Asset Category&lt;br&gt;(자산 분류)</v>
      </c>
      <c r="Q105" s="20" t="str">
        <f>IF(O105&lt;&gt;"", VLOOKUP(O105, [1]Label!$A:$B, 2, FALSE), "")</f>
        <v>Asset Category</v>
      </c>
      <c r="R105" s="14" t="s">
        <v>31</v>
      </c>
      <c r="S105" s="13"/>
      <c r="T105" s="13"/>
      <c r="U105" s="13"/>
      <c r="V105" s="14"/>
      <c r="W105" s="14"/>
      <c r="X105" s="14"/>
      <c r="Y105" s="14"/>
      <c r="Z105" s="21"/>
      <c r="AA105" s="21"/>
      <c r="AB105" s="21"/>
      <c r="AC105" s="21" t="s">
        <v>121</v>
      </c>
      <c r="AD105" s="21" t="s">
        <v>121</v>
      </c>
      <c r="AE105" s="21" t="s">
        <v>121</v>
      </c>
      <c r="AF105" s="22"/>
    </row>
    <row r="106" spans="1:32" ht="17.45" customHeight="1">
      <c r="A106" s="12" t="s">
        <v>166</v>
      </c>
      <c r="B106" s="19" t="str">
        <f>VLOOKUP(A106,[1]screen!$G:$J,2,FALSE)</f>
        <v>자산 33</v>
      </c>
      <c r="C106" s="13" t="str">
        <f t="shared" si="5"/>
        <v>ASSET 33(자산 33)</v>
      </c>
      <c r="D106" s="19" t="str">
        <f>IF(B106&lt;&gt;"", VLOOKUP(B106,[1]screen!$A:$E,2,FALSE), "" )</f>
        <v>ASSET 33</v>
      </c>
      <c r="E106" s="14"/>
      <c r="F106" s="13" t="str">
        <f t="shared" si="6"/>
        <v/>
      </c>
      <c r="G106" s="20" t="str">
        <f>IF(E106&lt;&gt;"",VLOOKUP(E106,[1]Label!$A:$B,2,FALSE),"")</f>
        <v/>
      </c>
      <c r="H106" s="14"/>
      <c r="I106" s="13" t="str">
        <f t="shared" si="7"/>
        <v/>
      </c>
      <c r="J106" s="20" t="str">
        <f>IF(H106&lt;&gt;"", VLOOKUP(H106,[1]Label!$A:$E,2,FALSE),"")</f>
        <v/>
      </c>
      <c r="K106" s="15"/>
      <c r="L106" s="13" t="str">
        <f t="shared" si="8"/>
        <v/>
      </c>
      <c r="M106" s="20" t="str">
        <f>IF(K106&lt;&gt;"",VLOOKUP(K106,[1]Label!$A:$B,2,FALSE),"")</f>
        <v/>
      </c>
      <c r="N106" s="14" t="s">
        <v>47</v>
      </c>
      <c r="O106" s="16" t="s">
        <v>50</v>
      </c>
      <c r="P106" s="13" t="str">
        <f t="shared" si="9"/>
        <v>Asset Type&lt;br&gt;(자산 유형)</v>
      </c>
      <c r="Q106" s="20" t="str">
        <f>IF(O106&lt;&gt;"", VLOOKUP(O106, [1]Label!$A:$B, 2, FALSE), "")</f>
        <v>Asset Type</v>
      </c>
      <c r="R106" s="14" t="s">
        <v>31</v>
      </c>
      <c r="S106" s="13"/>
      <c r="T106" s="13"/>
      <c r="U106" s="13"/>
      <c r="V106" s="14"/>
      <c r="W106" s="14"/>
      <c r="X106" s="14"/>
      <c r="Y106" s="14"/>
      <c r="Z106" s="21"/>
      <c r="AA106" s="21"/>
      <c r="AB106" s="21"/>
      <c r="AC106" s="21" t="s">
        <v>167</v>
      </c>
      <c r="AD106" s="21" t="s">
        <v>167</v>
      </c>
      <c r="AE106" s="21" t="s">
        <v>167</v>
      </c>
      <c r="AF106" s="22"/>
    </row>
    <row r="107" spans="1:32" ht="17.45" customHeight="1">
      <c r="A107" s="12" t="s">
        <v>166</v>
      </c>
      <c r="B107" s="19" t="str">
        <f>VLOOKUP(A107,[1]screen!$G:$J,2,FALSE)</f>
        <v>자산 33</v>
      </c>
      <c r="C107" s="13" t="str">
        <f t="shared" si="5"/>
        <v>ASSET 33(자산 33)</v>
      </c>
      <c r="D107" s="19" t="str">
        <f>IF(B107&lt;&gt;"", VLOOKUP(B107,[1]screen!$A:$E,2,FALSE), "" )</f>
        <v>ASSET 33</v>
      </c>
      <c r="E107" s="14"/>
      <c r="F107" s="13" t="str">
        <f t="shared" si="6"/>
        <v/>
      </c>
      <c r="G107" s="20" t="str">
        <f>IF(E107&lt;&gt;"",VLOOKUP(E107,[1]Label!$A:$B,2,FALSE),"")</f>
        <v/>
      </c>
      <c r="H107" s="14"/>
      <c r="I107" s="13" t="str">
        <f t="shared" si="7"/>
        <v/>
      </c>
      <c r="J107" s="20" t="str">
        <f>IF(H107&lt;&gt;"", VLOOKUP(H107,[1]Label!$A:$E,2,FALSE),"")</f>
        <v/>
      </c>
      <c r="K107" s="15"/>
      <c r="L107" s="13" t="str">
        <f t="shared" si="8"/>
        <v/>
      </c>
      <c r="M107" s="20" t="str">
        <f>IF(K107&lt;&gt;"",VLOOKUP(K107,[1]Label!$A:$B,2,FALSE),"")</f>
        <v/>
      </c>
      <c r="N107" s="14" t="s">
        <v>47</v>
      </c>
      <c r="O107" s="16" t="s">
        <v>52</v>
      </c>
      <c r="P107" s="13" t="str">
        <f t="shared" si="9"/>
        <v>Asset Name&lt;br&gt;(자산 이름)</v>
      </c>
      <c r="Q107" s="20" t="str">
        <f>IF(O107&lt;&gt;"", VLOOKUP(O107, [1]Label!$A:$B, 2, FALSE), "")</f>
        <v>Asset Name</v>
      </c>
      <c r="R107" s="14" t="s">
        <v>31</v>
      </c>
      <c r="S107" s="13"/>
      <c r="T107" s="13"/>
      <c r="U107" s="13"/>
      <c r="V107" s="14" t="s">
        <v>53</v>
      </c>
      <c r="W107" s="14"/>
      <c r="X107" s="14"/>
      <c r="Y107" s="14"/>
      <c r="Z107" s="21"/>
      <c r="AA107" s="21"/>
      <c r="AB107" s="21"/>
      <c r="AC107" s="21" t="s">
        <v>168</v>
      </c>
      <c r="AD107" s="21" t="s">
        <v>168</v>
      </c>
      <c r="AE107" s="21" t="s">
        <v>168</v>
      </c>
      <c r="AF107" s="22"/>
    </row>
    <row r="108" spans="1:32" s="29" customFormat="1" ht="17.45" customHeight="1">
      <c r="A108" s="12" t="s">
        <v>166</v>
      </c>
      <c r="B108" s="19" t="str">
        <f>VLOOKUP(A108,[1]screen!$G:$J,2,FALSE)</f>
        <v>자산 33</v>
      </c>
      <c r="C108" s="23" t="str">
        <f t="shared" si="5"/>
        <v>ASSET 33(자산 33)</v>
      </c>
      <c r="D108" s="19" t="str">
        <f>IF(B108&lt;&gt;"", VLOOKUP(B108,[1]screen!$A:$E,2,FALSE), "" )</f>
        <v>ASSET 33</v>
      </c>
      <c r="E108" s="24"/>
      <c r="F108" s="23" t="str">
        <f t="shared" si="6"/>
        <v/>
      </c>
      <c r="G108" s="20" t="str">
        <f>IF(E108&lt;&gt;"",VLOOKUP(E108,[1]Label!$A:$B,2,FALSE),"")</f>
        <v/>
      </c>
      <c r="H108" s="14"/>
      <c r="I108" s="23" t="str">
        <f t="shared" si="7"/>
        <v/>
      </c>
      <c r="J108" s="20" t="str">
        <f>IF(H108&lt;&gt;"", VLOOKUP(H108,[1]Label!$A:$E,2,FALSE),"")</f>
        <v/>
      </c>
      <c r="K108" s="25"/>
      <c r="L108" s="23" t="str">
        <f t="shared" si="8"/>
        <v/>
      </c>
      <c r="M108" s="20" t="str">
        <f>IF(K108&lt;&gt;"",VLOOKUP(K108,[1]Label!$A:$B,2,FALSE),"")</f>
        <v/>
      </c>
      <c r="N108" s="24" t="s">
        <v>56</v>
      </c>
      <c r="O108" s="26" t="s">
        <v>54</v>
      </c>
      <c r="P108" s="23" t="str">
        <f t="shared" si="9"/>
        <v>Registration Authority&lt;br&gt;(등록 기관)</v>
      </c>
      <c r="Q108" s="20" t="str">
        <f>IF(O108&lt;&gt;"", VLOOKUP(O108, [1]Label!$A:$B, 2, FALSE), "")</f>
        <v>Registration Authority</v>
      </c>
      <c r="R108" s="24" t="s">
        <v>31</v>
      </c>
      <c r="S108" s="23"/>
      <c r="T108" s="23"/>
      <c r="U108" s="23"/>
      <c r="V108" s="24" t="s">
        <v>53</v>
      </c>
      <c r="W108" s="24"/>
      <c r="X108" s="24"/>
      <c r="Y108" s="24"/>
      <c r="Z108" s="27"/>
      <c r="AA108" s="27"/>
      <c r="AB108" s="27"/>
      <c r="AC108" s="27" t="s">
        <v>55</v>
      </c>
      <c r="AD108" s="27" t="s">
        <v>55</v>
      </c>
      <c r="AE108" s="27" t="s">
        <v>55</v>
      </c>
      <c r="AF108" s="28"/>
    </row>
    <row r="109" spans="1:32" s="29" customFormat="1" ht="17.45" customHeight="1">
      <c r="A109" s="12" t="s">
        <v>166</v>
      </c>
      <c r="B109" s="19" t="str">
        <f>VLOOKUP(A109,[1]screen!$G:$J,2,FALSE)</f>
        <v>자산 33</v>
      </c>
      <c r="C109" s="23" t="str">
        <f t="shared" si="5"/>
        <v>ASSET 33(자산 33)</v>
      </c>
      <c r="D109" s="19" t="str">
        <f>IF(B109&lt;&gt;"", VLOOKUP(B109,[1]screen!$A:$E,2,FALSE), "" )</f>
        <v>ASSET 33</v>
      </c>
      <c r="E109" s="24"/>
      <c r="F109" s="23" t="str">
        <f t="shared" si="6"/>
        <v/>
      </c>
      <c r="G109" s="20" t="str">
        <f>IF(E109&lt;&gt;"",VLOOKUP(E109,[1]Label!$A:$B,2,FALSE),"")</f>
        <v/>
      </c>
      <c r="H109" s="14"/>
      <c r="I109" s="23" t="str">
        <f t="shared" si="7"/>
        <v/>
      </c>
      <c r="J109" s="20" t="str">
        <f>IF(H109&lt;&gt;"", VLOOKUP(H109,[1]Label!$A:$E,2,FALSE),"")</f>
        <v/>
      </c>
      <c r="K109" s="25"/>
      <c r="L109" s="23" t="str">
        <f t="shared" si="8"/>
        <v/>
      </c>
      <c r="M109" s="20" t="str">
        <f>IF(K109&lt;&gt;"",VLOOKUP(K109,[1]Label!$A:$B,2,FALSE),"")</f>
        <v/>
      </c>
      <c r="N109" s="24" t="s">
        <v>56</v>
      </c>
      <c r="O109" s="26" t="s">
        <v>124</v>
      </c>
      <c r="P109" s="23" t="str">
        <f t="shared" si="9"/>
        <v>Location&lt;br&gt;(위치)</v>
      </c>
      <c r="Q109" s="20" t="str">
        <f>IF(O109&lt;&gt;"", VLOOKUP(O109, [1]Label!$A:$B, 2, FALSE), "")</f>
        <v>Location</v>
      </c>
      <c r="R109" s="24" t="s">
        <v>31</v>
      </c>
      <c r="S109" s="23"/>
      <c r="T109" s="23"/>
      <c r="U109" s="23"/>
      <c r="V109" s="24" t="s">
        <v>53</v>
      </c>
      <c r="W109" s="24"/>
      <c r="X109" s="24"/>
      <c r="Y109" s="24"/>
      <c r="Z109" s="27"/>
      <c r="AA109" s="27"/>
      <c r="AB109" s="27"/>
      <c r="AC109" s="27" t="s">
        <v>125</v>
      </c>
      <c r="AD109" s="27" t="s">
        <v>125</v>
      </c>
      <c r="AE109" s="27" t="s">
        <v>125</v>
      </c>
      <c r="AF109" s="28"/>
    </row>
    <row r="110" spans="1:32" s="29" customFormat="1" ht="17.45" customHeight="1">
      <c r="A110" s="12" t="s">
        <v>166</v>
      </c>
      <c r="B110" s="19" t="str">
        <f>VLOOKUP(A110,[1]screen!$G:$J,2,FALSE)</f>
        <v>자산 33</v>
      </c>
      <c r="C110" s="23" t="str">
        <f t="shared" si="5"/>
        <v>ASSET 33(자산 33)</v>
      </c>
      <c r="D110" s="19" t="str">
        <f>IF(B110&lt;&gt;"", VLOOKUP(B110,[1]screen!$A:$E,2,FALSE), "" )</f>
        <v>ASSET 33</v>
      </c>
      <c r="E110" s="24"/>
      <c r="F110" s="23" t="str">
        <f t="shared" si="6"/>
        <v/>
      </c>
      <c r="G110" s="20" t="str">
        <f>IF(E110&lt;&gt;"",VLOOKUP(E110,[1]Label!$A:$B,2,FALSE),"")</f>
        <v/>
      </c>
      <c r="H110" s="14"/>
      <c r="I110" s="23" t="str">
        <f t="shared" si="7"/>
        <v/>
      </c>
      <c r="J110" s="20" t="str">
        <f>IF(H110&lt;&gt;"", VLOOKUP(H110,[1]Label!$A:$E,2,FALSE),"")</f>
        <v/>
      </c>
      <c r="K110" s="25"/>
      <c r="L110" s="23" t="str">
        <f t="shared" si="8"/>
        <v/>
      </c>
      <c r="M110" s="20" t="str">
        <f>IF(K110&lt;&gt;"",VLOOKUP(K110,[1]Label!$A:$B,2,FALSE),"")</f>
        <v/>
      </c>
      <c r="N110" s="24" t="s">
        <v>56</v>
      </c>
      <c r="O110" s="26" t="s">
        <v>169</v>
      </c>
      <c r="P110" s="23" t="str">
        <f t="shared" si="9"/>
        <v>Product Name&lt;br&gt;(제품명)</v>
      </c>
      <c r="Q110" s="20" t="str">
        <f>IF(O110&lt;&gt;"", VLOOKUP(O110, [1]Label!$A:$B, 2, FALSE), "")</f>
        <v>Product Name</v>
      </c>
      <c r="R110" s="24" t="s">
        <v>31</v>
      </c>
      <c r="S110" s="23"/>
      <c r="T110" s="23"/>
      <c r="U110" s="23"/>
      <c r="V110" s="24"/>
      <c r="W110" s="24"/>
      <c r="X110" s="24"/>
      <c r="Y110" s="24"/>
      <c r="Z110" s="27"/>
      <c r="AA110" s="27"/>
      <c r="AB110" s="27"/>
      <c r="AC110" s="27" t="s">
        <v>170</v>
      </c>
      <c r="AD110" s="27" t="s">
        <v>170</v>
      </c>
      <c r="AE110" s="27" t="s">
        <v>170</v>
      </c>
      <c r="AF110" s="28"/>
    </row>
    <row r="111" spans="1:32" s="29" customFormat="1" ht="17.45" customHeight="1">
      <c r="A111" s="12" t="s">
        <v>166</v>
      </c>
      <c r="B111" s="19" t="str">
        <f>VLOOKUP(A111,[1]screen!$G:$J,2,FALSE)</f>
        <v>자산 33</v>
      </c>
      <c r="C111" s="23" t="str">
        <f t="shared" si="5"/>
        <v>ASSET 33(자산 33)</v>
      </c>
      <c r="D111" s="19" t="str">
        <f>IF(B111&lt;&gt;"", VLOOKUP(B111,[1]screen!$A:$E,2,FALSE), "" )</f>
        <v>ASSET 33</v>
      </c>
      <c r="E111" s="24"/>
      <c r="F111" s="23" t="str">
        <f t="shared" si="6"/>
        <v/>
      </c>
      <c r="G111" s="20" t="str">
        <f>IF(E111&lt;&gt;"",VLOOKUP(E111,[1]Label!$A:$B,2,FALSE),"")</f>
        <v/>
      </c>
      <c r="H111" s="14"/>
      <c r="I111" s="23" t="str">
        <f t="shared" si="7"/>
        <v/>
      </c>
      <c r="J111" s="20" t="str">
        <f>IF(H111&lt;&gt;"", VLOOKUP(H111,[1]Label!$A:$E,2,FALSE),"")</f>
        <v/>
      </c>
      <c r="K111" s="25"/>
      <c r="L111" s="23" t="str">
        <f t="shared" si="8"/>
        <v/>
      </c>
      <c r="M111" s="20" t="str">
        <f>IF(K111&lt;&gt;"",VLOOKUP(K111,[1]Label!$A:$B,2,FALSE),"")</f>
        <v/>
      </c>
      <c r="N111" s="24" t="s">
        <v>56</v>
      </c>
      <c r="O111" s="26" t="s">
        <v>98</v>
      </c>
      <c r="P111" s="23" t="str">
        <f t="shared" si="9"/>
        <v>Asset Quantity&lt;br&gt;(자산 수량)</v>
      </c>
      <c r="Q111" s="20" t="str">
        <f>IF(O111&lt;&gt;"", VLOOKUP(O111, [1]Label!$A:$B, 2, FALSE), "")</f>
        <v>Asset Quantity</v>
      </c>
      <c r="R111" s="24" t="s">
        <v>31</v>
      </c>
      <c r="S111" s="23"/>
      <c r="T111" s="23"/>
      <c r="U111" s="23"/>
      <c r="V111" s="24"/>
      <c r="W111" s="24"/>
      <c r="X111" s="24"/>
      <c r="Y111" s="24"/>
      <c r="Z111" s="27"/>
      <c r="AA111" s="27"/>
      <c r="AB111" s="27"/>
      <c r="AC111" s="27" t="s">
        <v>116</v>
      </c>
      <c r="AD111" s="27" t="s">
        <v>116</v>
      </c>
      <c r="AE111" s="27" t="s">
        <v>116</v>
      </c>
      <c r="AF111" s="28"/>
    </row>
    <row r="112" spans="1:32" s="29" customFormat="1" ht="17.45" customHeight="1">
      <c r="A112" s="12" t="s">
        <v>166</v>
      </c>
      <c r="B112" s="19" t="str">
        <f>VLOOKUP(A112,[1]screen!$G:$J,2,FALSE)</f>
        <v>자산 33</v>
      </c>
      <c r="C112" s="23" t="str">
        <f t="shared" si="5"/>
        <v>ASSET 33(자산 33)</v>
      </c>
      <c r="D112" s="19" t="str">
        <f>IF(B112&lt;&gt;"", VLOOKUP(B112,[1]screen!$A:$E,2,FALSE), "" )</f>
        <v>ASSET 33</v>
      </c>
      <c r="E112" s="24"/>
      <c r="F112" s="23" t="str">
        <f t="shared" si="6"/>
        <v/>
      </c>
      <c r="G112" s="20" t="str">
        <f>IF(E112&lt;&gt;"",VLOOKUP(E112,[1]Label!$A:$B,2,FALSE),"")</f>
        <v/>
      </c>
      <c r="H112" s="14"/>
      <c r="I112" s="23" t="str">
        <f t="shared" si="7"/>
        <v/>
      </c>
      <c r="J112" s="20" t="str">
        <f>IF(H112&lt;&gt;"", VLOOKUP(H112,[1]Label!$A:$E,2,FALSE),"")</f>
        <v/>
      </c>
      <c r="K112" s="25"/>
      <c r="L112" s="23" t="str">
        <f t="shared" si="8"/>
        <v/>
      </c>
      <c r="M112" s="20" t="str">
        <f>IF(K112&lt;&gt;"",VLOOKUP(K112,[1]Label!$A:$B,2,FALSE),"")</f>
        <v/>
      </c>
      <c r="N112" s="24" t="s">
        <v>56</v>
      </c>
      <c r="O112" s="26" t="s">
        <v>96</v>
      </c>
      <c r="P112" s="23" t="str">
        <f t="shared" si="9"/>
        <v>Unit of Measure Name&lt;br&gt;(측정 단위명)</v>
      </c>
      <c r="Q112" s="20" t="str">
        <f>IF(O112&lt;&gt;"", VLOOKUP(O112, [1]Label!$A:$B, 2, FALSE), "")</f>
        <v>Unit of Measure Name</v>
      </c>
      <c r="R112" s="24" t="s">
        <v>31</v>
      </c>
      <c r="S112" s="23"/>
      <c r="T112" s="23"/>
      <c r="U112" s="23"/>
      <c r="W112" s="24"/>
      <c r="X112" s="24"/>
      <c r="Y112" s="24"/>
      <c r="Z112" s="27"/>
      <c r="AA112" s="27"/>
      <c r="AB112" s="27"/>
      <c r="AC112" s="27" t="s">
        <v>171</v>
      </c>
      <c r="AD112" s="27" t="s">
        <v>171</v>
      </c>
      <c r="AE112" s="27" t="s">
        <v>171</v>
      </c>
      <c r="AF112" s="28"/>
    </row>
    <row r="113" spans="1:32" s="29" customFormat="1" ht="17.45" customHeight="1">
      <c r="A113" s="12" t="s">
        <v>166</v>
      </c>
      <c r="B113" s="19" t="str">
        <f>VLOOKUP(A113,[1]screen!$G:$J,2,FALSE)</f>
        <v>자산 33</v>
      </c>
      <c r="C113" s="23" t="str">
        <f t="shared" si="5"/>
        <v>ASSET 33(자산 33)</v>
      </c>
      <c r="D113" s="19" t="str">
        <f>IF(B113&lt;&gt;"", VLOOKUP(B113,[1]screen!$A:$E,2,FALSE), "" )</f>
        <v>ASSET 33</v>
      </c>
      <c r="E113" s="24"/>
      <c r="F113" s="23" t="str">
        <f t="shared" si="6"/>
        <v/>
      </c>
      <c r="G113" s="20" t="str">
        <f>IF(E113&lt;&gt;"",VLOOKUP(E113,[1]Label!$A:$B,2,FALSE),"")</f>
        <v/>
      </c>
      <c r="H113" s="14"/>
      <c r="I113" s="23" t="str">
        <f t="shared" si="7"/>
        <v/>
      </c>
      <c r="J113" s="20" t="str">
        <f>IF(H113&lt;&gt;"", VLOOKUP(H113,[1]Label!$A:$E,2,FALSE),"")</f>
        <v/>
      </c>
      <c r="K113" s="25"/>
      <c r="L113" s="23" t="str">
        <f t="shared" si="8"/>
        <v/>
      </c>
      <c r="M113" s="20" t="str">
        <f>IF(K113&lt;&gt;"",VLOOKUP(K113,[1]Label!$A:$B,2,FALSE),"")</f>
        <v/>
      </c>
      <c r="N113" s="24" t="s">
        <v>56</v>
      </c>
      <c r="O113" s="26" t="s">
        <v>172</v>
      </c>
      <c r="P113" s="23" t="str">
        <f t="shared" si="9"/>
        <v>Country of Origin&lt;br&gt;(원산지 국가)</v>
      </c>
      <c r="Q113" s="20" t="str">
        <f>IF(O113&lt;&gt;"", VLOOKUP(O113, [1]Label!$A:$B, 2, FALSE), "")</f>
        <v>Country of Origin</v>
      </c>
      <c r="R113" s="24" t="s">
        <v>31</v>
      </c>
      <c r="S113" s="23"/>
      <c r="T113" s="23"/>
      <c r="U113" s="23"/>
      <c r="V113" s="24" t="s">
        <v>53</v>
      </c>
      <c r="W113" s="24"/>
      <c r="X113" s="24"/>
      <c r="Y113" s="24"/>
      <c r="Z113" s="27"/>
      <c r="AA113" s="27"/>
      <c r="AB113" s="27"/>
      <c r="AC113" s="27" t="s">
        <v>173</v>
      </c>
      <c r="AD113" s="27" t="s">
        <v>173</v>
      </c>
      <c r="AE113" s="27" t="s">
        <v>173</v>
      </c>
      <c r="AF113" s="28"/>
    </row>
    <row r="114" spans="1:32" ht="17.45" customHeight="1">
      <c r="A114" s="12" t="s">
        <v>166</v>
      </c>
      <c r="B114" s="19" t="str">
        <f>VLOOKUP(A114,[1]screen!$G:$J,2,FALSE)</f>
        <v>자산 33</v>
      </c>
      <c r="C114" s="13" t="str">
        <f t="shared" si="5"/>
        <v>ASSET 33(자산 33)</v>
      </c>
      <c r="D114" s="19" t="str">
        <f>IF(B114&lt;&gt;"", VLOOKUP(B114,[1]screen!$A:$E,2,FALSE), "" )</f>
        <v>ASSET 33</v>
      </c>
      <c r="E114" s="14"/>
      <c r="F114" s="13" t="str">
        <f t="shared" si="6"/>
        <v/>
      </c>
      <c r="G114" s="20" t="str">
        <f>IF(E114&lt;&gt;"",VLOOKUP(E114,[1]Label!$A:$B,2,FALSE),"")</f>
        <v/>
      </c>
      <c r="H114" s="14"/>
      <c r="I114" s="13" t="str">
        <f t="shared" si="7"/>
        <v/>
      </c>
      <c r="J114" s="20" t="str">
        <f>IF(H114&lt;&gt;"", VLOOKUP(H114,[1]Label!$A:$E,2,FALSE),"")</f>
        <v/>
      </c>
      <c r="K114" s="15"/>
      <c r="L114" s="13" t="str">
        <f t="shared" si="8"/>
        <v/>
      </c>
      <c r="M114" s="20" t="str">
        <f>IF(K114&lt;&gt;"",VLOOKUP(K114,[1]Label!$A:$B,2,FALSE),"")</f>
        <v/>
      </c>
      <c r="N114" s="14" t="s">
        <v>47</v>
      </c>
      <c r="O114" s="16" t="s">
        <v>69</v>
      </c>
      <c r="P114" s="13" t="str">
        <f t="shared" si="9"/>
        <v>Description&lt;br&gt;(설명)</v>
      </c>
      <c r="Q114" s="20" t="str">
        <f>IF(O114&lt;&gt;"", VLOOKUP(O114, [1]Label!$A:$B, 2, FALSE), "")</f>
        <v>Description</v>
      </c>
      <c r="R114" s="14" t="s">
        <v>31</v>
      </c>
      <c r="S114" s="13"/>
      <c r="T114" s="13"/>
      <c r="U114" s="13"/>
      <c r="V114" s="14" t="s">
        <v>53</v>
      </c>
      <c r="W114" s="14"/>
      <c r="X114" s="14"/>
      <c r="Y114" s="14"/>
      <c r="Z114" s="21"/>
      <c r="AA114" s="21"/>
      <c r="AB114" s="21"/>
      <c r="AC114" s="21"/>
      <c r="AD114" s="21"/>
      <c r="AE114" s="21"/>
      <c r="AF114" s="22"/>
    </row>
    <row r="115" spans="1:32" ht="17.45" customHeight="1">
      <c r="A115" s="12" t="s">
        <v>166</v>
      </c>
      <c r="B115" s="19" t="str">
        <f>VLOOKUP(A115,[1]screen!$G:$J,2,FALSE)</f>
        <v>자산 33</v>
      </c>
      <c r="C115" s="13" t="str">
        <f t="shared" si="5"/>
        <v>ASSET 33(자산 33)</v>
      </c>
      <c r="D115" s="19" t="str">
        <f>IF(B115&lt;&gt;"", VLOOKUP(B115,[1]screen!$A:$E,2,FALSE), "" )</f>
        <v>ASSET 33</v>
      </c>
      <c r="E115" s="14"/>
      <c r="F115" s="13" t="str">
        <f t="shared" si="6"/>
        <v/>
      </c>
      <c r="G115" s="20" t="str">
        <f>IF(E115&lt;&gt;"",VLOOKUP(E115,[1]Label!$A:$B,2,FALSE),"")</f>
        <v/>
      </c>
      <c r="H115" s="14"/>
      <c r="I115" s="13" t="str">
        <f t="shared" si="7"/>
        <v/>
      </c>
      <c r="J115" s="20" t="str">
        <f>IF(H115&lt;&gt;"", VLOOKUP(H115,[1]Label!$A:$E,2,FALSE),"")</f>
        <v/>
      </c>
      <c r="K115" s="15"/>
      <c r="L115" s="13" t="str">
        <f t="shared" si="8"/>
        <v/>
      </c>
      <c r="M115" s="20" t="str">
        <f>IF(K115&lt;&gt;"",VLOOKUP(K115,[1]Label!$A:$B,2,FALSE),"")</f>
        <v/>
      </c>
      <c r="N115" s="14" t="s">
        <v>47</v>
      </c>
      <c r="O115" s="16" t="s">
        <v>71</v>
      </c>
      <c r="P115" s="13" t="str">
        <f t="shared" si="9"/>
        <v>Other Charged&lt;br&gt;(기타 담보 등록 여부)</v>
      </c>
      <c r="Q115" s="20" t="str">
        <f>IF(O115&lt;&gt;"", VLOOKUP(O115, [1]Label!$A:$B, 2, FALSE), "")</f>
        <v>Other Charged</v>
      </c>
      <c r="R115" s="14" t="s">
        <v>72</v>
      </c>
      <c r="S115" s="13"/>
      <c r="T115" s="13"/>
      <c r="U115" s="13"/>
      <c r="V115" s="14" t="s">
        <v>53</v>
      </c>
      <c r="W115" s="14"/>
      <c r="X115" s="14"/>
      <c r="Y115" s="14"/>
      <c r="Z115" s="21" t="s">
        <v>73</v>
      </c>
      <c r="AA115" s="21" t="s">
        <v>73</v>
      </c>
      <c r="AB115" s="21" t="s">
        <v>73</v>
      </c>
      <c r="AC115" s="4"/>
    </row>
    <row r="116" spans="1:32" ht="17.45" customHeight="1">
      <c r="A116" s="12" t="s">
        <v>166</v>
      </c>
      <c r="B116" s="19" t="str">
        <f>VLOOKUP(A116,[1]screen!$G:$J,2,FALSE)</f>
        <v>자산 33</v>
      </c>
      <c r="C116" s="13" t="str">
        <f t="shared" si="5"/>
        <v>ASSET 33(자산 33)</v>
      </c>
      <c r="D116" s="19" t="str">
        <f>IF(B116&lt;&gt;"", VLOOKUP(B116,[1]screen!$A:$E,2,FALSE), "" )</f>
        <v>ASSET 33</v>
      </c>
      <c r="E116" s="14"/>
      <c r="F116" s="13" t="str">
        <f t="shared" si="6"/>
        <v/>
      </c>
      <c r="G116" s="20" t="str">
        <f>IF(E116&lt;&gt;"",VLOOKUP(E116,[1]Label!$A:$B,2,FALSE),"")</f>
        <v/>
      </c>
      <c r="H116" s="14"/>
      <c r="I116" s="13" t="str">
        <f t="shared" si="7"/>
        <v/>
      </c>
      <c r="J116" s="20" t="str">
        <f>IF(H116&lt;&gt;"", VLOOKUP(H116,[1]Label!$A:$E,2,FALSE),"")</f>
        <v/>
      </c>
      <c r="K116" s="15"/>
      <c r="L116" s="13" t="str">
        <f t="shared" si="8"/>
        <v/>
      </c>
      <c r="M116" s="20" t="str">
        <f>IF(K116&lt;&gt;"",VLOOKUP(K116,[1]Label!$A:$B,2,FALSE),"")</f>
        <v/>
      </c>
      <c r="N116" s="14" t="s">
        <v>47</v>
      </c>
      <c r="O116" s="16" t="s">
        <v>74</v>
      </c>
      <c r="P116" s="13" t="str">
        <f t="shared" si="9"/>
        <v>Attachments&lt;br&gt;(첨부파일)</v>
      </c>
      <c r="Q116" s="20" t="str">
        <f>IF(O116&lt;&gt;"", VLOOKUP(O116, [1]Label!$A:$B, 2, FALSE), "")</f>
        <v>Attachments</v>
      </c>
      <c r="R116" s="14" t="s">
        <v>75</v>
      </c>
      <c r="S116" s="13"/>
      <c r="T116" s="13"/>
      <c r="U116" s="13"/>
      <c r="V116" s="14" t="s">
        <v>53</v>
      </c>
      <c r="W116" s="14"/>
      <c r="X116" s="14"/>
      <c r="Y116" s="14"/>
      <c r="Z116" s="21"/>
      <c r="AA116" s="21"/>
      <c r="AB116" s="21"/>
      <c r="AC116" s="21" t="s">
        <v>76</v>
      </c>
      <c r="AD116" s="21" t="s">
        <v>76</v>
      </c>
      <c r="AE116" s="21" t="s">
        <v>76</v>
      </c>
      <c r="AF116" s="22"/>
    </row>
    <row r="117" spans="1:32" s="35" customFormat="1" ht="17.45" customHeight="1">
      <c r="A117" s="12" t="s">
        <v>166</v>
      </c>
      <c r="B117" s="19" t="str">
        <f>VLOOKUP(A117,[1]screen!$G:$J,2,FALSE)</f>
        <v>자산 33</v>
      </c>
      <c r="C117" s="30" t="str">
        <f t="shared" si="5"/>
        <v>ASSET 33(자산 33)</v>
      </c>
      <c r="D117" s="19" t="str">
        <f>IF(B117&lt;&gt;"", VLOOKUP(B117,[1]screen!$A:$E,2,FALSE), "" )</f>
        <v>ASSET 33</v>
      </c>
      <c r="E117" s="31"/>
      <c r="F117" s="30" t="str">
        <f t="shared" si="6"/>
        <v/>
      </c>
      <c r="G117" s="20" t="str">
        <f>IF(E117&lt;&gt;"",VLOOKUP(E117,[1]Label!$A:$B,2,FALSE),"")</f>
        <v/>
      </c>
      <c r="H117" s="14"/>
      <c r="I117" s="30" t="str">
        <f t="shared" si="7"/>
        <v/>
      </c>
      <c r="J117" s="20" t="str">
        <f>IF(H117&lt;&gt;"", VLOOKUP(H117,[1]Label!$A:$E,2,FALSE),"")</f>
        <v/>
      </c>
      <c r="K117" s="32"/>
      <c r="L117" s="30" t="str">
        <f t="shared" si="8"/>
        <v/>
      </c>
      <c r="M117" s="20" t="str">
        <f>IF(K117&lt;&gt;"",VLOOKUP(K117,[1]Label!$A:$B,2,FALSE),"")</f>
        <v/>
      </c>
      <c r="N117" s="31"/>
      <c r="O117" s="33"/>
      <c r="P117" s="30" t="str">
        <f t="shared" si="9"/>
        <v/>
      </c>
      <c r="Q117" s="20" t="str">
        <f>IF(O117&lt;&gt;"", VLOOKUP(O117, [1]Label!$A:$B, 2, FALSE), "")</f>
        <v/>
      </c>
      <c r="R117" s="31" t="s">
        <v>31</v>
      </c>
      <c r="S117" s="30" t="s">
        <v>32</v>
      </c>
      <c r="T117" s="30"/>
      <c r="U117" s="30"/>
      <c r="V117" s="31"/>
      <c r="W117" s="31"/>
      <c r="X117" s="31"/>
      <c r="Y117" s="31"/>
      <c r="Z117" s="34"/>
      <c r="AA117" s="34"/>
      <c r="AB117" s="34"/>
      <c r="AC117" s="30"/>
      <c r="AD117" s="30"/>
      <c r="AE117" s="30"/>
    </row>
    <row r="118" spans="1:32" ht="17.45" customHeight="1">
      <c r="A118" s="12" t="s">
        <v>174</v>
      </c>
      <c r="B118" s="19" t="str">
        <f>VLOOKUP(A118,[1]screen!$G:$J,2,FALSE)</f>
        <v>자산 40</v>
      </c>
      <c r="C118" s="13" t="str">
        <f t="shared" si="5"/>
        <v>ASSET 40(자산 40)</v>
      </c>
      <c r="D118" s="19" t="str">
        <f>IF(B118&lt;&gt;"", VLOOKUP(B118,[1]screen!$A:$E,2,FALSE), "" )</f>
        <v>ASSET 40</v>
      </c>
      <c r="E118" s="14"/>
      <c r="F118" s="13" t="str">
        <f t="shared" si="6"/>
        <v/>
      </c>
      <c r="G118" s="20" t="str">
        <f>IF(E118&lt;&gt;"",VLOOKUP(E118,[1]Label!$A:$B,2,FALSE),"")</f>
        <v/>
      </c>
      <c r="H118" s="14"/>
      <c r="I118" s="13" t="str">
        <f t="shared" si="7"/>
        <v/>
      </c>
      <c r="J118" s="20" t="str">
        <f>IF(H118&lt;&gt;"", VLOOKUP(H118,[1]Label!$A:$E,2,FALSE),"")</f>
        <v/>
      </c>
      <c r="K118" s="15"/>
      <c r="L118" s="13" t="str">
        <f t="shared" si="8"/>
        <v/>
      </c>
      <c r="M118" s="20" t="str">
        <f>IF(K118&lt;&gt;"",VLOOKUP(K118,[1]Label!$A:$B,2,FALSE),"")</f>
        <v/>
      </c>
      <c r="N118" s="14" t="s">
        <v>47</v>
      </c>
      <c r="O118" s="16" t="s">
        <v>48</v>
      </c>
      <c r="P118" s="13" t="str">
        <f t="shared" si="9"/>
        <v>Asset Category&lt;br&gt;(자산 분류)</v>
      </c>
      <c r="Q118" s="20" t="str">
        <f>IF(O118&lt;&gt;"", VLOOKUP(O118, [1]Label!$A:$B, 2, FALSE), "")</f>
        <v>Asset Category</v>
      </c>
      <c r="R118" s="14" t="s">
        <v>31</v>
      </c>
      <c r="S118" s="13"/>
      <c r="T118" s="13"/>
      <c r="U118" s="13"/>
      <c r="V118" s="14"/>
      <c r="W118" s="14"/>
      <c r="X118" s="14"/>
      <c r="Y118" s="14"/>
      <c r="Z118" s="21"/>
      <c r="AA118" s="21"/>
      <c r="AB118" s="21"/>
      <c r="AC118" s="21" t="s">
        <v>175</v>
      </c>
      <c r="AD118" s="21" t="s">
        <v>175</v>
      </c>
      <c r="AE118" s="21" t="s">
        <v>175</v>
      </c>
      <c r="AF118" s="22"/>
    </row>
    <row r="119" spans="1:32" ht="17.45" customHeight="1">
      <c r="A119" s="12" t="s">
        <v>174</v>
      </c>
      <c r="B119" s="19" t="str">
        <f>VLOOKUP(A119,[1]screen!$G:$J,2,FALSE)</f>
        <v>자산 40</v>
      </c>
      <c r="C119" s="13" t="str">
        <f t="shared" si="5"/>
        <v>ASSET 40(자산 40)</v>
      </c>
      <c r="D119" s="19" t="str">
        <f>IF(B119&lt;&gt;"", VLOOKUP(B119,[1]screen!$A:$E,2,FALSE), "" )</f>
        <v>ASSET 40</v>
      </c>
      <c r="E119" s="14"/>
      <c r="F119" s="13" t="str">
        <f t="shared" si="6"/>
        <v/>
      </c>
      <c r="G119" s="20" t="str">
        <f>IF(E119&lt;&gt;"",VLOOKUP(E119,[1]Label!$A:$B,2,FALSE),"")</f>
        <v/>
      </c>
      <c r="H119" s="14"/>
      <c r="I119" s="13" t="str">
        <f t="shared" si="7"/>
        <v/>
      </c>
      <c r="J119" s="20" t="str">
        <f>IF(H119&lt;&gt;"", VLOOKUP(H119,[1]Label!$A:$E,2,FALSE),"")</f>
        <v/>
      </c>
      <c r="K119" s="15"/>
      <c r="L119" s="13" t="str">
        <f t="shared" si="8"/>
        <v/>
      </c>
      <c r="M119" s="20" t="str">
        <f>IF(K119&lt;&gt;"",VLOOKUP(K119,[1]Label!$A:$B,2,FALSE),"")</f>
        <v/>
      </c>
      <c r="N119" s="14" t="s">
        <v>47</v>
      </c>
      <c r="O119" s="16" t="s">
        <v>50</v>
      </c>
      <c r="P119" s="13" t="str">
        <f t="shared" si="9"/>
        <v>Asset Type&lt;br&gt;(자산 유형)</v>
      </c>
      <c r="Q119" s="20" t="str">
        <f>IF(O119&lt;&gt;"", VLOOKUP(O119, [1]Label!$A:$B, 2, FALSE), "")</f>
        <v>Asset Type</v>
      </c>
      <c r="R119" s="14" t="s">
        <v>31</v>
      </c>
      <c r="S119" s="13"/>
      <c r="T119" s="13"/>
      <c r="U119" s="13"/>
      <c r="V119" s="14"/>
      <c r="W119" s="14"/>
      <c r="X119" s="14"/>
      <c r="Y119" s="14"/>
      <c r="Z119" s="21"/>
      <c r="AA119" s="21"/>
      <c r="AB119" s="21"/>
      <c r="AC119" s="21" t="s">
        <v>176</v>
      </c>
      <c r="AD119" s="21" t="s">
        <v>176</v>
      </c>
      <c r="AE119" s="21" t="s">
        <v>176</v>
      </c>
      <c r="AF119" s="22"/>
    </row>
    <row r="120" spans="1:32" ht="17.45" customHeight="1">
      <c r="A120" s="12" t="s">
        <v>174</v>
      </c>
      <c r="B120" s="19" t="str">
        <f>VLOOKUP(A120,[1]screen!$G:$J,2,FALSE)</f>
        <v>자산 40</v>
      </c>
      <c r="C120" s="13" t="str">
        <f t="shared" si="5"/>
        <v>ASSET 40(자산 40)</v>
      </c>
      <c r="D120" s="19" t="str">
        <f>IF(B120&lt;&gt;"", VLOOKUP(B120,[1]screen!$A:$E,2,FALSE), "" )</f>
        <v>ASSET 40</v>
      </c>
      <c r="E120" s="14"/>
      <c r="F120" s="13" t="str">
        <f t="shared" si="6"/>
        <v/>
      </c>
      <c r="G120" s="20" t="str">
        <f>IF(E120&lt;&gt;"",VLOOKUP(E120,[1]Label!$A:$B,2,FALSE),"")</f>
        <v/>
      </c>
      <c r="H120" s="14"/>
      <c r="I120" s="13" t="str">
        <f t="shared" si="7"/>
        <v/>
      </c>
      <c r="J120" s="20" t="str">
        <f>IF(H120&lt;&gt;"", VLOOKUP(H120,[1]Label!$A:$E,2,FALSE),"")</f>
        <v/>
      </c>
      <c r="K120" s="15"/>
      <c r="L120" s="13" t="str">
        <f t="shared" si="8"/>
        <v/>
      </c>
      <c r="M120" s="20" t="str">
        <f>IF(K120&lt;&gt;"",VLOOKUP(K120,[1]Label!$A:$B,2,FALSE),"")</f>
        <v/>
      </c>
      <c r="N120" s="14" t="s">
        <v>47</v>
      </c>
      <c r="O120" s="16" t="s">
        <v>52</v>
      </c>
      <c r="P120" s="13" t="str">
        <f t="shared" si="9"/>
        <v>Asset Name&lt;br&gt;(자산 이름)</v>
      </c>
      <c r="Q120" s="20" t="str">
        <f>IF(O120&lt;&gt;"", VLOOKUP(O120, [1]Label!$A:$B, 2, FALSE), "")</f>
        <v>Asset Name</v>
      </c>
      <c r="R120" s="14" t="s">
        <v>31</v>
      </c>
      <c r="S120" s="13"/>
      <c r="T120" s="13"/>
      <c r="U120" s="13"/>
      <c r="V120" s="14" t="s">
        <v>53</v>
      </c>
      <c r="W120" s="14"/>
      <c r="X120" s="14"/>
      <c r="Y120" s="14"/>
      <c r="Z120" s="21"/>
      <c r="AA120" s="21"/>
      <c r="AB120" s="21"/>
      <c r="AC120" s="21" t="s">
        <v>177</v>
      </c>
      <c r="AD120" s="21" t="s">
        <v>177</v>
      </c>
      <c r="AE120" s="21" t="s">
        <v>177</v>
      </c>
      <c r="AF120" s="22"/>
    </row>
    <row r="121" spans="1:32" s="29" customFormat="1" ht="17.45" customHeight="1">
      <c r="A121" s="12" t="s">
        <v>174</v>
      </c>
      <c r="B121" s="19" t="str">
        <f>VLOOKUP(A121,[1]screen!$G:$J,2,FALSE)</f>
        <v>자산 40</v>
      </c>
      <c r="C121" s="23" t="str">
        <f t="shared" si="5"/>
        <v>ASSET 40(자산 40)</v>
      </c>
      <c r="D121" s="19" t="str">
        <f>IF(B121&lt;&gt;"", VLOOKUP(B121,[1]screen!$A:$E,2,FALSE), "" )</f>
        <v>ASSET 40</v>
      </c>
      <c r="E121" s="24"/>
      <c r="F121" s="23" t="str">
        <f t="shared" si="6"/>
        <v/>
      </c>
      <c r="G121" s="20" t="str">
        <f>IF(E121&lt;&gt;"",VLOOKUP(E121,[1]Label!$A:$B,2,FALSE),"")</f>
        <v/>
      </c>
      <c r="H121" s="14"/>
      <c r="I121" s="23" t="str">
        <f t="shared" si="7"/>
        <v/>
      </c>
      <c r="J121" s="20" t="str">
        <f>IF(H121&lt;&gt;"", VLOOKUP(H121,[1]Label!$A:$E,2,FALSE),"")</f>
        <v/>
      </c>
      <c r="K121" s="25"/>
      <c r="L121" s="23" t="str">
        <f t="shared" si="8"/>
        <v/>
      </c>
      <c r="M121" s="20" t="str">
        <f>IF(K121&lt;&gt;"",VLOOKUP(K121,[1]Label!$A:$B,2,FALSE),"")</f>
        <v/>
      </c>
      <c r="N121" s="24" t="s">
        <v>56</v>
      </c>
      <c r="O121" s="26" t="s">
        <v>54</v>
      </c>
      <c r="P121" s="23" t="str">
        <f t="shared" si="9"/>
        <v>Registration Authority&lt;br&gt;(등록 기관)</v>
      </c>
      <c r="Q121" s="20" t="str">
        <f>IF(O121&lt;&gt;"", VLOOKUP(O121, [1]Label!$A:$B, 2, FALSE), "")</f>
        <v>Registration Authority</v>
      </c>
      <c r="R121" s="24" t="s">
        <v>31</v>
      </c>
      <c r="S121" s="23"/>
      <c r="T121" s="23"/>
      <c r="U121" s="23"/>
      <c r="V121" s="24" t="s">
        <v>53</v>
      </c>
      <c r="W121" s="24"/>
      <c r="X121" s="24"/>
      <c r="Y121" s="24"/>
      <c r="Z121" s="27"/>
      <c r="AA121" s="27"/>
      <c r="AB121" s="27"/>
      <c r="AC121" s="27" t="s">
        <v>178</v>
      </c>
      <c r="AD121" s="27" t="s">
        <v>178</v>
      </c>
      <c r="AE121" s="27" t="s">
        <v>178</v>
      </c>
      <c r="AF121" s="28"/>
    </row>
    <row r="122" spans="1:32" s="29" customFormat="1" ht="17.45" customHeight="1">
      <c r="A122" s="12" t="s">
        <v>174</v>
      </c>
      <c r="B122" s="19" t="str">
        <f>VLOOKUP(A122,[1]screen!$G:$J,2,FALSE)</f>
        <v>자산 40</v>
      </c>
      <c r="C122" s="23" t="str">
        <f t="shared" si="5"/>
        <v>ASSET 40(자산 40)</v>
      </c>
      <c r="D122" s="19" t="str">
        <f>IF(B122&lt;&gt;"", VLOOKUP(B122,[1]screen!$A:$E,2,FALSE), "" )</f>
        <v>ASSET 40</v>
      </c>
      <c r="E122" s="24"/>
      <c r="F122" s="23" t="str">
        <f t="shared" si="6"/>
        <v/>
      </c>
      <c r="G122" s="20" t="str">
        <f>IF(E122&lt;&gt;"",VLOOKUP(E122,[1]Label!$A:$B,2,FALSE),"")</f>
        <v/>
      </c>
      <c r="H122" s="14"/>
      <c r="I122" s="23" t="str">
        <f t="shared" si="7"/>
        <v/>
      </c>
      <c r="J122" s="20" t="str">
        <f>IF(H122&lt;&gt;"", VLOOKUP(H122,[1]Label!$A:$E,2,FALSE),"")</f>
        <v/>
      </c>
      <c r="K122" s="25"/>
      <c r="L122" s="23" t="str">
        <f t="shared" si="8"/>
        <v/>
      </c>
      <c r="M122" s="20" t="str">
        <f>IF(K122&lt;&gt;"",VLOOKUP(K122,[1]Label!$A:$B,2,FALSE),"")</f>
        <v/>
      </c>
      <c r="N122" s="24" t="s">
        <v>56</v>
      </c>
      <c r="O122" s="26" t="s">
        <v>179</v>
      </c>
      <c r="P122" s="23" t="str">
        <f t="shared" si="9"/>
        <v>Company Name&lt;br&gt;(회사 이름)</v>
      </c>
      <c r="Q122" s="20" t="str">
        <f>IF(O122&lt;&gt;"", VLOOKUP(O122, [1]Label!$A:$B, 2, FALSE), "")</f>
        <v>Company Name</v>
      </c>
      <c r="R122" s="24" t="s">
        <v>31</v>
      </c>
      <c r="S122" s="23"/>
      <c r="T122" s="23"/>
      <c r="U122" s="23"/>
      <c r="V122" s="24"/>
      <c r="W122" s="24"/>
      <c r="X122" s="24"/>
      <c r="Y122" s="24"/>
      <c r="Z122" s="27"/>
      <c r="AA122" s="27"/>
      <c r="AB122" s="27"/>
      <c r="AC122" s="27" t="s">
        <v>180</v>
      </c>
      <c r="AD122" s="27" t="s">
        <v>180</v>
      </c>
      <c r="AE122" s="27" t="s">
        <v>180</v>
      </c>
      <c r="AF122" s="28"/>
    </row>
    <row r="123" spans="1:32" s="29" customFormat="1" ht="17.45" customHeight="1">
      <c r="A123" s="12" t="s">
        <v>174</v>
      </c>
      <c r="B123" s="19" t="str">
        <f>VLOOKUP(A123,[1]screen!$G:$J,2,FALSE)</f>
        <v>자산 40</v>
      </c>
      <c r="C123" s="23" t="str">
        <f t="shared" si="5"/>
        <v>ASSET 40(자산 40)</v>
      </c>
      <c r="D123" s="19" t="str">
        <f>IF(B123&lt;&gt;"", VLOOKUP(B123,[1]screen!$A:$E,2,FALSE), "" )</f>
        <v>ASSET 40</v>
      </c>
      <c r="E123" s="24"/>
      <c r="F123" s="23" t="str">
        <f t="shared" si="6"/>
        <v/>
      </c>
      <c r="G123" s="20" t="str">
        <f>IF(E123&lt;&gt;"",VLOOKUP(E123,[1]Label!$A:$B,2,FALSE),"")</f>
        <v/>
      </c>
      <c r="H123" s="14"/>
      <c r="I123" s="23" t="str">
        <f t="shared" si="7"/>
        <v/>
      </c>
      <c r="J123" s="20" t="str">
        <f>IF(H123&lt;&gt;"", VLOOKUP(H123,[1]Label!$A:$E,2,FALSE),"")</f>
        <v/>
      </c>
      <c r="K123" s="25"/>
      <c r="L123" s="23" t="str">
        <f t="shared" si="8"/>
        <v/>
      </c>
      <c r="M123" s="20" t="str">
        <f>IF(K123&lt;&gt;"",VLOOKUP(K123,[1]Label!$A:$B,2,FALSE),"")</f>
        <v/>
      </c>
      <c r="N123" s="24" t="s">
        <v>56</v>
      </c>
      <c r="O123" s="26" t="s">
        <v>181</v>
      </c>
      <c r="P123" s="23" t="str">
        <f t="shared" si="9"/>
        <v>Share Count&lt;br&gt;(주식 수량)</v>
      </c>
      <c r="Q123" s="20" t="str">
        <f>IF(O123&lt;&gt;"", VLOOKUP(O123, [1]Label!$A:$B, 2, FALSE), "")</f>
        <v>Share Count</v>
      </c>
      <c r="R123" s="24" t="s">
        <v>31</v>
      </c>
      <c r="S123" s="23"/>
      <c r="T123" s="23"/>
      <c r="U123" s="23"/>
      <c r="V123" s="24"/>
      <c r="W123" s="24"/>
      <c r="X123" s="24"/>
      <c r="Y123" s="24"/>
      <c r="Z123" s="27"/>
      <c r="AA123" s="27"/>
      <c r="AB123" s="27"/>
      <c r="AC123" s="27" t="s">
        <v>182</v>
      </c>
      <c r="AD123" s="27" t="s">
        <v>182</v>
      </c>
      <c r="AE123" s="27" t="s">
        <v>182</v>
      </c>
      <c r="AF123" s="28"/>
    </row>
    <row r="124" spans="1:32" s="29" customFormat="1" ht="17.45" customHeight="1">
      <c r="A124" s="12" t="s">
        <v>174</v>
      </c>
      <c r="B124" s="19" t="str">
        <f>VLOOKUP(A124,[1]screen!$G:$J,2,FALSE)</f>
        <v>자산 40</v>
      </c>
      <c r="C124" s="23" t="str">
        <f t="shared" si="5"/>
        <v>ASSET 40(자산 40)</v>
      </c>
      <c r="D124" s="19" t="str">
        <f>IF(B124&lt;&gt;"", VLOOKUP(B124,[1]screen!$A:$E,2,FALSE), "" )</f>
        <v>ASSET 40</v>
      </c>
      <c r="E124" s="24"/>
      <c r="F124" s="23" t="str">
        <f t="shared" si="6"/>
        <v/>
      </c>
      <c r="G124" s="20" t="str">
        <f>IF(E124&lt;&gt;"",VLOOKUP(E124,[1]Label!$A:$B,2,FALSE),"")</f>
        <v/>
      </c>
      <c r="H124" s="14"/>
      <c r="I124" s="23" t="str">
        <f t="shared" si="7"/>
        <v/>
      </c>
      <c r="J124" s="20" t="str">
        <f>IF(H124&lt;&gt;"", VLOOKUP(H124,[1]Label!$A:$E,2,FALSE),"")</f>
        <v/>
      </c>
      <c r="K124" s="25"/>
      <c r="L124" s="23" t="str">
        <f t="shared" si="8"/>
        <v/>
      </c>
      <c r="M124" s="20" t="str">
        <f>IF(K124&lt;&gt;"",VLOOKUP(K124,[1]Label!$A:$B,2,FALSE),"")</f>
        <v/>
      </c>
      <c r="N124" s="24" t="s">
        <v>56</v>
      </c>
      <c r="O124" s="26" t="s">
        <v>102</v>
      </c>
      <c r="P124" s="23" t="str">
        <f t="shared" si="9"/>
        <v>Unit Price&lt;br&gt;(단가)</v>
      </c>
      <c r="Q124" s="20" t="str">
        <f>IF(O124&lt;&gt;"", VLOOKUP(O124, [1]Label!$A:$B, 2, FALSE), "")</f>
        <v>Unit Price</v>
      </c>
      <c r="R124" s="24" t="s">
        <v>31</v>
      </c>
      <c r="S124" s="23"/>
      <c r="T124" s="23"/>
      <c r="U124" s="23"/>
      <c r="W124" s="24"/>
      <c r="X124" s="24"/>
      <c r="Y124" s="24"/>
      <c r="Z124" s="27"/>
      <c r="AA124" s="27"/>
      <c r="AB124" s="27"/>
      <c r="AC124" s="27" t="s">
        <v>183</v>
      </c>
      <c r="AD124" s="27" t="s">
        <v>183</v>
      </c>
      <c r="AE124" s="27" t="s">
        <v>183</v>
      </c>
      <c r="AF124" s="28"/>
    </row>
    <row r="125" spans="1:32" s="29" customFormat="1" ht="17.45" customHeight="1">
      <c r="A125" s="12" t="s">
        <v>174</v>
      </c>
      <c r="B125" s="19" t="str">
        <f>VLOOKUP(A125,[1]screen!$G:$J,2,FALSE)</f>
        <v>자산 40</v>
      </c>
      <c r="C125" s="23" t="str">
        <f t="shared" si="5"/>
        <v>ASSET 40(자산 40)</v>
      </c>
      <c r="D125" s="19" t="str">
        <f>IF(B125&lt;&gt;"", VLOOKUP(B125,[1]screen!$A:$E,2,FALSE), "" )</f>
        <v>ASSET 40</v>
      </c>
      <c r="E125" s="24"/>
      <c r="F125" s="23" t="str">
        <f t="shared" si="6"/>
        <v/>
      </c>
      <c r="G125" s="20" t="str">
        <f>IF(E125&lt;&gt;"",VLOOKUP(E125,[1]Label!$A:$B,2,FALSE),"")</f>
        <v/>
      </c>
      <c r="H125" s="14"/>
      <c r="I125" s="23" t="str">
        <f t="shared" si="7"/>
        <v/>
      </c>
      <c r="J125" s="20" t="str">
        <f>IF(H125&lt;&gt;"", VLOOKUP(H125,[1]Label!$A:$E,2,FALSE),"")</f>
        <v/>
      </c>
      <c r="K125" s="25"/>
      <c r="L125" s="23" t="str">
        <f t="shared" si="8"/>
        <v/>
      </c>
      <c r="M125" s="20" t="str">
        <f>IF(K125&lt;&gt;"",VLOOKUP(K125,[1]Label!$A:$B,2,FALSE),"")</f>
        <v/>
      </c>
      <c r="N125" s="24" t="s">
        <v>56</v>
      </c>
      <c r="O125" s="26" t="s">
        <v>184</v>
      </c>
      <c r="P125" s="23" t="str">
        <f t="shared" si="9"/>
        <v>Face Value&lt;br&gt;(액면가)</v>
      </c>
      <c r="Q125" s="20" t="str">
        <f>IF(O125&lt;&gt;"", VLOOKUP(O125, [1]Label!$A:$B, 2, FALSE), "")</f>
        <v>Face Value</v>
      </c>
      <c r="R125" s="24" t="s">
        <v>31</v>
      </c>
      <c r="S125" s="23"/>
      <c r="T125" s="23"/>
      <c r="U125" s="23"/>
      <c r="V125" s="24" t="s">
        <v>53</v>
      </c>
      <c r="W125" s="24"/>
      <c r="X125" s="24"/>
      <c r="Y125" s="24"/>
      <c r="Z125" s="27"/>
      <c r="AA125" s="27"/>
      <c r="AB125" s="27"/>
      <c r="AC125" s="27" t="s">
        <v>185</v>
      </c>
      <c r="AD125" s="27" t="s">
        <v>185</v>
      </c>
      <c r="AE125" s="27" t="s">
        <v>185</v>
      </c>
      <c r="AF125" s="28"/>
    </row>
    <row r="126" spans="1:32" ht="17.45" customHeight="1">
      <c r="A126" s="12" t="s">
        <v>174</v>
      </c>
      <c r="B126" s="19" t="str">
        <f>VLOOKUP(A126,[1]screen!$G:$J,2,FALSE)</f>
        <v>자산 40</v>
      </c>
      <c r="C126" s="13" t="str">
        <f t="shared" si="5"/>
        <v>ASSET 40(자산 40)</v>
      </c>
      <c r="D126" s="19" t="str">
        <f>IF(B126&lt;&gt;"", VLOOKUP(B126,[1]screen!$A:$E,2,FALSE), "" )</f>
        <v>ASSET 40</v>
      </c>
      <c r="E126" s="14"/>
      <c r="F126" s="13" t="str">
        <f t="shared" si="6"/>
        <v/>
      </c>
      <c r="G126" s="20" t="str">
        <f>IF(E126&lt;&gt;"",VLOOKUP(E126,[1]Label!$A:$B,2,FALSE),"")</f>
        <v/>
      </c>
      <c r="H126" s="14"/>
      <c r="I126" s="13" t="str">
        <f t="shared" si="7"/>
        <v/>
      </c>
      <c r="J126" s="20" t="str">
        <f>IF(H126&lt;&gt;"", VLOOKUP(H126,[1]Label!$A:$E,2,FALSE),"")</f>
        <v/>
      </c>
      <c r="K126" s="15"/>
      <c r="L126" s="13" t="str">
        <f t="shared" si="8"/>
        <v/>
      </c>
      <c r="M126" s="20" t="str">
        <f>IF(K126&lt;&gt;"",VLOOKUP(K126,[1]Label!$A:$B,2,FALSE),"")</f>
        <v/>
      </c>
      <c r="N126" s="14" t="s">
        <v>47</v>
      </c>
      <c r="O126" s="16" t="s">
        <v>69</v>
      </c>
      <c r="P126" s="13" t="str">
        <f t="shared" si="9"/>
        <v>Description&lt;br&gt;(설명)</v>
      </c>
      <c r="Q126" s="20" t="str">
        <f>IF(O126&lt;&gt;"", VLOOKUP(O126, [1]Label!$A:$B, 2, FALSE), "")</f>
        <v>Description</v>
      </c>
      <c r="R126" s="14" t="s">
        <v>31</v>
      </c>
      <c r="S126" s="13"/>
      <c r="T126" s="13"/>
      <c r="U126" s="13"/>
      <c r="V126" s="14" t="s">
        <v>53</v>
      </c>
      <c r="W126" s="14"/>
      <c r="X126" s="14"/>
      <c r="Y126" s="14"/>
      <c r="Z126" s="21"/>
      <c r="AA126" s="21"/>
      <c r="AB126" s="21"/>
      <c r="AC126" s="21" t="s">
        <v>186</v>
      </c>
      <c r="AD126" s="21" t="s">
        <v>186</v>
      </c>
      <c r="AE126" s="21" t="s">
        <v>186</v>
      </c>
      <c r="AF126" s="22"/>
    </row>
    <row r="127" spans="1:32" ht="17.45" customHeight="1">
      <c r="A127" s="12" t="s">
        <v>174</v>
      </c>
      <c r="B127" s="19" t="str">
        <f>VLOOKUP(A127,[1]screen!$G:$J,2,FALSE)</f>
        <v>자산 40</v>
      </c>
      <c r="C127" s="13" t="str">
        <f t="shared" si="5"/>
        <v>ASSET 40(자산 40)</v>
      </c>
      <c r="D127" s="19" t="str">
        <f>IF(B127&lt;&gt;"", VLOOKUP(B127,[1]screen!$A:$E,2,FALSE), "" )</f>
        <v>ASSET 40</v>
      </c>
      <c r="E127" s="14"/>
      <c r="F127" s="13" t="str">
        <f t="shared" si="6"/>
        <v/>
      </c>
      <c r="G127" s="20" t="str">
        <f>IF(E127&lt;&gt;"",VLOOKUP(E127,[1]Label!$A:$B,2,FALSE),"")</f>
        <v/>
      </c>
      <c r="H127" s="14"/>
      <c r="I127" s="13" t="str">
        <f t="shared" si="7"/>
        <v/>
      </c>
      <c r="J127" s="20" t="str">
        <f>IF(H127&lt;&gt;"", VLOOKUP(H127,[1]Label!$A:$E,2,FALSE),"")</f>
        <v/>
      </c>
      <c r="K127" s="15"/>
      <c r="L127" s="13" t="str">
        <f t="shared" si="8"/>
        <v/>
      </c>
      <c r="M127" s="20" t="str">
        <f>IF(K127&lt;&gt;"",VLOOKUP(K127,[1]Label!$A:$B,2,FALSE),"")</f>
        <v/>
      </c>
      <c r="N127" s="14" t="s">
        <v>47</v>
      </c>
      <c r="O127" s="16" t="s">
        <v>71</v>
      </c>
      <c r="P127" s="13" t="str">
        <f t="shared" si="9"/>
        <v>Other Charged&lt;br&gt;(기타 담보 등록 여부)</v>
      </c>
      <c r="Q127" s="20" t="str">
        <f>IF(O127&lt;&gt;"", VLOOKUP(O127, [1]Label!$A:$B, 2, FALSE), "")</f>
        <v>Other Charged</v>
      </c>
      <c r="R127" s="14" t="s">
        <v>72</v>
      </c>
      <c r="S127" s="13"/>
      <c r="T127" s="13"/>
      <c r="U127" s="13"/>
      <c r="V127" s="14" t="s">
        <v>53</v>
      </c>
      <c r="W127" s="14"/>
      <c r="X127" s="14"/>
      <c r="Y127" s="14"/>
      <c r="Z127" s="21" t="s">
        <v>73</v>
      </c>
      <c r="AA127" s="21" t="s">
        <v>73</v>
      </c>
      <c r="AB127" s="21" t="s">
        <v>73</v>
      </c>
      <c r="AC127" s="4"/>
    </row>
    <row r="128" spans="1:32" ht="17.45" customHeight="1">
      <c r="A128" s="12" t="s">
        <v>174</v>
      </c>
      <c r="B128" s="19" t="str">
        <f>VLOOKUP(A128,[1]screen!$G:$J,2,FALSE)</f>
        <v>자산 40</v>
      </c>
      <c r="C128" s="13" t="str">
        <f t="shared" si="5"/>
        <v>ASSET 40(자산 40)</v>
      </c>
      <c r="D128" s="19" t="str">
        <f>IF(B128&lt;&gt;"", VLOOKUP(B128,[1]screen!$A:$E,2,FALSE), "" )</f>
        <v>ASSET 40</v>
      </c>
      <c r="E128" s="14"/>
      <c r="F128" s="13" t="str">
        <f t="shared" si="6"/>
        <v/>
      </c>
      <c r="G128" s="20" t="str">
        <f>IF(E128&lt;&gt;"",VLOOKUP(E128,[1]Label!$A:$B,2,FALSE),"")</f>
        <v/>
      </c>
      <c r="H128" s="14"/>
      <c r="I128" s="13" t="str">
        <f t="shared" si="7"/>
        <v/>
      </c>
      <c r="J128" s="20" t="str">
        <f>IF(H128&lt;&gt;"", VLOOKUP(H128,[1]Label!$A:$E,2,FALSE),"")</f>
        <v/>
      </c>
      <c r="K128" s="15"/>
      <c r="L128" s="13" t="str">
        <f t="shared" si="8"/>
        <v/>
      </c>
      <c r="M128" s="20" t="str">
        <f>IF(K128&lt;&gt;"",VLOOKUP(K128,[1]Label!$A:$B,2,FALSE),"")</f>
        <v/>
      </c>
      <c r="N128" s="14" t="s">
        <v>47</v>
      </c>
      <c r="O128" s="16" t="s">
        <v>74</v>
      </c>
      <c r="P128" s="13" t="str">
        <f t="shared" si="9"/>
        <v>Attachments&lt;br&gt;(첨부파일)</v>
      </c>
      <c r="Q128" s="20" t="str">
        <f>IF(O128&lt;&gt;"", VLOOKUP(O128, [1]Label!$A:$B, 2, FALSE), "")</f>
        <v>Attachments</v>
      </c>
      <c r="R128" s="14" t="s">
        <v>75</v>
      </c>
      <c r="S128" s="13"/>
      <c r="T128" s="13"/>
      <c r="U128" s="13"/>
      <c r="V128" s="14" t="s">
        <v>53</v>
      </c>
      <c r="W128" s="14"/>
      <c r="X128" s="14"/>
      <c r="Y128" s="14"/>
      <c r="Z128" s="21"/>
      <c r="AA128" s="21"/>
      <c r="AB128" s="21"/>
      <c r="AC128" s="21" t="s">
        <v>76</v>
      </c>
      <c r="AD128" s="21" t="s">
        <v>76</v>
      </c>
      <c r="AE128" s="21" t="s">
        <v>76</v>
      </c>
      <c r="AF128" s="22"/>
    </row>
    <row r="129" spans="1:32" s="35" customFormat="1" ht="17.45" customHeight="1">
      <c r="A129" s="12" t="s">
        <v>174</v>
      </c>
      <c r="B129" s="19" t="str">
        <f>VLOOKUP(A129,[1]screen!$G:$J,2,FALSE)</f>
        <v>자산 40</v>
      </c>
      <c r="C129" s="30" t="str">
        <f t="shared" si="5"/>
        <v>ASSET 40(자산 40)</v>
      </c>
      <c r="D129" s="19" t="str">
        <f>IF(B129&lt;&gt;"", VLOOKUP(B129,[1]screen!$A:$E,2,FALSE), "" )</f>
        <v>ASSET 40</v>
      </c>
      <c r="E129" s="31"/>
      <c r="F129" s="30" t="str">
        <f t="shared" si="6"/>
        <v/>
      </c>
      <c r="G129" s="20" t="str">
        <f>IF(E129&lt;&gt;"",VLOOKUP(E129,[1]Label!$A:$B,2,FALSE),"")</f>
        <v/>
      </c>
      <c r="H129" s="14"/>
      <c r="I129" s="30" t="str">
        <f t="shared" si="7"/>
        <v/>
      </c>
      <c r="J129" s="20" t="str">
        <f>IF(H129&lt;&gt;"", VLOOKUP(H129,[1]Label!$A:$E,2,FALSE),"")</f>
        <v/>
      </c>
      <c r="K129" s="32"/>
      <c r="L129" s="30" t="str">
        <f t="shared" si="8"/>
        <v/>
      </c>
      <c r="M129" s="20" t="str">
        <f>IF(K129&lt;&gt;"",VLOOKUP(K129,[1]Label!$A:$B,2,FALSE),"")</f>
        <v/>
      </c>
      <c r="N129" s="31"/>
      <c r="O129" s="33"/>
      <c r="P129" s="30" t="str">
        <f t="shared" si="9"/>
        <v/>
      </c>
      <c r="Q129" s="20" t="str">
        <f>IF(O129&lt;&gt;"", VLOOKUP(O129, [1]Label!$A:$B, 2, FALSE), "")</f>
        <v/>
      </c>
      <c r="R129" s="31" t="s">
        <v>31</v>
      </c>
      <c r="S129" s="30" t="s">
        <v>32</v>
      </c>
      <c r="T129" s="30"/>
      <c r="U129" s="30"/>
      <c r="V129" s="31"/>
      <c r="W129" s="31"/>
      <c r="X129" s="31"/>
      <c r="Y129" s="31"/>
      <c r="Z129" s="34"/>
      <c r="AA129" s="34"/>
      <c r="AB129" s="34"/>
      <c r="AC129" s="30"/>
      <c r="AD129" s="30"/>
      <c r="AE129" s="30"/>
    </row>
    <row r="130" spans="1:32" ht="17.45" customHeight="1">
      <c r="A130" s="12" t="s">
        <v>187</v>
      </c>
      <c r="B130" s="19" t="str">
        <f>VLOOKUP(A130,[1]screen!$G:$J,2,FALSE)</f>
        <v>자산 41</v>
      </c>
      <c r="C130" s="13" t="str">
        <f t="shared" ref="C130:C155" si="10">IF(B130&lt;&gt;"",D130&amp;"("&amp;B130&amp;")","")</f>
        <v>ASSET 41(자산 41)</v>
      </c>
      <c r="D130" s="19" t="str">
        <f>IF(B130&lt;&gt;"", VLOOKUP(B130,[1]screen!$A:$E,2,FALSE), "" )</f>
        <v>ASSET 41</v>
      </c>
      <c r="E130" s="14"/>
      <c r="F130" s="13" t="str">
        <f t="shared" ref="F130:F155" si="11">IF(E130&lt;&gt;"",G130&amp;"("&amp;E130&amp;")","")</f>
        <v/>
      </c>
      <c r="G130" s="20" t="str">
        <f>IF(E130&lt;&gt;"",VLOOKUP(E130,[1]Label!$A:$B,2,FALSE),"")</f>
        <v/>
      </c>
      <c r="H130" s="14"/>
      <c r="I130" s="13" t="str">
        <f t="shared" ref="I130:I155" si="12">IF(H130&lt;&gt;"",J130&amp;"("&amp;H130&amp;")","")</f>
        <v/>
      </c>
      <c r="J130" s="20" t="str">
        <f>IF(H130&lt;&gt;"", VLOOKUP(H130,[1]Label!$A:$E,2,FALSE),"")</f>
        <v/>
      </c>
      <c r="K130" s="15"/>
      <c r="L130" s="13" t="str">
        <f t="shared" ref="L130:L155" si="13">IF(K130&lt;&gt;"",M130&amp;"("&amp;K130&amp;")","")</f>
        <v/>
      </c>
      <c r="M130" s="20" t="str">
        <f>IF(K130&lt;&gt;"",VLOOKUP(K130,[1]Label!$A:$B,2,FALSE),"")</f>
        <v/>
      </c>
      <c r="N130" s="14" t="s">
        <v>47</v>
      </c>
      <c r="O130" s="16" t="s">
        <v>48</v>
      </c>
      <c r="P130" s="13" t="str">
        <f t="shared" ref="P130:P155" si="14">IF(O130&lt;&gt;"",Q130&amp;"&lt;br&gt;("&amp;O130&amp;")","")</f>
        <v>Asset Category&lt;br&gt;(자산 분류)</v>
      </c>
      <c r="Q130" s="20" t="str">
        <f>IF(O130&lt;&gt;"", VLOOKUP(O130, [1]Label!$A:$B, 2, FALSE), "")</f>
        <v>Asset Category</v>
      </c>
      <c r="R130" s="14" t="s">
        <v>31</v>
      </c>
      <c r="S130" s="13"/>
      <c r="T130" s="13"/>
      <c r="U130" s="13"/>
      <c r="V130" s="14"/>
      <c r="W130" s="14"/>
      <c r="X130" s="14"/>
      <c r="Y130" s="14"/>
      <c r="Z130" s="21"/>
      <c r="AA130" s="21"/>
      <c r="AB130" s="21"/>
      <c r="AC130" s="21" t="s">
        <v>175</v>
      </c>
      <c r="AD130" s="21" t="s">
        <v>175</v>
      </c>
      <c r="AE130" s="21" t="s">
        <v>175</v>
      </c>
      <c r="AF130" s="22"/>
    </row>
    <row r="131" spans="1:32" ht="17.45" customHeight="1">
      <c r="A131" s="12" t="s">
        <v>187</v>
      </c>
      <c r="B131" s="19" t="str">
        <f>VLOOKUP(A131,[1]screen!$G:$J,2,FALSE)</f>
        <v>자산 41</v>
      </c>
      <c r="C131" s="13" t="str">
        <f t="shared" si="10"/>
        <v>ASSET 41(자산 41)</v>
      </c>
      <c r="D131" s="19" t="str">
        <f>IF(B131&lt;&gt;"", VLOOKUP(B131,[1]screen!$A:$E,2,FALSE), "" )</f>
        <v>ASSET 41</v>
      </c>
      <c r="E131" s="14"/>
      <c r="F131" s="13" t="str">
        <f t="shared" si="11"/>
        <v/>
      </c>
      <c r="G131" s="20" t="str">
        <f>IF(E131&lt;&gt;"",VLOOKUP(E131,[1]Label!$A:$B,2,FALSE),"")</f>
        <v/>
      </c>
      <c r="H131" s="14"/>
      <c r="I131" s="13" t="str">
        <f t="shared" si="12"/>
        <v/>
      </c>
      <c r="J131" s="20" t="str">
        <f>IF(H131&lt;&gt;"", VLOOKUP(H131,[1]Label!$A:$E,2,FALSE),"")</f>
        <v/>
      </c>
      <c r="K131" s="15"/>
      <c r="L131" s="13" t="str">
        <f t="shared" si="13"/>
        <v/>
      </c>
      <c r="M131" s="20" t="str">
        <f>IF(K131&lt;&gt;"",VLOOKUP(K131,[1]Label!$A:$B,2,FALSE),"")</f>
        <v/>
      </c>
      <c r="N131" s="14" t="s">
        <v>47</v>
      </c>
      <c r="O131" s="16" t="s">
        <v>50</v>
      </c>
      <c r="P131" s="13" t="str">
        <f t="shared" si="14"/>
        <v>Asset Type&lt;br&gt;(자산 유형)</v>
      </c>
      <c r="Q131" s="20" t="str">
        <f>IF(O131&lt;&gt;"", VLOOKUP(O131, [1]Label!$A:$B, 2, FALSE), "")</f>
        <v>Asset Type</v>
      </c>
      <c r="R131" s="14" t="s">
        <v>31</v>
      </c>
      <c r="S131" s="13"/>
      <c r="T131" s="13"/>
      <c r="U131" s="13"/>
      <c r="V131" s="14"/>
      <c r="W131" s="14"/>
      <c r="X131" s="14"/>
      <c r="Y131" s="14"/>
      <c r="Z131" s="21"/>
      <c r="AA131" s="21"/>
      <c r="AB131" s="21"/>
      <c r="AC131" s="21" t="s">
        <v>188</v>
      </c>
      <c r="AD131" s="21" t="s">
        <v>188</v>
      </c>
      <c r="AE131" s="21" t="s">
        <v>188</v>
      </c>
      <c r="AF131" s="22"/>
    </row>
    <row r="132" spans="1:32" ht="17.45" customHeight="1">
      <c r="A132" s="12" t="s">
        <v>187</v>
      </c>
      <c r="B132" s="19" t="str">
        <f>VLOOKUP(A132,[1]screen!$G:$J,2,FALSE)</f>
        <v>자산 41</v>
      </c>
      <c r="C132" s="13" t="str">
        <f t="shared" si="10"/>
        <v>ASSET 41(자산 41)</v>
      </c>
      <c r="D132" s="19" t="str">
        <f>IF(B132&lt;&gt;"", VLOOKUP(B132,[1]screen!$A:$E,2,FALSE), "" )</f>
        <v>ASSET 41</v>
      </c>
      <c r="E132" s="14"/>
      <c r="F132" s="13" t="str">
        <f t="shared" si="11"/>
        <v/>
      </c>
      <c r="G132" s="20" t="str">
        <f>IF(E132&lt;&gt;"",VLOOKUP(E132,[1]Label!$A:$B,2,FALSE),"")</f>
        <v/>
      </c>
      <c r="H132" s="14"/>
      <c r="I132" s="13" t="str">
        <f t="shared" si="12"/>
        <v/>
      </c>
      <c r="J132" s="20" t="str">
        <f>IF(H132&lt;&gt;"", VLOOKUP(H132,[1]Label!$A:$E,2,FALSE),"")</f>
        <v/>
      </c>
      <c r="K132" s="15"/>
      <c r="L132" s="13" t="str">
        <f t="shared" si="13"/>
        <v/>
      </c>
      <c r="M132" s="20" t="str">
        <f>IF(K132&lt;&gt;"",VLOOKUP(K132,[1]Label!$A:$B,2,FALSE),"")</f>
        <v/>
      </c>
      <c r="N132" s="14" t="s">
        <v>47</v>
      </c>
      <c r="O132" s="16" t="s">
        <v>52</v>
      </c>
      <c r="P132" s="13" t="str">
        <f t="shared" si="14"/>
        <v>Asset Name&lt;br&gt;(자산 이름)</v>
      </c>
      <c r="Q132" s="20" t="str">
        <f>IF(O132&lt;&gt;"", VLOOKUP(O132, [1]Label!$A:$B, 2, FALSE), "")</f>
        <v>Asset Name</v>
      </c>
      <c r="R132" s="14" t="s">
        <v>31</v>
      </c>
      <c r="S132" s="13"/>
      <c r="T132" s="13"/>
      <c r="U132" s="13"/>
      <c r="V132" s="14" t="s">
        <v>53</v>
      </c>
      <c r="W132" s="14"/>
      <c r="X132" s="14"/>
      <c r="Y132" s="14"/>
      <c r="Z132" s="21"/>
      <c r="AA132" s="21"/>
      <c r="AB132" s="21"/>
      <c r="AC132" s="21" t="s">
        <v>189</v>
      </c>
      <c r="AD132" s="21" t="s">
        <v>189</v>
      </c>
      <c r="AE132" s="21" t="s">
        <v>189</v>
      </c>
      <c r="AF132" s="22"/>
    </row>
    <row r="133" spans="1:32" s="29" customFormat="1" ht="17.45" customHeight="1">
      <c r="A133" s="12" t="s">
        <v>187</v>
      </c>
      <c r="B133" s="19" t="str">
        <f>VLOOKUP(A133,[1]screen!$G:$J,2,FALSE)</f>
        <v>자산 41</v>
      </c>
      <c r="C133" s="23" t="str">
        <f t="shared" si="10"/>
        <v>ASSET 41(자산 41)</v>
      </c>
      <c r="D133" s="19" t="str">
        <f>IF(B133&lt;&gt;"", VLOOKUP(B133,[1]screen!$A:$E,2,FALSE), "" )</f>
        <v>ASSET 41</v>
      </c>
      <c r="E133" s="24"/>
      <c r="F133" s="23" t="str">
        <f t="shared" si="11"/>
        <v/>
      </c>
      <c r="G133" s="20" t="str">
        <f>IF(E133&lt;&gt;"",VLOOKUP(E133,[1]Label!$A:$B,2,FALSE),"")</f>
        <v/>
      </c>
      <c r="H133" s="14"/>
      <c r="I133" s="23" t="str">
        <f t="shared" si="12"/>
        <v/>
      </c>
      <c r="J133" s="20" t="str">
        <f>IF(H133&lt;&gt;"", VLOOKUP(H133,[1]Label!$A:$E,2,FALSE),"")</f>
        <v/>
      </c>
      <c r="K133" s="25"/>
      <c r="L133" s="23" t="str">
        <f t="shared" si="13"/>
        <v/>
      </c>
      <c r="M133" s="20" t="str">
        <f>IF(K133&lt;&gt;"",VLOOKUP(K133,[1]Label!$A:$B,2,FALSE),"")</f>
        <v/>
      </c>
      <c r="N133" s="24" t="s">
        <v>56</v>
      </c>
      <c r="O133" s="26" t="s">
        <v>54</v>
      </c>
      <c r="P133" s="23" t="str">
        <f t="shared" si="14"/>
        <v>Registration Authority&lt;br&gt;(등록 기관)</v>
      </c>
      <c r="Q133" s="20" t="str">
        <f>IF(O133&lt;&gt;"", VLOOKUP(O133, [1]Label!$A:$B, 2, FALSE), "")</f>
        <v>Registration Authority</v>
      </c>
      <c r="R133" s="24" t="s">
        <v>31</v>
      </c>
      <c r="S133" s="23"/>
      <c r="T133" s="23"/>
      <c r="U133" s="23"/>
      <c r="V133" s="24" t="s">
        <v>53</v>
      </c>
      <c r="W133" s="24"/>
      <c r="X133" s="24"/>
      <c r="Y133" s="24"/>
      <c r="Z133" s="27"/>
      <c r="AA133" s="27"/>
      <c r="AB133" s="27"/>
      <c r="AC133" s="27" t="s">
        <v>190</v>
      </c>
      <c r="AD133" s="27" t="s">
        <v>190</v>
      </c>
      <c r="AE133" s="27" t="s">
        <v>190</v>
      </c>
      <c r="AF133" s="28"/>
    </row>
    <row r="134" spans="1:32" s="29" customFormat="1" ht="17.45" customHeight="1">
      <c r="A134" s="12" t="s">
        <v>187</v>
      </c>
      <c r="B134" s="19" t="str">
        <f>VLOOKUP(A134,[1]screen!$G:$J,2,FALSE)</f>
        <v>자산 41</v>
      </c>
      <c r="C134" s="23" t="str">
        <f t="shared" si="10"/>
        <v>ASSET 41(자산 41)</v>
      </c>
      <c r="D134" s="19" t="str">
        <f>IF(B134&lt;&gt;"", VLOOKUP(B134,[1]screen!$A:$E,2,FALSE), "" )</f>
        <v>ASSET 41</v>
      </c>
      <c r="E134" s="24"/>
      <c r="F134" s="23" t="str">
        <f t="shared" si="11"/>
        <v/>
      </c>
      <c r="G134" s="20" t="str">
        <f>IF(E134&lt;&gt;"",VLOOKUP(E134,[1]Label!$A:$B,2,FALSE),"")</f>
        <v/>
      </c>
      <c r="H134" s="14"/>
      <c r="I134" s="23" t="str">
        <f t="shared" si="12"/>
        <v/>
      </c>
      <c r="J134" s="20" t="str">
        <f>IF(H134&lt;&gt;"", VLOOKUP(H134,[1]Label!$A:$E,2,FALSE),"")</f>
        <v/>
      </c>
      <c r="K134" s="25"/>
      <c r="L134" s="23" t="str">
        <f t="shared" si="13"/>
        <v/>
      </c>
      <c r="M134" s="20" t="str">
        <f>IF(K134&lt;&gt;"",VLOOKUP(K134,[1]Label!$A:$B,2,FALSE),"")</f>
        <v/>
      </c>
      <c r="N134" s="24" t="s">
        <v>56</v>
      </c>
      <c r="O134" s="26" t="s">
        <v>191</v>
      </c>
      <c r="P134" s="23" t="str">
        <f t="shared" si="14"/>
        <v>Bond Count&lt;br&gt;(채권 수량)</v>
      </c>
      <c r="Q134" s="20" t="str">
        <f>IF(O134&lt;&gt;"", VLOOKUP(O134, [1]Label!$A:$B, 2, FALSE), "")</f>
        <v>Bond Count</v>
      </c>
      <c r="R134" s="24" t="s">
        <v>31</v>
      </c>
      <c r="S134" s="23"/>
      <c r="T134" s="23"/>
      <c r="U134" s="23"/>
      <c r="V134" s="24"/>
      <c r="W134" s="24"/>
      <c r="X134" s="24"/>
      <c r="Y134" s="24"/>
      <c r="Z134" s="27"/>
      <c r="AA134" s="27"/>
      <c r="AB134" s="27"/>
      <c r="AC134" s="27" t="s">
        <v>136</v>
      </c>
      <c r="AD134" s="27" t="s">
        <v>136</v>
      </c>
      <c r="AE134" s="27" t="s">
        <v>136</v>
      </c>
      <c r="AF134" s="28"/>
    </row>
    <row r="135" spans="1:32" s="29" customFormat="1" ht="17.45" customHeight="1">
      <c r="A135" s="12" t="s">
        <v>187</v>
      </c>
      <c r="B135" s="19" t="str">
        <f>VLOOKUP(A135,[1]screen!$G:$J,2,FALSE)</f>
        <v>자산 41</v>
      </c>
      <c r="C135" s="23" t="str">
        <f t="shared" si="10"/>
        <v>ASSET 41(자산 41)</v>
      </c>
      <c r="D135" s="19" t="str">
        <f>IF(B135&lt;&gt;"", VLOOKUP(B135,[1]screen!$A:$E,2,FALSE), "" )</f>
        <v>ASSET 41</v>
      </c>
      <c r="E135" s="24"/>
      <c r="F135" s="23" t="str">
        <f t="shared" si="11"/>
        <v/>
      </c>
      <c r="G135" s="20" t="str">
        <f>IF(E135&lt;&gt;"",VLOOKUP(E135,[1]Label!$A:$B,2,FALSE),"")</f>
        <v/>
      </c>
      <c r="H135" s="14"/>
      <c r="I135" s="23" t="str">
        <f t="shared" si="12"/>
        <v/>
      </c>
      <c r="J135" s="20" t="str">
        <f>IF(H135&lt;&gt;"", VLOOKUP(H135,[1]Label!$A:$E,2,FALSE),"")</f>
        <v/>
      </c>
      <c r="K135" s="25"/>
      <c r="L135" s="23" t="str">
        <f t="shared" si="13"/>
        <v/>
      </c>
      <c r="M135" s="20" t="str">
        <f>IF(K135&lt;&gt;"",VLOOKUP(K135,[1]Label!$A:$B,2,FALSE),"")</f>
        <v/>
      </c>
      <c r="N135" s="24" t="s">
        <v>56</v>
      </c>
      <c r="O135" s="26" t="s">
        <v>192</v>
      </c>
      <c r="P135" s="23" t="str">
        <f t="shared" si="14"/>
        <v>Coupon Rate&lt;br&gt;(이표율)</v>
      </c>
      <c r="Q135" s="20" t="str">
        <f>IF(O135&lt;&gt;"", VLOOKUP(O135, [1]Label!$A:$B, 2, FALSE), "")</f>
        <v>Coupon Rate</v>
      </c>
      <c r="R135" s="24" t="s">
        <v>31</v>
      </c>
      <c r="S135" s="23"/>
      <c r="T135" s="23"/>
      <c r="U135" s="23"/>
      <c r="V135" s="24"/>
      <c r="W135" s="24"/>
      <c r="X135" s="24"/>
      <c r="Y135" s="24"/>
      <c r="Z135" s="27"/>
      <c r="AA135" s="27"/>
      <c r="AB135" s="27"/>
      <c r="AC135" s="27" t="s">
        <v>116</v>
      </c>
      <c r="AD135" s="27" t="s">
        <v>116</v>
      </c>
      <c r="AE135" s="27" t="s">
        <v>116</v>
      </c>
      <c r="AF135" s="28"/>
    </row>
    <row r="136" spans="1:32" s="29" customFormat="1" ht="17.45" customHeight="1">
      <c r="A136" s="12" t="s">
        <v>187</v>
      </c>
      <c r="B136" s="19" t="str">
        <f>VLOOKUP(A136,[1]screen!$G:$J,2,FALSE)</f>
        <v>자산 41</v>
      </c>
      <c r="C136" s="23" t="str">
        <f t="shared" si="10"/>
        <v>ASSET 41(자산 41)</v>
      </c>
      <c r="D136" s="19" t="str">
        <f>IF(B136&lt;&gt;"", VLOOKUP(B136,[1]screen!$A:$E,2,FALSE), "" )</f>
        <v>ASSET 41</v>
      </c>
      <c r="E136" s="24"/>
      <c r="F136" s="23" t="str">
        <f t="shared" si="11"/>
        <v/>
      </c>
      <c r="G136" s="20" t="str">
        <f>IF(E136&lt;&gt;"",VLOOKUP(E136,[1]Label!$A:$B,2,FALSE),"")</f>
        <v/>
      </c>
      <c r="H136" s="14"/>
      <c r="I136" s="23" t="str">
        <f t="shared" si="12"/>
        <v/>
      </c>
      <c r="J136" s="20" t="str">
        <f>IF(H136&lt;&gt;"", VLOOKUP(H136,[1]Label!$A:$E,2,FALSE),"")</f>
        <v/>
      </c>
      <c r="K136" s="25"/>
      <c r="L136" s="23" t="str">
        <f t="shared" si="13"/>
        <v/>
      </c>
      <c r="M136" s="20" t="str">
        <f>IF(K136&lt;&gt;"",VLOOKUP(K136,[1]Label!$A:$B,2,FALSE),"")</f>
        <v/>
      </c>
      <c r="N136" s="24" t="s">
        <v>56</v>
      </c>
      <c r="O136" s="26" t="s">
        <v>184</v>
      </c>
      <c r="P136" s="23" t="str">
        <f t="shared" si="14"/>
        <v>Face Value&lt;br&gt;(액면가)</v>
      </c>
      <c r="Q136" s="20" t="str">
        <f>IF(O136&lt;&gt;"", VLOOKUP(O136, [1]Label!$A:$B, 2, FALSE), "")</f>
        <v>Face Value</v>
      </c>
      <c r="R136" s="24" t="s">
        <v>31</v>
      </c>
      <c r="S136" s="23"/>
      <c r="T136" s="23"/>
      <c r="U136" s="23"/>
      <c r="V136" s="24"/>
      <c r="W136" s="24"/>
      <c r="X136" s="24"/>
      <c r="Y136" s="24"/>
      <c r="Z136" s="27"/>
      <c r="AA136" s="27"/>
      <c r="AB136" s="27"/>
      <c r="AC136" s="27" t="s">
        <v>185</v>
      </c>
      <c r="AD136" s="27" t="s">
        <v>185</v>
      </c>
      <c r="AE136" s="27" t="s">
        <v>185</v>
      </c>
      <c r="AF136" s="28"/>
    </row>
    <row r="137" spans="1:32" s="29" customFormat="1" ht="17.45" customHeight="1">
      <c r="A137" s="12" t="s">
        <v>187</v>
      </c>
      <c r="B137" s="19" t="str">
        <f>VLOOKUP(A137,[1]screen!$G:$J,2,FALSE)</f>
        <v>자산 41</v>
      </c>
      <c r="C137" s="23" t="str">
        <f t="shared" si="10"/>
        <v>ASSET 41(자산 41)</v>
      </c>
      <c r="D137" s="19" t="str">
        <f>IF(B137&lt;&gt;"", VLOOKUP(B137,[1]screen!$A:$E,2,FALSE), "" )</f>
        <v>ASSET 41</v>
      </c>
      <c r="E137" s="24"/>
      <c r="F137" s="23" t="str">
        <f t="shared" si="11"/>
        <v/>
      </c>
      <c r="G137" s="20" t="str">
        <f>IF(E137&lt;&gt;"",VLOOKUP(E137,[1]Label!$A:$B,2,FALSE),"")</f>
        <v/>
      </c>
      <c r="H137" s="14"/>
      <c r="I137" s="23" t="str">
        <f t="shared" si="12"/>
        <v/>
      </c>
      <c r="J137" s="20" t="str">
        <f>IF(H137&lt;&gt;"", VLOOKUP(H137,[1]Label!$A:$E,2,FALSE),"")</f>
        <v/>
      </c>
      <c r="K137" s="25"/>
      <c r="L137" s="23" t="str">
        <f t="shared" si="13"/>
        <v/>
      </c>
      <c r="M137" s="20" t="str">
        <f>IF(K137&lt;&gt;"",VLOOKUP(K137,[1]Label!$A:$B,2,FALSE),"")</f>
        <v/>
      </c>
      <c r="N137" s="24" t="s">
        <v>56</v>
      </c>
      <c r="O137" s="26" t="s">
        <v>179</v>
      </c>
      <c r="P137" s="23" t="str">
        <f t="shared" si="14"/>
        <v>Company Name&lt;br&gt;(회사 이름)</v>
      </c>
      <c r="Q137" s="20" t="str">
        <f>IF(O137&lt;&gt;"", VLOOKUP(O137, [1]Label!$A:$B, 2, FALSE), "")</f>
        <v>Company Name</v>
      </c>
      <c r="R137" s="24" t="s">
        <v>31</v>
      </c>
      <c r="S137" s="23"/>
      <c r="T137" s="23"/>
      <c r="U137" s="23"/>
      <c r="W137" s="24"/>
      <c r="X137" s="24"/>
      <c r="Y137" s="24"/>
      <c r="Z137" s="27"/>
      <c r="AA137" s="27"/>
      <c r="AB137" s="27"/>
      <c r="AC137" s="27" t="s">
        <v>193</v>
      </c>
      <c r="AD137" s="27" t="s">
        <v>193</v>
      </c>
      <c r="AE137" s="27" t="s">
        <v>193</v>
      </c>
      <c r="AF137" s="28"/>
    </row>
    <row r="138" spans="1:32" s="29" customFormat="1" ht="17.45" customHeight="1">
      <c r="A138" s="12" t="s">
        <v>187</v>
      </c>
      <c r="B138" s="19" t="str">
        <f>VLOOKUP(A138,[1]screen!$G:$J,2,FALSE)</f>
        <v>자산 41</v>
      </c>
      <c r="C138" s="23" t="str">
        <f t="shared" si="10"/>
        <v>ASSET 41(자산 41)</v>
      </c>
      <c r="D138" s="19" t="str">
        <f>IF(B138&lt;&gt;"", VLOOKUP(B138,[1]screen!$A:$E,2,FALSE), "" )</f>
        <v>ASSET 41</v>
      </c>
      <c r="E138" s="24"/>
      <c r="F138" s="23" t="str">
        <f t="shared" si="11"/>
        <v/>
      </c>
      <c r="G138" s="20" t="str">
        <f>IF(E138&lt;&gt;"",VLOOKUP(E138,[1]Label!$A:$B,2,FALSE),"")</f>
        <v/>
      </c>
      <c r="H138" s="14"/>
      <c r="I138" s="23" t="str">
        <f t="shared" si="12"/>
        <v/>
      </c>
      <c r="J138" s="20" t="str">
        <f>IF(H138&lt;&gt;"", VLOOKUP(H138,[1]Label!$A:$E,2,FALSE),"")</f>
        <v/>
      </c>
      <c r="K138" s="25"/>
      <c r="L138" s="23" t="str">
        <f t="shared" si="13"/>
        <v/>
      </c>
      <c r="M138" s="20" t="str">
        <f>IF(K138&lt;&gt;"",VLOOKUP(K138,[1]Label!$A:$B,2,FALSE),"")</f>
        <v/>
      </c>
      <c r="N138" s="24" t="s">
        <v>56</v>
      </c>
      <c r="O138" s="26" t="s">
        <v>37</v>
      </c>
      <c r="P138" s="23" t="e">
        <f t="shared" si="14"/>
        <v>#N/A</v>
      </c>
      <c r="Q138" s="20" t="e">
        <f>IF(O138&lt;&gt;"", VLOOKUP(O138, [1]Label!$A:$B, 2, FALSE), "")</f>
        <v>#N/A</v>
      </c>
      <c r="R138" s="24" t="s">
        <v>31</v>
      </c>
      <c r="S138" s="23"/>
      <c r="T138" s="23"/>
      <c r="U138" s="23"/>
      <c r="V138" s="24" t="s">
        <v>53</v>
      </c>
      <c r="W138" s="24"/>
      <c r="X138" s="24"/>
      <c r="Y138" s="24"/>
      <c r="Z138" s="27"/>
      <c r="AA138" s="27"/>
      <c r="AB138" s="27"/>
      <c r="AC138" s="27" t="s">
        <v>194</v>
      </c>
      <c r="AD138" s="27" t="s">
        <v>194</v>
      </c>
      <c r="AE138" s="27" t="s">
        <v>194</v>
      </c>
      <c r="AF138" s="28"/>
    </row>
    <row r="139" spans="1:32" ht="17.45" customHeight="1">
      <c r="A139" s="12" t="s">
        <v>187</v>
      </c>
      <c r="B139" s="19" t="str">
        <f>VLOOKUP(A139,[1]screen!$G:$J,2,FALSE)</f>
        <v>자산 41</v>
      </c>
      <c r="C139" s="13" t="str">
        <f t="shared" si="10"/>
        <v>ASSET 41(자산 41)</v>
      </c>
      <c r="D139" s="19" t="str">
        <f>IF(B139&lt;&gt;"", VLOOKUP(B139,[1]screen!$A:$E,2,FALSE), "" )</f>
        <v>ASSET 41</v>
      </c>
      <c r="E139" s="14"/>
      <c r="F139" s="13" t="str">
        <f t="shared" si="11"/>
        <v/>
      </c>
      <c r="G139" s="20" t="str">
        <f>IF(E139&lt;&gt;"",VLOOKUP(E139,[1]Label!$A:$B,2,FALSE),"")</f>
        <v/>
      </c>
      <c r="H139" s="14"/>
      <c r="I139" s="13" t="str">
        <f t="shared" si="12"/>
        <v/>
      </c>
      <c r="J139" s="20" t="str">
        <f>IF(H139&lt;&gt;"", VLOOKUP(H139,[1]Label!$A:$E,2,FALSE),"")</f>
        <v/>
      </c>
      <c r="K139" s="15"/>
      <c r="L139" s="13" t="str">
        <f t="shared" si="13"/>
        <v/>
      </c>
      <c r="M139" s="20" t="str">
        <f>IF(K139&lt;&gt;"",VLOOKUP(K139,[1]Label!$A:$B,2,FALSE),"")</f>
        <v/>
      </c>
      <c r="N139" s="14" t="s">
        <v>47</v>
      </c>
      <c r="O139" s="16" t="s">
        <v>69</v>
      </c>
      <c r="P139" s="13" t="str">
        <f t="shared" si="14"/>
        <v>Description&lt;br&gt;(설명)</v>
      </c>
      <c r="Q139" s="20" t="str">
        <f>IF(O139&lt;&gt;"", VLOOKUP(O139, [1]Label!$A:$B, 2, FALSE), "")</f>
        <v>Description</v>
      </c>
      <c r="R139" s="14" t="s">
        <v>31</v>
      </c>
      <c r="S139" s="13"/>
      <c r="T139" s="13"/>
      <c r="U139" s="13"/>
      <c r="V139" s="14" t="s">
        <v>53</v>
      </c>
      <c r="W139" s="14"/>
      <c r="X139" s="14"/>
      <c r="Y139" s="14"/>
      <c r="Z139" s="21"/>
      <c r="AA139" s="21"/>
      <c r="AB139" s="21"/>
      <c r="AC139" s="21" t="s">
        <v>195</v>
      </c>
      <c r="AD139" s="21" t="s">
        <v>195</v>
      </c>
      <c r="AE139" s="21" t="s">
        <v>195</v>
      </c>
      <c r="AF139" s="22"/>
    </row>
    <row r="140" spans="1:32" ht="17.45" customHeight="1">
      <c r="A140" s="12" t="s">
        <v>187</v>
      </c>
      <c r="B140" s="19" t="str">
        <f>VLOOKUP(A140,[1]screen!$G:$J,2,FALSE)</f>
        <v>자산 41</v>
      </c>
      <c r="C140" s="13" t="str">
        <f t="shared" si="10"/>
        <v>ASSET 41(자산 41)</v>
      </c>
      <c r="D140" s="19" t="str">
        <f>IF(B140&lt;&gt;"", VLOOKUP(B140,[1]screen!$A:$E,2,FALSE), "" )</f>
        <v>ASSET 41</v>
      </c>
      <c r="E140" s="14"/>
      <c r="F140" s="13" t="str">
        <f t="shared" si="11"/>
        <v/>
      </c>
      <c r="G140" s="20" t="str">
        <f>IF(E140&lt;&gt;"",VLOOKUP(E140,[1]Label!$A:$B,2,FALSE),"")</f>
        <v/>
      </c>
      <c r="H140" s="14"/>
      <c r="I140" s="13" t="str">
        <f t="shared" si="12"/>
        <v/>
      </c>
      <c r="J140" s="20" t="str">
        <f>IF(H140&lt;&gt;"", VLOOKUP(H140,[1]Label!$A:$E,2,FALSE),"")</f>
        <v/>
      </c>
      <c r="K140" s="15"/>
      <c r="L140" s="13" t="str">
        <f t="shared" si="13"/>
        <v/>
      </c>
      <c r="M140" s="20" t="str">
        <f>IF(K140&lt;&gt;"",VLOOKUP(K140,[1]Label!$A:$B,2,FALSE),"")</f>
        <v/>
      </c>
      <c r="N140" s="14" t="s">
        <v>47</v>
      </c>
      <c r="O140" s="16" t="s">
        <v>71</v>
      </c>
      <c r="P140" s="13" t="str">
        <f t="shared" si="14"/>
        <v>Other Charged&lt;br&gt;(기타 담보 등록 여부)</v>
      </c>
      <c r="Q140" s="20" t="str">
        <f>IF(O140&lt;&gt;"", VLOOKUP(O140, [1]Label!$A:$B, 2, FALSE), "")</f>
        <v>Other Charged</v>
      </c>
      <c r="R140" s="14" t="s">
        <v>72</v>
      </c>
      <c r="S140" s="13"/>
      <c r="T140" s="13"/>
      <c r="U140" s="13"/>
      <c r="V140" s="14" t="s">
        <v>53</v>
      </c>
      <c r="W140" s="14"/>
      <c r="X140" s="14"/>
      <c r="Y140" s="14"/>
      <c r="Z140" s="21" t="s">
        <v>73</v>
      </c>
      <c r="AA140" s="21" t="s">
        <v>73</v>
      </c>
      <c r="AB140" s="21" t="s">
        <v>73</v>
      </c>
      <c r="AC140" s="4"/>
    </row>
    <row r="141" spans="1:32" ht="17.45" customHeight="1">
      <c r="A141" s="12" t="s">
        <v>187</v>
      </c>
      <c r="B141" s="19" t="str">
        <f>VLOOKUP(A141,[1]screen!$G:$J,2,FALSE)</f>
        <v>자산 41</v>
      </c>
      <c r="C141" s="13" t="str">
        <f t="shared" si="10"/>
        <v>ASSET 41(자산 41)</v>
      </c>
      <c r="D141" s="19" t="str">
        <f>IF(B141&lt;&gt;"", VLOOKUP(B141,[1]screen!$A:$E,2,FALSE), "" )</f>
        <v>ASSET 41</v>
      </c>
      <c r="E141" s="14"/>
      <c r="F141" s="13" t="str">
        <f t="shared" si="11"/>
        <v/>
      </c>
      <c r="G141" s="20" t="str">
        <f>IF(E141&lt;&gt;"",VLOOKUP(E141,[1]Label!$A:$B,2,FALSE),"")</f>
        <v/>
      </c>
      <c r="H141" s="14"/>
      <c r="I141" s="13" t="str">
        <f t="shared" si="12"/>
        <v/>
      </c>
      <c r="J141" s="20" t="str">
        <f>IF(H141&lt;&gt;"", VLOOKUP(H141,[1]Label!$A:$E,2,FALSE),"")</f>
        <v/>
      </c>
      <c r="K141" s="15"/>
      <c r="L141" s="13" t="str">
        <f t="shared" si="13"/>
        <v/>
      </c>
      <c r="M141" s="20" t="str">
        <f>IF(K141&lt;&gt;"",VLOOKUP(K141,[1]Label!$A:$B,2,FALSE),"")</f>
        <v/>
      </c>
      <c r="N141" s="14" t="s">
        <v>47</v>
      </c>
      <c r="O141" s="16" t="s">
        <v>74</v>
      </c>
      <c r="P141" s="13" t="str">
        <f t="shared" si="14"/>
        <v>Attachments&lt;br&gt;(첨부파일)</v>
      </c>
      <c r="Q141" s="20" t="str">
        <f>IF(O141&lt;&gt;"", VLOOKUP(O141, [1]Label!$A:$B, 2, FALSE), "")</f>
        <v>Attachments</v>
      </c>
      <c r="R141" s="14" t="s">
        <v>75</v>
      </c>
      <c r="S141" s="13"/>
      <c r="T141" s="13"/>
      <c r="U141" s="13"/>
      <c r="V141" s="14" t="s">
        <v>53</v>
      </c>
      <c r="W141" s="14"/>
      <c r="X141" s="14"/>
      <c r="Y141" s="14"/>
      <c r="Z141" s="21"/>
      <c r="AA141" s="21"/>
      <c r="AB141" s="21"/>
      <c r="AC141" s="21" t="s">
        <v>76</v>
      </c>
      <c r="AD141" s="21" t="s">
        <v>76</v>
      </c>
      <c r="AE141" s="21" t="s">
        <v>76</v>
      </c>
      <c r="AF141" s="22"/>
    </row>
    <row r="142" spans="1:32" s="35" customFormat="1" ht="17.45" customHeight="1">
      <c r="A142" s="12" t="s">
        <v>187</v>
      </c>
      <c r="B142" s="19" t="str">
        <f>VLOOKUP(A142,[1]screen!$G:$J,2,FALSE)</f>
        <v>자산 41</v>
      </c>
      <c r="C142" s="30" t="str">
        <f t="shared" si="10"/>
        <v>ASSET 41(자산 41)</v>
      </c>
      <c r="D142" s="19" t="str">
        <f>IF(B142&lt;&gt;"", VLOOKUP(B142,[1]screen!$A:$E,2,FALSE), "" )</f>
        <v>ASSET 41</v>
      </c>
      <c r="E142" s="31"/>
      <c r="F142" s="30" t="str">
        <f t="shared" si="11"/>
        <v/>
      </c>
      <c r="G142" s="20" t="str">
        <f>IF(E142&lt;&gt;"",VLOOKUP(E142,[1]Label!$A:$B,2,FALSE),"")</f>
        <v/>
      </c>
      <c r="H142" s="14"/>
      <c r="I142" s="30" t="str">
        <f t="shared" si="12"/>
        <v/>
      </c>
      <c r="J142" s="20" t="str">
        <f>IF(H142&lt;&gt;"", VLOOKUP(H142,[1]Label!$A:$E,2,FALSE),"")</f>
        <v/>
      </c>
      <c r="K142" s="32"/>
      <c r="L142" s="30" t="str">
        <f t="shared" si="13"/>
        <v/>
      </c>
      <c r="M142" s="20" t="str">
        <f>IF(K142&lt;&gt;"",VLOOKUP(K142,[1]Label!$A:$B,2,FALSE),"")</f>
        <v/>
      </c>
      <c r="N142" s="31"/>
      <c r="O142" s="33"/>
      <c r="P142" s="30" t="str">
        <f t="shared" si="14"/>
        <v/>
      </c>
      <c r="Q142" s="20" t="str">
        <f>IF(O142&lt;&gt;"", VLOOKUP(O142, [1]Label!$A:$B, 2, FALSE), "")</f>
        <v/>
      </c>
      <c r="R142" s="31" t="s">
        <v>31</v>
      </c>
      <c r="S142" s="30" t="s">
        <v>32</v>
      </c>
      <c r="T142" s="30"/>
      <c r="U142" s="30"/>
      <c r="V142" s="31"/>
      <c r="W142" s="31"/>
      <c r="X142" s="31"/>
      <c r="Y142" s="31"/>
      <c r="Z142" s="34"/>
      <c r="AA142" s="34"/>
      <c r="AB142" s="34"/>
      <c r="AC142" s="30"/>
      <c r="AD142" s="30"/>
      <c r="AE142" s="30"/>
    </row>
    <row r="143" spans="1:32" ht="17.45" customHeight="1">
      <c r="A143" s="12" t="s">
        <v>196</v>
      </c>
      <c r="B143" s="19" t="str">
        <f>VLOOKUP(A143,[1]screen!$G:$J,2,FALSE)</f>
        <v>자산 42</v>
      </c>
      <c r="C143" s="13" t="str">
        <f t="shared" si="10"/>
        <v>ASSET 42(자산 42)</v>
      </c>
      <c r="D143" s="19" t="str">
        <f>IF(B143&lt;&gt;"", VLOOKUP(B143,[1]screen!$A:$E,2,FALSE), "" )</f>
        <v>ASSET 42</v>
      </c>
      <c r="E143" s="14"/>
      <c r="F143" s="13" t="str">
        <f t="shared" si="11"/>
        <v/>
      </c>
      <c r="G143" s="20" t="str">
        <f>IF(E143&lt;&gt;"",VLOOKUP(E143,[1]Label!$A:$B,2,FALSE),"")</f>
        <v/>
      </c>
      <c r="H143" s="14"/>
      <c r="I143" s="13" t="str">
        <f t="shared" si="12"/>
        <v/>
      </c>
      <c r="J143" s="20" t="str">
        <f>IF(H143&lt;&gt;"", VLOOKUP(H143,[1]Label!$A:$E,2,FALSE),"")</f>
        <v/>
      </c>
      <c r="K143" s="15"/>
      <c r="L143" s="13" t="str">
        <f t="shared" si="13"/>
        <v/>
      </c>
      <c r="M143" s="20" t="str">
        <f>IF(K143&lt;&gt;"",VLOOKUP(K143,[1]Label!$A:$B,2,FALSE),"")</f>
        <v/>
      </c>
      <c r="N143" s="14" t="s">
        <v>47</v>
      </c>
      <c r="O143" s="16" t="s">
        <v>48</v>
      </c>
      <c r="P143" s="13" t="str">
        <f t="shared" si="14"/>
        <v>Asset Category&lt;br&gt;(자산 분류)</v>
      </c>
      <c r="Q143" s="20" t="str">
        <f>IF(O143&lt;&gt;"", VLOOKUP(O143, [1]Label!$A:$B, 2, FALSE), "")</f>
        <v>Asset Category</v>
      </c>
      <c r="R143" s="14" t="s">
        <v>31</v>
      </c>
      <c r="S143" s="13"/>
      <c r="T143" s="13"/>
      <c r="U143" s="13"/>
      <c r="V143" s="14"/>
      <c r="W143" s="14"/>
      <c r="X143" s="14"/>
      <c r="Y143" s="14"/>
      <c r="Z143" s="21"/>
      <c r="AA143" s="21"/>
      <c r="AB143" s="21"/>
      <c r="AC143" s="21" t="s">
        <v>175</v>
      </c>
      <c r="AD143" s="21" t="s">
        <v>175</v>
      </c>
      <c r="AE143" s="21" t="s">
        <v>175</v>
      </c>
      <c r="AF143" s="22"/>
    </row>
    <row r="144" spans="1:32" ht="17.45" customHeight="1">
      <c r="A144" s="12" t="s">
        <v>196</v>
      </c>
      <c r="B144" s="19" t="str">
        <f>VLOOKUP(A144,[1]screen!$G:$J,2,FALSE)</f>
        <v>자산 42</v>
      </c>
      <c r="C144" s="13" t="str">
        <f t="shared" si="10"/>
        <v>ASSET 42(자산 42)</v>
      </c>
      <c r="D144" s="19" t="str">
        <f>IF(B144&lt;&gt;"", VLOOKUP(B144,[1]screen!$A:$E,2,FALSE), "" )</f>
        <v>ASSET 42</v>
      </c>
      <c r="E144" s="14"/>
      <c r="F144" s="13" t="str">
        <f t="shared" si="11"/>
        <v/>
      </c>
      <c r="G144" s="20" t="str">
        <f>IF(E144&lt;&gt;"",VLOOKUP(E144,[1]Label!$A:$B,2,FALSE),"")</f>
        <v/>
      </c>
      <c r="H144" s="14"/>
      <c r="I144" s="13" t="str">
        <f t="shared" si="12"/>
        <v/>
      </c>
      <c r="J144" s="20" t="str">
        <f>IF(H144&lt;&gt;"", VLOOKUP(H144,[1]Label!$A:$E,2,FALSE),"")</f>
        <v/>
      </c>
      <c r="K144" s="15"/>
      <c r="L144" s="13" t="str">
        <f t="shared" si="13"/>
        <v/>
      </c>
      <c r="M144" s="20" t="str">
        <f>IF(K144&lt;&gt;"",VLOOKUP(K144,[1]Label!$A:$B,2,FALSE),"")</f>
        <v/>
      </c>
      <c r="N144" s="14" t="s">
        <v>47</v>
      </c>
      <c r="O144" s="16" t="s">
        <v>50</v>
      </c>
      <c r="P144" s="13" t="str">
        <f t="shared" si="14"/>
        <v>Asset Type&lt;br&gt;(자산 유형)</v>
      </c>
      <c r="Q144" s="20" t="str">
        <f>IF(O144&lt;&gt;"", VLOOKUP(O144, [1]Label!$A:$B, 2, FALSE), "")</f>
        <v>Asset Type</v>
      </c>
      <c r="R144" s="14" t="s">
        <v>31</v>
      </c>
      <c r="S144" s="13"/>
      <c r="T144" s="13"/>
      <c r="U144" s="13"/>
      <c r="V144" s="14"/>
      <c r="W144" s="14"/>
      <c r="X144" s="14"/>
      <c r="Y144" s="14"/>
      <c r="Z144" s="21"/>
      <c r="AA144" s="21"/>
      <c r="AB144" s="21"/>
      <c r="AC144" s="21" t="s">
        <v>197</v>
      </c>
      <c r="AD144" s="21" t="s">
        <v>197</v>
      </c>
      <c r="AE144" s="21" t="s">
        <v>197</v>
      </c>
      <c r="AF144" s="22"/>
    </row>
    <row r="145" spans="1:32" ht="17.45" customHeight="1">
      <c r="A145" s="12" t="s">
        <v>196</v>
      </c>
      <c r="B145" s="19" t="str">
        <f>VLOOKUP(A145,[1]screen!$G:$J,2,FALSE)</f>
        <v>자산 42</v>
      </c>
      <c r="C145" s="13" t="str">
        <f t="shared" si="10"/>
        <v>ASSET 42(자산 42)</v>
      </c>
      <c r="D145" s="19" t="str">
        <f>IF(B145&lt;&gt;"", VLOOKUP(B145,[1]screen!$A:$E,2,FALSE), "" )</f>
        <v>ASSET 42</v>
      </c>
      <c r="E145" s="14"/>
      <c r="F145" s="13" t="str">
        <f t="shared" si="11"/>
        <v/>
      </c>
      <c r="G145" s="20" t="str">
        <f>IF(E145&lt;&gt;"",VLOOKUP(E145,[1]Label!$A:$B,2,FALSE),"")</f>
        <v/>
      </c>
      <c r="H145" s="14"/>
      <c r="I145" s="13" t="str">
        <f t="shared" si="12"/>
        <v/>
      </c>
      <c r="J145" s="20" t="str">
        <f>IF(H145&lt;&gt;"", VLOOKUP(H145,[1]Label!$A:$E,2,FALSE),"")</f>
        <v/>
      </c>
      <c r="K145" s="15"/>
      <c r="L145" s="13" t="str">
        <f t="shared" si="13"/>
        <v/>
      </c>
      <c r="M145" s="20" t="str">
        <f>IF(K145&lt;&gt;"",VLOOKUP(K145,[1]Label!$A:$B,2,FALSE),"")</f>
        <v/>
      </c>
      <c r="N145" s="14" t="s">
        <v>47</v>
      </c>
      <c r="O145" s="16" t="s">
        <v>52</v>
      </c>
      <c r="P145" s="13" t="str">
        <f t="shared" si="14"/>
        <v>Asset Name&lt;br&gt;(자산 이름)</v>
      </c>
      <c r="Q145" s="20" t="str">
        <f>IF(O145&lt;&gt;"", VLOOKUP(O145, [1]Label!$A:$B, 2, FALSE), "")</f>
        <v>Asset Name</v>
      </c>
      <c r="R145" s="14" t="s">
        <v>31</v>
      </c>
      <c r="S145" s="13"/>
      <c r="T145" s="13"/>
      <c r="U145" s="13"/>
      <c r="V145" s="14" t="s">
        <v>53</v>
      </c>
      <c r="W145" s="14"/>
      <c r="X145" s="14"/>
      <c r="Y145" s="14"/>
      <c r="Z145" s="21"/>
      <c r="AA145" s="21"/>
      <c r="AB145" s="21"/>
      <c r="AC145" s="21" t="s">
        <v>198</v>
      </c>
      <c r="AD145" s="21" t="s">
        <v>198</v>
      </c>
      <c r="AE145" s="21" t="s">
        <v>198</v>
      </c>
      <c r="AF145" s="22"/>
    </row>
    <row r="146" spans="1:32" s="29" customFormat="1" ht="17.45" customHeight="1">
      <c r="A146" s="12" t="s">
        <v>196</v>
      </c>
      <c r="B146" s="19" t="str">
        <f>VLOOKUP(A146,[1]screen!$G:$J,2,FALSE)</f>
        <v>자산 42</v>
      </c>
      <c r="C146" s="23" t="str">
        <f t="shared" si="10"/>
        <v>ASSET 42(자산 42)</v>
      </c>
      <c r="D146" s="19" t="str">
        <f>IF(B146&lt;&gt;"", VLOOKUP(B146,[1]screen!$A:$E,2,FALSE), "" )</f>
        <v>ASSET 42</v>
      </c>
      <c r="E146" s="24"/>
      <c r="F146" s="23" t="str">
        <f t="shared" si="11"/>
        <v/>
      </c>
      <c r="G146" s="20" t="str">
        <f>IF(E146&lt;&gt;"",VLOOKUP(E146,[1]Label!$A:$B,2,FALSE),"")</f>
        <v/>
      </c>
      <c r="H146" s="14"/>
      <c r="I146" s="23" t="str">
        <f t="shared" si="12"/>
        <v/>
      </c>
      <c r="J146" s="20" t="str">
        <f>IF(H146&lt;&gt;"", VLOOKUP(H146,[1]Label!$A:$E,2,FALSE),"")</f>
        <v/>
      </c>
      <c r="K146" s="25"/>
      <c r="L146" s="23" t="str">
        <f t="shared" si="13"/>
        <v/>
      </c>
      <c r="M146" s="20" t="str">
        <f>IF(K146&lt;&gt;"",VLOOKUP(K146,[1]Label!$A:$B,2,FALSE),"")</f>
        <v/>
      </c>
      <c r="N146" s="24" t="s">
        <v>56</v>
      </c>
      <c r="O146" s="26" t="s">
        <v>54</v>
      </c>
      <c r="P146" s="23" t="str">
        <f t="shared" si="14"/>
        <v>Registration Authority&lt;br&gt;(등록 기관)</v>
      </c>
      <c r="Q146" s="20" t="str">
        <f>IF(O146&lt;&gt;"", VLOOKUP(O146, [1]Label!$A:$B, 2, FALSE), "")</f>
        <v>Registration Authority</v>
      </c>
      <c r="R146" s="24" t="s">
        <v>31</v>
      </c>
      <c r="S146" s="23"/>
      <c r="T146" s="23"/>
      <c r="U146" s="23"/>
      <c r="V146" s="24" t="s">
        <v>53</v>
      </c>
      <c r="W146" s="24"/>
      <c r="X146" s="24"/>
      <c r="Y146" s="24"/>
      <c r="Z146" s="27"/>
      <c r="AA146" s="27"/>
      <c r="AB146" s="27"/>
      <c r="AC146" s="27" t="s">
        <v>178</v>
      </c>
      <c r="AD146" s="27" t="s">
        <v>178</v>
      </c>
      <c r="AE146" s="27" t="s">
        <v>178</v>
      </c>
      <c r="AF146" s="28"/>
    </row>
    <row r="147" spans="1:32" s="29" customFormat="1" ht="17.45" customHeight="1">
      <c r="A147" s="12" t="s">
        <v>196</v>
      </c>
      <c r="B147" s="19" t="str">
        <f>VLOOKUP(A147,[1]screen!$G:$J,2,FALSE)</f>
        <v>자산 42</v>
      </c>
      <c r="C147" s="23" t="str">
        <f t="shared" si="10"/>
        <v>ASSET 42(자산 42)</v>
      </c>
      <c r="D147" s="19" t="str">
        <f>IF(B147&lt;&gt;"", VLOOKUP(B147,[1]screen!$A:$E,2,FALSE), "" )</f>
        <v>ASSET 42</v>
      </c>
      <c r="E147" s="24"/>
      <c r="F147" s="23" t="str">
        <f t="shared" si="11"/>
        <v/>
      </c>
      <c r="G147" s="20" t="str">
        <f>IF(E147&lt;&gt;"",VLOOKUP(E147,[1]Label!$A:$B,2,FALSE),"")</f>
        <v/>
      </c>
      <c r="H147" s="14"/>
      <c r="I147" s="23" t="str">
        <f t="shared" si="12"/>
        <v/>
      </c>
      <c r="J147" s="20" t="str">
        <f>IF(H147&lt;&gt;"", VLOOKUP(H147,[1]Label!$A:$E,2,FALSE),"")</f>
        <v/>
      </c>
      <c r="K147" s="25"/>
      <c r="L147" s="23" t="str">
        <f t="shared" si="13"/>
        <v/>
      </c>
      <c r="M147" s="20" t="str">
        <f>IF(K147&lt;&gt;"",VLOOKUP(K147,[1]Label!$A:$B,2,FALSE),"")</f>
        <v/>
      </c>
      <c r="N147" s="24" t="s">
        <v>56</v>
      </c>
      <c r="O147" s="26" t="s">
        <v>199</v>
      </c>
      <c r="P147" s="23" t="str">
        <f t="shared" si="14"/>
        <v>Intangible Type&lt;br&gt;(무형 자산 유형)</v>
      </c>
      <c r="Q147" s="20" t="str">
        <f>IF(O147&lt;&gt;"", VLOOKUP(O147, [1]Label!$A:$B, 2, FALSE), "")</f>
        <v>Intangible Type</v>
      </c>
      <c r="R147" s="24" t="s">
        <v>31</v>
      </c>
      <c r="S147" s="23"/>
      <c r="T147" s="23"/>
      <c r="U147" s="23"/>
      <c r="V147" s="24"/>
      <c r="W147" s="24"/>
      <c r="X147" s="24"/>
      <c r="Y147" s="24"/>
      <c r="Z147" s="27"/>
      <c r="AA147" s="27"/>
      <c r="AB147" s="27"/>
      <c r="AC147" s="27" t="s">
        <v>200</v>
      </c>
      <c r="AD147" s="27" t="s">
        <v>200</v>
      </c>
      <c r="AE147" s="27" t="s">
        <v>200</v>
      </c>
      <c r="AF147" s="28"/>
    </row>
    <row r="148" spans="1:32" s="29" customFormat="1" ht="17.45" customHeight="1">
      <c r="A148" s="12" t="s">
        <v>196</v>
      </c>
      <c r="B148" s="19" t="str">
        <f>VLOOKUP(A148,[1]screen!$G:$J,2,FALSE)</f>
        <v>자산 42</v>
      </c>
      <c r="C148" s="23" t="str">
        <f t="shared" si="10"/>
        <v>ASSET 42(자산 42)</v>
      </c>
      <c r="D148" s="19" t="str">
        <f>IF(B148&lt;&gt;"", VLOOKUP(B148,[1]screen!$A:$E,2,FALSE), "" )</f>
        <v>ASSET 42</v>
      </c>
      <c r="E148" s="24"/>
      <c r="F148" s="23" t="str">
        <f t="shared" si="11"/>
        <v/>
      </c>
      <c r="G148" s="20" t="str">
        <f>IF(E148&lt;&gt;"",VLOOKUP(E148,[1]Label!$A:$B,2,FALSE),"")</f>
        <v/>
      </c>
      <c r="H148" s="14"/>
      <c r="I148" s="23" t="str">
        <f t="shared" si="12"/>
        <v/>
      </c>
      <c r="J148" s="20" t="str">
        <f>IF(H148&lt;&gt;"", VLOOKUP(H148,[1]Label!$A:$E,2,FALSE),"")</f>
        <v/>
      </c>
      <c r="K148" s="25"/>
      <c r="L148" s="23" t="str">
        <f t="shared" si="13"/>
        <v/>
      </c>
      <c r="M148" s="20" t="str">
        <f>IF(K148&lt;&gt;"",VLOOKUP(K148,[1]Label!$A:$B,2,FALSE),"")</f>
        <v/>
      </c>
      <c r="N148" s="24" t="s">
        <v>56</v>
      </c>
      <c r="O148" s="26" t="s">
        <v>201</v>
      </c>
      <c r="P148" s="23" t="str">
        <f t="shared" si="14"/>
        <v>Nominal Amount&lt;br&gt;(명목 금액)</v>
      </c>
      <c r="Q148" s="20" t="str">
        <f>IF(O148&lt;&gt;"", VLOOKUP(O148, [1]Label!$A:$B, 2, FALSE), "")</f>
        <v>Nominal Amount</v>
      </c>
      <c r="R148" s="24" t="s">
        <v>31</v>
      </c>
      <c r="S148" s="23"/>
      <c r="T148" s="23"/>
      <c r="U148" s="23"/>
      <c r="V148" s="24"/>
      <c r="W148" s="24"/>
      <c r="X148" s="24"/>
      <c r="Y148" s="24"/>
      <c r="Z148" s="27"/>
      <c r="AA148" s="27"/>
      <c r="AB148" s="27"/>
      <c r="AC148" s="27" t="s">
        <v>202</v>
      </c>
      <c r="AD148" s="27" t="s">
        <v>202</v>
      </c>
      <c r="AE148" s="27" t="s">
        <v>202</v>
      </c>
      <c r="AF148" s="28"/>
    </row>
    <row r="149" spans="1:32" s="29" customFormat="1" ht="17.45" customHeight="1">
      <c r="A149" s="12" t="s">
        <v>196</v>
      </c>
      <c r="B149" s="19" t="str">
        <f>VLOOKUP(A149,[1]screen!$G:$J,2,FALSE)</f>
        <v>자산 42</v>
      </c>
      <c r="C149" s="23" t="str">
        <f t="shared" si="10"/>
        <v>ASSET 42(자산 42)</v>
      </c>
      <c r="D149" s="19" t="str">
        <f>IF(B149&lt;&gt;"", VLOOKUP(B149,[1]screen!$A:$E,2,FALSE), "" )</f>
        <v>ASSET 42</v>
      </c>
      <c r="E149" s="24"/>
      <c r="F149" s="23" t="str">
        <f t="shared" si="11"/>
        <v/>
      </c>
      <c r="G149" s="20" t="str">
        <f>IF(E149&lt;&gt;"",VLOOKUP(E149,[1]Label!$A:$B,2,FALSE),"")</f>
        <v/>
      </c>
      <c r="H149" s="14"/>
      <c r="I149" s="23" t="str">
        <f t="shared" si="12"/>
        <v/>
      </c>
      <c r="J149" s="20" t="str">
        <f>IF(H149&lt;&gt;"", VLOOKUP(H149,[1]Label!$A:$E,2,FALSE),"")</f>
        <v/>
      </c>
      <c r="K149" s="25"/>
      <c r="L149" s="23" t="str">
        <f t="shared" si="13"/>
        <v/>
      </c>
      <c r="M149" s="20" t="str">
        <f>IF(K149&lt;&gt;"",VLOOKUP(K149,[1]Label!$A:$B,2,FALSE),"")</f>
        <v/>
      </c>
      <c r="N149" s="24" t="s">
        <v>56</v>
      </c>
      <c r="O149" s="26" t="s">
        <v>203</v>
      </c>
      <c r="P149" s="23" t="str">
        <f t="shared" si="14"/>
        <v>Maturity Date&lt;br&gt;(만기일)</v>
      </c>
      <c r="Q149" s="20" t="str">
        <f>IF(O149&lt;&gt;"", VLOOKUP(O149, [1]Label!$A:$B, 2, FALSE), "")</f>
        <v>Maturity Date</v>
      </c>
      <c r="R149" s="24" t="s">
        <v>31</v>
      </c>
      <c r="S149" s="23"/>
      <c r="T149" s="23"/>
      <c r="U149" s="23"/>
      <c r="V149" s="24"/>
      <c r="W149" s="24"/>
      <c r="X149" s="24"/>
      <c r="Y149" s="24"/>
      <c r="Z149" s="27"/>
      <c r="AA149" s="27"/>
      <c r="AB149" s="27"/>
      <c r="AC149" s="27" t="s">
        <v>204</v>
      </c>
      <c r="AD149" s="27" t="s">
        <v>204</v>
      </c>
      <c r="AE149" s="27" t="s">
        <v>204</v>
      </c>
      <c r="AF149" s="28"/>
    </row>
    <row r="150" spans="1:32" s="29" customFormat="1" ht="17.45" customHeight="1">
      <c r="A150" s="12" t="s">
        <v>196</v>
      </c>
      <c r="B150" s="19" t="str">
        <f>VLOOKUP(A150,[1]screen!$G:$J,2,FALSE)</f>
        <v>자산 42</v>
      </c>
      <c r="C150" s="23" t="str">
        <f t="shared" si="10"/>
        <v>ASSET 42(자산 42)</v>
      </c>
      <c r="D150" s="19" t="str">
        <f>IF(B150&lt;&gt;"", VLOOKUP(B150,[1]screen!$A:$E,2,FALSE), "" )</f>
        <v>ASSET 42</v>
      </c>
      <c r="E150" s="24"/>
      <c r="F150" s="23" t="str">
        <f t="shared" si="11"/>
        <v/>
      </c>
      <c r="G150" s="20" t="str">
        <f>IF(E150&lt;&gt;"",VLOOKUP(E150,[1]Label!$A:$B,2,FALSE),"")</f>
        <v/>
      </c>
      <c r="H150" s="14"/>
      <c r="I150" s="23" t="str">
        <f t="shared" si="12"/>
        <v/>
      </c>
      <c r="J150" s="20" t="str">
        <f>IF(H150&lt;&gt;"", VLOOKUP(H150,[1]Label!$A:$E,2,FALSE),"")</f>
        <v/>
      </c>
      <c r="K150" s="25"/>
      <c r="L150" s="23" t="str">
        <f t="shared" si="13"/>
        <v/>
      </c>
      <c r="M150" s="20" t="str">
        <f>IF(K150&lt;&gt;"",VLOOKUP(K150,[1]Label!$A:$B,2,FALSE),"")</f>
        <v/>
      </c>
      <c r="N150" s="24" t="s">
        <v>56</v>
      </c>
      <c r="O150" s="26" t="s">
        <v>192</v>
      </c>
      <c r="P150" s="23" t="str">
        <f t="shared" si="14"/>
        <v>Coupon Rate&lt;br&gt;(이표율)</v>
      </c>
      <c r="Q150" s="20" t="str">
        <f>IF(O150&lt;&gt;"", VLOOKUP(O150, [1]Label!$A:$B, 2, FALSE), "")</f>
        <v>Coupon Rate</v>
      </c>
      <c r="R150" s="24" t="s">
        <v>31</v>
      </c>
      <c r="S150" s="23"/>
      <c r="T150" s="23"/>
      <c r="U150" s="23"/>
      <c r="W150" s="24"/>
      <c r="X150" s="24"/>
      <c r="Y150" s="24"/>
      <c r="Z150" s="27"/>
      <c r="AA150" s="27"/>
      <c r="AB150" s="27"/>
      <c r="AC150" s="27" t="s">
        <v>202</v>
      </c>
      <c r="AD150" s="27" t="s">
        <v>202</v>
      </c>
      <c r="AE150" s="27" t="s">
        <v>202</v>
      </c>
      <c r="AF150" s="28"/>
    </row>
    <row r="151" spans="1:32" s="29" customFormat="1" ht="17.45" customHeight="1">
      <c r="A151" s="12" t="s">
        <v>196</v>
      </c>
      <c r="B151" s="19" t="str">
        <f>VLOOKUP(A151,[1]screen!$G:$J,2,FALSE)</f>
        <v>자산 42</v>
      </c>
      <c r="C151" s="23" t="str">
        <f t="shared" si="10"/>
        <v>ASSET 42(자산 42)</v>
      </c>
      <c r="D151" s="19" t="str">
        <f>IF(B151&lt;&gt;"", VLOOKUP(B151,[1]screen!$A:$E,2,FALSE), "" )</f>
        <v>ASSET 42</v>
      </c>
      <c r="E151" s="24"/>
      <c r="F151" s="23" t="str">
        <f t="shared" si="11"/>
        <v/>
      </c>
      <c r="G151" s="20" t="str">
        <f>IF(E151&lt;&gt;"",VLOOKUP(E151,[1]Label!$A:$B,2,FALSE),"")</f>
        <v/>
      </c>
      <c r="H151" s="14"/>
      <c r="I151" s="23" t="str">
        <f t="shared" si="12"/>
        <v/>
      </c>
      <c r="J151" s="20" t="str">
        <f>IF(H151&lt;&gt;"", VLOOKUP(H151,[1]Label!$A:$E,2,FALSE),"")</f>
        <v/>
      </c>
      <c r="K151" s="25"/>
      <c r="L151" s="23" t="str">
        <f t="shared" si="13"/>
        <v/>
      </c>
      <c r="M151" s="20" t="str">
        <f>IF(K151&lt;&gt;"",VLOOKUP(K151,[1]Label!$A:$B,2,FALSE),"")</f>
        <v/>
      </c>
      <c r="N151" s="24" t="s">
        <v>56</v>
      </c>
      <c r="O151" s="26" t="s">
        <v>179</v>
      </c>
      <c r="P151" s="23" t="str">
        <f t="shared" si="14"/>
        <v>Company Name&lt;br&gt;(회사 이름)</v>
      </c>
      <c r="Q151" s="20" t="str">
        <f>IF(O151&lt;&gt;"", VLOOKUP(O151, [1]Label!$A:$B, 2, FALSE), "")</f>
        <v>Company Name</v>
      </c>
      <c r="R151" s="24" t="s">
        <v>31</v>
      </c>
      <c r="S151" s="23"/>
      <c r="T151" s="23"/>
      <c r="U151" s="23"/>
      <c r="V151" s="24" t="s">
        <v>53</v>
      </c>
      <c r="W151" s="24"/>
      <c r="X151" s="24"/>
      <c r="Y151" s="24"/>
      <c r="Z151" s="27"/>
      <c r="AA151" s="27"/>
      <c r="AB151" s="27"/>
      <c r="AC151" s="27" t="s">
        <v>205</v>
      </c>
      <c r="AD151" s="27" t="s">
        <v>205</v>
      </c>
      <c r="AE151" s="27" t="s">
        <v>205</v>
      </c>
      <c r="AF151" s="28"/>
    </row>
    <row r="152" spans="1:32" ht="17.45" customHeight="1">
      <c r="A152" s="12" t="s">
        <v>196</v>
      </c>
      <c r="B152" s="19" t="str">
        <f>VLOOKUP(A152,[1]screen!$G:$J,2,FALSE)</f>
        <v>자산 42</v>
      </c>
      <c r="C152" s="13" t="str">
        <f t="shared" si="10"/>
        <v>ASSET 42(자산 42)</v>
      </c>
      <c r="D152" s="19" t="str">
        <f>IF(B152&lt;&gt;"", VLOOKUP(B152,[1]screen!$A:$E,2,FALSE), "" )</f>
        <v>ASSET 42</v>
      </c>
      <c r="E152" s="14"/>
      <c r="F152" s="13" t="str">
        <f t="shared" si="11"/>
        <v/>
      </c>
      <c r="G152" s="20" t="str">
        <f>IF(E152&lt;&gt;"",VLOOKUP(E152,[1]Label!$A:$B,2,FALSE),"")</f>
        <v/>
      </c>
      <c r="H152" s="14"/>
      <c r="I152" s="13" t="str">
        <f t="shared" si="12"/>
        <v/>
      </c>
      <c r="J152" s="20" t="str">
        <f>IF(H152&lt;&gt;"", VLOOKUP(H152,[1]Label!$A:$E,2,FALSE),"")</f>
        <v/>
      </c>
      <c r="K152" s="15"/>
      <c r="L152" s="13" t="str">
        <f t="shared" si="13"/>
        <v/>
      </c>
      <c r="M152" s="20" t="str">
        <f>IF(K152&lt;&gt;"",VLOOKUP(K152,[1]Label!$A:$B,2,FALSE),"")</f>
        <v/>
      </c>
      <c r="N152" s="14" t="s">
        <v>47</v>
      </c>
      <c r="O152" s="16" t="s">
        <v>69</v>
      </c>
      <c r="P152" s="13" t="str">
        <f t="shared" si="14"/>
        <v>Description&lt;br&gt;(설명)</v>
      </c>
      <c r="Q152" s="20" t="str">
        <f>IF(O152&lt;&gt;"", VLOOKUP(O152, [1]Label!$A:$B, 2, FALSE), "")</f>
        <v>Description</v>
      </c>
      <c r="R152" s="14" t="s">
        <v>31</v>
      </c>
      <c r="S152" s="13"/>
      <c r="T152" s="13"/>
      <c r="U152" s="13"/>
      <c r="V152" s="14" t="s">
        <v>53</v>
      </c>
      <c r="W152" s="14"/>
      <c r="X152" s="14"/>
      <c r="Y152" s="14"/>
      <c r="Z152" s="21"/>
      <c r="AA152" s="21"/>
      <c r="AB152" s="21"/>
      <c r="AC152" s="21" t="s">
        <v>206</v>
      </c>
      <c r="AD152" s="21" t="s">
        <v>206</v>
      </c>
      <c r="AE152" s="21" t="s">
        <v>206</v>
      </c>
      <c r="AF152" s="22"/>
    </row>
    <row r="153" spans="1:32" ht="17.45" customHeight="1">
      <c r="A153" s="12" t="s">
        <v>196</v>
      </c>
      <c r="B153" s="19" t="str">
        <f>VLOOKUP(A153,[1]screen!$G:$J,2,FALSE)</f>
        <v>자산 42</v>
      </c>
      <c r="C153" s="13" t="str">
        <f t="shared" si="10"/>
        <v>ASSET 42(자산 42)</v>
      </c>
      <c r="D153" s="19" t="str">
        <f>IF(B153&lt;&gt;"", VLOOKUP(B153,[1]screen!$A:$E,2,FALSE), "" )</f>
        <v>ASSET 42</v>
      </c>
      <c r="E153" s="14"/>
      <c r="F153" s="13" t="str">
        <f t="shared" si="11"/>
        <v/>
      </c>
      <c r="G153" s="20" t="str">
        <f>IF(E153&lt;&gt;"",VLOOKUP(E153,[1]Label!$A:$B,2,FALSE),"")</f>
        <v/>
      </c>
      <c r="H153" s="14"/>
      <c r="I153" s="13" t="str">
        <f t="shared" si="12"/>
        <v/>
      </c>
      <c r="J153" s="20" t="str">
        <f>IF(H153&lt;&gt;"", VLOOKUP(H153,[1]Label!$A:$E,2,FALSE),"")</f>
        <v/>
      </c>
      <c r="K153" s="15"/>
      <c r="L153" s="13" t="str">
        <f t="shared" si="13"/>
        <v/>
      </c>
      <c r="M153" s="20" t="str">
        <f>IF(K153&lt;&gt;"",VLOOKUP(K153,[1]Label!$A:$B,2,FALSE),"")</f>
        <v/>
      </c>
      <c r="N153" s="14" t="s">
        <v>47</v>
      </c>
      <c r="O153" s="16" t="s">
        <v>71</v>
      </c>
      <c r="P153" s="13" t="str">
        <f t="shared" si="14"/>
        <v>Other Charged&lt;br&gt;(기타 담보 등록 여부)</v>
      </c>
      <c r="Q153" s="20" t="str">
        <f>IF(O153&lt;&gt;"", VLOOKUP(O153, [1]Label!$A:$B, 2, FALSE), "")</f>
        <v>Other Charged</v>
      </c>
      <c r="R153" s="14" t="s">
        <v>72</v>
      </c>
      <c r="S153" s="13"/>
      <c r="T153" s="13"/>
      <c r="U153" s="13"/>
      <c r="V153" s="14" t="s">
        <v>53</v>
      </c>
      <c r="W153" s="14"/>
      <c r="X153" s="14"/>
      <c r="Y153" s="14"/>
      <c r="Z153" s="21" t="s">
        <v>73</v>
      </c>
      <c r="AA153" s="21" t="s">
        <v>73</v>
      </c>
      <c r="AB153" s="21" t="s">
        <v>73</v>
      </c>
      <c r="AC153" s="4"/>
    </row>
    <row r="154" spans="1:32" ht="17.45" customHeight="1">
      <c r="A154" s="12" t="s">
        <v>196</v>
      </c>
      <c r="B154" s="19" t="str">
        <f>VLOOKUP(A154,[1]screen!$G:$J,2,FALSE)</f>
        <v>자산 42</v>
      </c>
      <c r="C154" s="13" t="str">
        <f t="shared" si="10"/>
        <v>ASSET 42(자산 42)</v>
      </c>
      <c r="D154" s="19" t="str">
        <f>IF(B154&lt;&gt;"", VLOOKUP(B154,[1]screen!$A:$E,2,FALSE), "" )</f>
        <v>ASSET 42</v>
      </c>
      <c r="E154" s="14"/>
      <c r="F154" s="13" t="str">
        <f t="shared" si="11"/>
        <v/>
      </c>
      <c r="G154" s="20" t="str">
        <f>IF(E154&lt;&gt;"",VLOOKUP(E154,[1]Label!$A:$B,2,FALSE),"")</f>
        <v/>
      </c>
      <c r="H154" s="14"/>
      <c r="I154" s="13" t="str">
        <f t="shared" si="12"/>
        <v/>
      </c>
      <c r="J154" s="20" t="str">
        <f>IF(H154&lt;&gt;"", VLOOKUP(H154,[1]Label!$A:$E,2,FALSE),"")</f>
        <v/>
      </c>
      <c r="K154" s="15"/>
      <c r="L154" s="13" t="str">
        <f t="shared" si="13"/>
        <v/>
      </c>
      <c r="M154" s="20" t="str">
        <f>IF(K154&lt;&gt;"",VLOOKUP(K154,[1]Label!$A:$B,2,FALSE),"")</f>
        <v/>
      </c>
      <c r="N154" s="14" t="s">
        <v>47</v>
      </c>
      <c r="O154" s="16" t="s">
        <v>74</v>
      </c>
      <c r="P154" s="13" t="str">
        <f t="shared" si="14"/>
        <v>Attachments&lt;br&gt;(첨부파일)</v>
      </c>
      <c r="Q154" s="20" t="str">
        <f>IF(O154&lt;&gt;"", VLOOKUP(O154, [1]Label!$A:$B, 2, FALSE), "")</f>
        <v>Attachments</v>
      </c>
      <c r="R154" s="14" t="s">
        <v>75</v>
      </c>
      <c r="S154" s="13"/>
      <c r="T154" s="13"/>
      <c r="U154" s="13"/>
      <c r="V154" s="14" t="s">
        <v>53</v>
      </c>
      <c r="W154" s="14"/>
      <c r="X154" s="14"/>
      <c r="Y154" s="14"/>
      <c r="Z154" s="21"/>
      <c r="AA154" s="21"/>
      <c r="AB154" s="21"/>
      <c r="AC154" s="21" t="s">
        <v>76</v>
      </c>
      <c r="AD154" s="21" t="s">
        <v>76</v>
      </c>
      <c r="AE154" s="21" t="s">
        <v>76</v>
      </c>
      <c r="AF154" s="22"/>
    </row>
    <row r="155" spans="1:32" s="35" customFormat="1" ht="17.45" customHeight="1">
      <c r="A155" s="12" t="s">
        <v>196</v>
      </c>
      <c r="B155" s="19" t="str">
        <f>VLOOKUP(A155,[1]screen!$G:$J,2,FALSE)</f>
        <v>자산 42</v>
      </c>
      <c r="C155" s="30" t="str">
        <f t="shared" si="10"/>
        <v>ASSET 42(자산 42)</v>
      </c>
      <c r="D155" s="19" t="str">
        <f>IF(B155&lt;&gt;"", VLOOKUP(B155,[1]screen!$A:$E,2,FALSE), "" )</f>
        <v>ASSET 42</v>
      </c>
      <c r="E155" s="31"/>
      <c r="F155" s="30" t="str">
        <f t="shared" si="11"/>
        <v/>
      </c>
      <c r="G155" s="20" t="str">
        <f>IF(E155&lt;&gt;"",VLOOKUP(E155,[1]Label!$A:$B,2,FALSE),"")</f>
        <v/>
      </c>
      <c r="H155" s="14"/>
      <c r="I155" s="30" t="str">
        <f t="shared" si="12"/>
        <v/>
      </c>
      <c r="J155" s="20" t="str">
        <f>IF(H155&lt;&gt;"", VLOOKUP(H155,[1]Label!$A:$E,2,FALSE),"")</f>
        <v/>
      </c>
      <c r="K155" s="32"/>
      <c r="L155" s="30" t="str">
        <f t="shared" si="13"/>
        <v/>
      </c>
      <c r="M155" s="20" t="str">
        <f>IF(K155&lt;&gt;"",VLOOKUP(K155,[1]Label!$A:$B,2,FALSE),"")</f>
        <v/>
      </c>
      <c r="N155" s="31"/>
      <c r="O155" s="33"/>
      <c r="P155" s="30" t="str">
        <f t="shared" si="14"/>
        <v/>
      </c>
      <c r="Q155" s="20" t="str">
        <f>IF(O155&lt;&gt;"", VLOOKUP(O155, [1]Label!$A:$B, 2, FALSE), "")</f>
        <v/>
      </c>
      <c r="R155" s="31" t="s">
        <v>31</v>
      </c>
      <c r="S155" s="30" t="s">
        <v>32</v>
      </c>
      <c r="T155" s="30"/>
      <c r="U155" s="30"/>
      <c r="V155" s="31"/>
      <c r="W155" s="31"/>
      <c r="X155" s="31"/>
      <c r="Y155" s="31"/>
      <c r="Z155" s="34"/>
      <c r="AA155" s="34"/>
      <c r="AB155" s="34"/>
      <c r="AC155" s="30"/>
      <c r="AD155" s="30"/>
      <c r="AE155" s="30"/>
    </row>
  </sheetData>
  <autoFilter ref="A1:XEY155" xr:uid="{00000000-0001-0000-0000-000000000000}"/>
  <dataConsolidate/>
  <phoneticPr fontId="1" type="noConversion"/>
  <conditionalFormatting sqref="S2:S155">
    <cfRule type="expression" dxfId="6" priority="3">
      <formula>$O2="신규 정정"</formula>
    </cfRule>
    <cfRule type="expression" dxfId="5" priority="4">
      <formula>$O2="신규"</formula>
    </cfRule>
    <cfRule type="expression" dxfId="4" priority="5">
      <formula>$O2="전송"</formula>
    </cfRule>
    <cfRule type="expression" dxfId="3" priority="6">
      <formula>$O2="임시저장"</formula>
    </cfRule>
    <cfRule type="expression" dxfId="2" priority="7">
      <formula>$T2="th-list"</formula>
    </cfRule>
  </conditionalFormatting>
  <conditionalFormatting sqref="Z2:AB12 T2:T155 X2:X155 Z14:AB27 Z29:AB41 Z43:AB55 Z57:AB74 Z76:AB87 Z89:AB101 Z103:AB114 Z116:AB126 Z128:AB139 Z141:AB152 Z154:AB155">
    <cfRule type="expression" dxfId="1" priority="1">
      <formula>$T2="th-list"</formula>
    </cfRule>
    <cfRule type="expression" dxfId="0" priority="2">
      <formula>$O2="심사 완료"</formula>
    </cfRule>
  </conditionalFormatting>
  <dataValidations count="1">
    <dataValidation showInputMessage="1" showErrorMessage="1" sqref="N1:N1048576" xr:uid="{82204E79-C7D3-44C6-81B2-690B8F01365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2025-06-22T06:06:49Z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