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DMC_2ND_HTML\HTML-MAKER\01_DATA_CLEAN_UP\"/>
    </mc:Choice>
  </mc:AlternateContent>
  <xr:revisionPtr revIDLastSave="0" documentId="13_ncr:1_{65FE3411-14EE-4627-A4B8-602CF4D52BA7}" xr6:coauthVersionLast="47" xr6:coauthVersionMax="47" xr10:uidLastSave="{00000000-0000-0000-0000-000000000000}"/>
  <bookViews>
    <workbookView xWindow="8400" yWindow="17790" windowWidth="48570" windowHeight="13485" tabRatio="591" xr2:uid="{00000000-000D-0000-FFFF-FFFF00000000}"/>
  </bookViews>
  <sheets>
    <sheet name="UI-I-DMC-O-0003" sheetId="27" r:id="rId1"/>
    <sheet name="UI-I-DMC-R-0003" sheetId="33" r:id="rId2"/>
    <sheet name="UI-I-DMC-A-0003" sheetId="34" r:id="rId3"/>
    <sheet name="Lable" sheetId="32" r:id="rId4"/>
  </sheets>
  <externalReferences>
    <externalReference r:id="rId5"/>
    <externalReference r:id="rId6"/>
  </externalReferences>
  <definedNames>
    <definedName name="_xlnm._FilterDatabase" localSheetId="3" hidden="1">Lable!$A$1:$I$1</definedName>
    <definedName name="_xlnm._FilterDatabase" localSheetId="2" hidden="1">'UI-I-DMC-A-0003'!$1:$1</definedName>
    <definedName name="_xlnm._FilterDatabase" localSheetId="0" hidden="1">'UI-I-DMC-O-0003'!$1:$1</definedName>
    <definedName name="_xlnm._FilterDatabase" localSheetId="1" hidden="1">'UI-I-DMC-R-0003'!$1:$1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2">#REF!</definedName>
    <definedName name="그룹유형" localSheetId="0">#REF!</definedName>
    <definedName name="그룹유형" localSheetId="1">#REF!</definedName>
    <definedName name="ㄴㅇ">#REF!</definedName>
    <definedName name="여부" localSheetId="2">#REF!</definedName>
    <definedName name="여부" localSheetId="0">#REF!</definedName>
    <definedName name="여부" localSheetId="1">#REF!</definedName>
    <definedName name="여부">#REF!</definedName>
    <definedName name="항목사용화면유형" localSheetId="2">#REF!</definedName>
    <definedName name="항목사용화면유형" localSheetId="0">#REF!</definedName>
    <definedName name="항목사용화면유형" localSheetId="1">#REF!</definedName>
    <definedName name="항목유형" localSheetId="2">#REF!</definedName>
    <definedName name="항목유형" localSheetId="0">#REF!</definedName>
    <definedName name="항목유형" localSheetId="1">#REF!</definedName>
    <definedName name="항목읽기전용유형" localSheetId="2">#REF!</definedName>
    <definedName name="항목읽기전용유형" localSheetId="0">#REF!</definedName>
    <definedName name="항목읽기전용유형" localSheetId="1">#REF!</definedName>
    <definedName name="항목작성타입" localSheetId="2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7" l="1"/>
  <c r="P6" i="27" s="1"/>
  <c r="M6" i="27"/>
  <c r="L6" i="27"/>
  <c r="J6" i="27"/>
  <c r="I6" i="27"/>
  <c r="G6" i="27"/>
  <c r="F6" i="27"/>
  <c r="B6" i="27"/>
  <c r="D6" i="27" s="1"/>
  <c r="Q6" i="33"/>
  <c r="P6" i="33" s="1"/>
  <c r="M6" i="33"/>
  <c r="L6" i="33"/>
  <c r="J6" i="33"/>
  <c r="I6" i="33"/>
  <c r="G6" i="33"/>
  <c r="F6" i="33"/>
  <c r="B6" i="33"/>
  <c r="D6" i="33" s="1"/>
  <c r="Q6" i="34"/>
  <c r="P6" i="34" s="1"/>
  <c r="M6" i="34"/>
  <c r="L6" i="34"/>
  <c r="J6" i="34"/>
  <c r="I6" i="34"/>
  <c r="G6" i="34"/>
  <c r="F6" i="34"/>
  <c r="B6" i="34"/>
  <c r="D6" i="34" s="1"/>
  <c r="I49" i="32"/>
  <c r="H49" i="32"/>
  <c r="F49" i="32"/>
  <c r="E49" i="32"/>
  <c r="I27" i="32"/>
  <c r="H27" i="32"/>
  <c r="F27" i="32"/>
  <c r="E27" i="32"/>
  <c r="Q18" i="34"/>
  <c r="P18" i="34" s="1"/>
  <c r="M18" i="34"/>
  <c r="L18" i="34"/>
  <c r="J18" i="34"/>
  <c r="I18" i="34"/>
  <c r="G18" i="34"/>
  <c r="F18" i="34"/>
  <c r="B18" i="34"/>
  <c r="D18" i="34" s="1"/>
  <c r="Q17" i="34"/>
  <c r="P17" i="34" s="1"/>
  <c r="M17" i="34"/>
  <c r="L17" i="34"/>
  <c r="J17" i="34"/>
  <c r="I17" i="34"/>
  <c r="G17" i="34"/>
  <c r="F17" i="34"/>
  <c r="B17" i="34"/>
  <c r="D17" i="34" s="1"/>
  <c r="Q16" i="34"/>
  <c r="P16" i="34" s="1"/>
  <c r="M16" i="34"/>
  <c r="L16" i="34"/>
  <c r="J16" i="34"/>
  <c r="I16" i="34"/>
  <c r="G16" i="34"/>
  <c r="F16" i="34"/>
  <c r="B16" i="34"/>
  <c r="D16" i="34" s="1"/>
  <c r="Q15" i="34"/>
  <c r="P15" i="34" s="1"/>
  <c r="M15" i="34"/>
  <c r="L15" i="34"/>
  <c r="J15" i="34"/>
  <c r="I15" i="34"/>
  <c r="G15" i="34"/>
  <c r="F15" i="34"/>
  <c r="B15" i="34"/>
  <c r="Q14" i="34"/>
  <c r="P14" i="34" s="1"/>
  <c r="M14" i="34"/>
  <c r="L14" i="34"/>
  <c r="J14" i="34"/>
  <c r="I14" i="34"/>
  <c r="G14" i="34"/>
  <c r="F14" i="34"/>
  <c r="B14" i="34"/>
  <c r="D14" i="34" s="1"/>
  <c r="C14" i="34" s="1"/>
  <c r="Q13" i="34"/>
  <c r="P13" i="34" s="1"/>
  <c r="M13" i="34"/>
  <c r="L13" i="34"/>
  <c r="J13" i="34"/>
  <c r="I13" i="34"/>
  <c r="G13" i="34"/>
  <c r="F13" i="34"/>
  <c r="B13" i="34"/>
  <c r="Q12" i="34"/>
  <c r="P12" i="34" s="1"/>
  <c r="M12" i="34"/>
  <c r="L12" i="34"/>
  <c r="J12" i="34"/>
  <c r="I12" i="34"/>
  <c r="G12" i="34"/>
  <c r="F12" i="34"/>
  <c r="B12" i="34"/>
  <c r="Q11" i="34"/>
  <c r="P11" i="34" s="1"/>
  <c r="M11" i="34"/>
  <c r="L11" i="34"/>
  <c r="J11" i="34"/>
  <c r="I11" i="34"/>
  <c r="G11" i="34"/>
  <c r="F11" i="34"/>
  <c r="B11" i="34"/>
  <c r="D11" i="34" s="1"/>
  <c r="Q10" i="34"/>
  <c r="P10" i="34" s="1"/>
  <c r="M10" i="34"/>
  <c r="L10" i="34"/>
  <c r="J10" i="34"/>
  <c r="I10" i="34"/>
  <c r="G10" i="34"/>
  <c r="F10" i="34"/>
  <c r="B10" i="34"/>
  <c r="D10" i="34" s="1"/>
  <c r="Q9" i="34"/>
  <c r="P9" i="34" s="1"/>
  <c r="M9" i="34"/>
  <c r="L9" i="34"/>
  <c r="J9" i="34"/>
  <c r="I9" i="34"/>
  <c r="G9" i="34"/>
  <c r="F9" i="34"/>
  <c r="B9" i="34"/>
  <c r="D9" i="34" s="1"/>
  <c r="Q8" i="34"/>
  <c r="P8" i="34" s="1"/>
  <c r="M8" i="34"/>
  <c r="L8" i="34"/>
  <c r="J8" i="34"/>
  <c r="I8" i="34"/>
  <c r="G8" i="34"/>
  <c r="F8" i="34"/>
  <c r="B8" i="34"/>
  <c r="D8" i="34" s="1"/>
  <c r="C8" i="34" s="1"/>
  <c r="Q7" i="34"/>
  <c r="P7" i="34" s="1"/>
  <c r="M7" i="34"/>
  <c r="L7" i="34"/>
  <c r="J7" i="34"/>
  <c r="I7" i="34"/>
  <c r="G7" i="34"/>
  <c r="F7" i="34"/>
  <c r="B7" i="34"/>
  <c r="Q5" i="34"/>
  <c r="P5" i="34" s="1"/>
  <c r="M5" i="34"/>
  <c r="L5" i="34"/>
  <c r="J5" i="34"/>
  <c r="I5" i="34"/>
  <c r="G5" i="34"/>
  <c r="F5" i="34"/>
  <c r="B5" i="34"/>
  <c r="D5" i="34" s="1"/>
  <c r="Q4" i="34"/>
  <c r="P4" i="34" s="1"/>
  <c r="M4" i="34"/>
  <c r="L4" i="34"/>
  <c r="J4" i="34"/>
  <c r="I4" i="34"/>
  <c r="G4" i="34"/>
  <c r="F4" i="34"/>
  <c r="B4" i="34"/>
  <c r="Q3" i="34"/>
  <c r="P3" i="34" s="1"/>
  <c r="M3" i="34"/>
  <c r="L3" i="34"/>
  <c r="J3" i="34"/>
  <c r="I3" i="34"/>
  <c r="G3" i="34"/>
  <c r="F3" i="34"/>
  <c r="B3" i="34"/>
  <c r="D3" i="34" s="1"/>
  <c r="M2" i="34"/>
  <c r="L2" i="34"/>
  <c r="B2" i="34"/>
  <c r="D2" i="34" s="1"/>
  <c r="Q18" i="33"/>
  <c r="P18" i="33" s="1"/>
  <c r="M18" i="33"/>
  <c r="L18" i="33"/>
  <c r="J18" i="33"/>
  <c r="I18" i="33"/>
  <c r="G18" i="33"/>
  <c r="F18" i="33"/>
  <c r="B18" i="33"/>
  <c r="D18" i="33" s="1"/>
  <c r="Q17" i="33"/>
  <c r="P17" i="33" s="1"/>
  <c r="M17" i="33"/>
  <c r="L17" i="33"/>
  <c r="J17" i="33"/>
  <c r="I17" i="33"/>
  <c r="G17" i="33"/>
  <c r="F17" i="33"/>
  <c r="B17" i="33"/>
  <c r="D17" i="33" s="1"/>
  <c r="Q16" i="33"/>
  <c r="P16" i="33"/>
  <c r="M16" i="33"/>
  <c r="L16" i="33"/>
  <c r="J16" i="33"/>
  <c r="I16" i="33"/>
  <c r="G16" i="33"/>
  <c r="F16" i="33"/>
  <c r="B16" i="33"/>
  <c r="D16" i="33" s="1"/>
  <c r="Q15" i="33"/>
  <c r="P15" i="33" s="1"/>
  <c r="M15" i="33"/>
  <c r="L15" i="33"/>
  <c r="J15" i="33"/>
  <c r="I15" i="33"/>
  <c r="G15" i="33"/>
  <c r="F15" i="33"/>
  <c r="B15" i="33"/>
  <c r="D15" i="33" s="1"/>
  <c r="Q14" i="33"/>
  <c r="P14" i="33" s="1"/>
  <c r="M14" i="33"/>
  <c r="L14" i="33"/>
  <c r="J14" i="33"/>
  <c r="I14" i="33"/>
  <c r="G14" i="33"/>
  <c r="F14" i="33"/>
  <c r="B14" i="33"/>
  <c r="Q13" i="33"/>
  <c r="P13" i="33" s="1"/>
  <c r="M13" i="33"/>
  <c r="L13" i="33"/>
  <c r="J13" i="33"/>
  <c r="I13" i="33"/>
  <c r="G13" i="33"/>
  <c r="F13" i="33"/>
  <c r="B13" i="33"/>
  <c r="D13" i="33" s="1"/>
  <c r="C13" i="33" s="1"/>
  <c r="Q12" i="33"/>
  <c r="P12" i="33" s="1"/>
  <c r="M12" i="33"/>
  <c r="L12" i="33"/>
  <c r="J12" i="33"/>
  <c r="I12" i="33"/>
  <c r="G12" i="33"/>
  <c r="F12" i="33"/>
  <c r="B12" i="33"/>
  <c r="D12" i="33" s="1"/>
  <c r="Q11" i="33"/>
  <c r="P11" i="33" s="1"/>
  <c r="M11" i="33"/>
  <c r="L11" i="33"/>
  <c r="J11" i="33"/>
  <c r="I11" i="33"/>
  <c r="G11" i="33"/>
  <c r="F11" i="33"/>
  <c r="B11" i="33"/>
  <c r="D11" i="33" s="1"/>
  <c r="Q10" i="33"/>
  <c r="P10" i="33" s="1"/>
  <c r="M10" i="33"/>
  <c r="L10" i="33"/>
  <c r="J10" i="33"/>
  <c r="I10" i="33"/>
  <c r="G10" i="33"/>
  <c r="F10" i="33"/>
  <c r="B10" i="33"/>
  <c r="D10" i="33" s="1"/>
  <c r="Q9" i="33"/>
  <c r="P9" i="33" s="1"/>
  <c r="M9" i="33"/>
  <c r="L9" i="33"/>
  <c r="J9" i="33"/>
  <c r="I9" i="33"/>
  <c r="G9" i="33"/>
  <c r="F9" i="33"/>
  <c r="B9" i="33"/>
  <c r="Q8" i="33"/>
  <c r="P8" i="33"/>
  <c r="M8" i="33"/>
  <c r="L8" i="33"/>
  <c r="J8" i="33"/>
  <c r="I8" i="33"/>
  <c r="G8" i="33"/>
  <c r="F8" i="33"/>
  <c r="B8" i="33"/>
  <c r="D8" i="33" s="1"/>
  <c r="Q7" i="33"/>
  <c r="P7" i="33" s="1"/>
  <c r="M7" i="33"/>
  <c r="L7" i="33"/>
  <c r="J7" i="33"/>
  <c r="I7" i="33"/>
  <c r="G7" i="33"/>
  <c r="F7" i="33"/>
  <c r="B7" i="33"/>
  <c r="D7" i="33" s="1"/>
  <c r="Q5" i="33"/>
  <c r="P5" i="33" s="1"/>
  <c r="M5" i="33"/>
  <c r="L5" i="33"/>
  <c r="J5" i="33"/>
  <c r="I5" i="33"/>
  <c r="G5" i="33"/>
  <c r="F5" i="33"/>
  <c r="B5" i="33"/>
  <c r="D5" i="33" s="1"/>
  <c r="Q4" i="33"/>
  <c r="P4" i="33" s="1"/>
  <c r="M4" i="33"/>
  <c r="L4" i="33"/>
  <c r="J4" i="33"/>
  <c r="I4" i="33"/>
  <c r="G4" i="33"/>
  <c r="F4" i="33"/>
  <c r="B4" i="33"/>
  <c r="Q3" i="33"/>
  <c r="P3" i="33" s="1"/>
  <c r="M3" i="33"/>
  <c r="L3" i="33"/>
  <c r="J3" i="33"/>
  <c r="I3" i="33"/>
  <c r="G3" i="33"/>
  <c r="F3" i="33"/>
  <c r="B3" i="33"/>
  <c r="M2" i="33"/>
  <c r="L2" i="33"/>
  <c r="F269" i="32"/>
  <c r="E269" i="32"/>
  <c r="Q11" i="27"/>
  <c r="P11" i="27" s="1"/>
  <c r="M11" i="27"/>
  <c r="L11" i="27"/>
  <c r="J11" i="27"/>
  <c r="I11" i="27"/>
  <c r="G11" i="27"/>
  <c r="F11" i="27"/>
  <c r="B11" i="27"/>
  <c r="D11" i="27" s="1"/>
  <c r="M2" i="27"/>
  <c r="L2" i="27"/>
  <c r="E88" i="32"/>
  <c r="E87" i="32"/>
  <c r="E86" i="32"/>
  <c r="E85" i="32"/>
  <c r="E84" i="32"/>
  <c r="E83" i="32"/>
  <c r="E80" i="32"/>
  <c r="E79" i="32"/>
  <c r="E78" i="32"/>
  <c r="E77" i="32"/>
  <c r="Q19" i="27"/>
  <c r="P19" i="27" s="1"/>
  <c r="M19" i="27"/>
  <c r="L19" i="27"/>
  <c r="J19" i="27"/>
  <c r="I19" i="27"/>
  <c r="G19" i="27"/>
  <c r="F19" i="27"/>
  <c r="Q18" i="27"/>
  <c r="P18" i="27" s="1"/>
  <c r="M18" i="27"/>
  <c r="L18" i="27"/>
  <c r="J18" i="27"/>
  <c r="I18" i="27"/>
  <c r="G18" i="27"/>
  <c r="F18" i="27"/>
  <c r="Q17" i="27"/>
  <c r="P17" i="27" s="1"/>
  <c r="M17" i="27"/>
  <c r="L17" i="27"/>
  <c r="J17" i="27"/>
  <c r="I17" i="27"/>
  <c r="G17" i="27"/>
  <c r="F17" i="27"/>
  <c r="Q16" i="27"/>
  <c r="P16" i="27" s="1"/>
  <c r="M16" i="27"/>
  <c r="L16" i="27"/>
  <c r="J16" i="27"/>
  <c r="I16" i="27"/>
  <c r="G16" i="27"/>
  <c r="F16" i="27"/>
  <c r="Q15" i="27"/>
  <c r="P15" i="27" s="1"/>
  <c r="M15" i="27"/>
  <c r="L15" i="27"/>
  <c r="J15" i="27"/>
  <c r="I15" i="27"/>
  <c r="G15" i="27"/>
  <c r="F15" i="27"/>
  <c r="Q14" i="27"/>
  <c r="P14" i="27" s="1"/>
  <c r="M14" i="27"/>
  <c r="L14" i="27"/>
  <c r="J14" i="27"/>
  <c r="I14" i="27"/>
  <c r="G14" i="27"/>
  <c r="F14" i="27"/>
  <c r="Q13" i="27"/>
  <c r="P13" i="27" s="1"/>
  <c r="M13" i="27"/>
  <c r="L13" i="27"/>
  <c r="J13" i="27"/>
  <c r="I13" i="27"/>
  <c r="G13" i="27"/>
  <c r="F13" i="27"/>
  <c r="Q12" i="27"/>
  <c r="P12" i="27" s="1"/>
  <c r="M12" i="27"/>
  <c r="L12" i="27"/>
  <c r="J12" i="27"/>
  <c r="I12" i="27"/>
  <c r="G12" i="27"/>
  <c r="F12" i="27"/>
  <c r="Q10" i="27"/>
  <c r="P10" i="27" s="1"/>
  <c r="M10" i="27"/>
  <c r="L10" i="27"/>
  <c r="J10" i="27"/>
  <c r="I10" i="27"/>
  <c r="G10" i="27"/>
  <c r="F10" i="27"/>
  <c r="Q9" i="27"/>
  <c r="P9" i="27" s="1"/>
  <c r="M9" i="27"/>
  <c r="L9" i="27"/>
  <c r="J9" i="27"/>
  <c r="I9" i="27"/>
  <c r="G9" i="27"/>
  <c r="F9" i="27"/>
  <c r="Q8" i="27"/>
  <c r="P8" i="27" s="1"/>
  <c r="M8" i="27"/>
  <c r="L8" i="27"/>
  <c r="J8" i="27"/>
  <c r="I8" i="27"/>
  <c r="G8" i="27"/>
  <c r="F8" i="27"/>
  <c r="Q7" i="27"/>
  <c r="P7" i="27" s="1"/>
  <c r="M7" i="27"/>
  <c r="L7" i="27"/>
  <c r="J7" i="27"/>
  <c r="I7" i="27"/>
  <c r="G7" i="27"/>
  <c r="F7" i="27"/>
  <c r="Q5" i="27"/>
  <c r="P5" i="27" s="1"/>
  <c r="M5" i="27"/>
  <c r="L5" i="27"/>
  <c r="J5" i="27"/>
  <c r="I5" i="27"/>
  <c r="G5" i="27"/>
  <c r="F5" i="27"/>
  <c r="Q4" i="27"/>
  <c r="P4" i="27" s="1"/>
  <c r="M4" i="27"/>
  <c r="L4" i="27"/>
  <c r="J4" i="27"/>
  <c r="I4" i="27"/>
  <c r="G4" i="27"/>
  <c r="F4" i="27"/>
  <c r="Q3" i="27"/>
  <c r="P3" i="27" s="1"/>
  <c r="M3" i="27"/>
  <c r="L3" i="27"/>
  <c r="J3" i="27"/>
  <c r="I3" i="27"/>
  <c r="G3" i="27"/>
  <c r="F3" i="27"/>
  <c r="I5" i="32"/>
  <c r="H5" i="32"/>
  <c r="B14" i="27" s="1"/>
  <c r="E5" i="32"/>
  <c r="I6" i="32"/>
  <c r="H6" i="32"/>
  <c r="E6" i="32"/>
  <c r="E76" i="32"/>
  <c r="E59" i="32"/>
  <c r="E75" i="32"/>
  <c r="I67" i="32"/>
  <c r="H67" i="32"/>
  <c r="E67" i="32"/>
  <c r="I66" i="32"/>
  <c r="H66" i="32"/>
  <c r="E66" i="32"/>
  <c r="I65" i="32"/>
  <c r="H65" i="32"/>
  <c r="E65" i="32"/>
  <c r="I64" i="32"/>
  <c r="H64" i="32"/>
  <c r="E64" i="32"/>
  <c r="I63" i="32"/>
  <c r="H63" i="32"/>
  <c r="E63" i="32"/>
  <c r="I62" i="32"/>
  <c r="H62" i="32"/>
  <c r="E62" i="32"/>
  <c r="I61" i="32"/>
  <c r="H61" i="32"/>
  <c r="E61" i="32"/>
  <c r="I60" i="32"/>
  <c r="H60" i="32"/>
  <c r="E60" i="32"/>
  <c r="I59" i="32"/>
  <c r="H59" i="32"/>
  <c r="I58" i="32"/>
  <c r="H58" i="32"/>
  <c r="E58" i="32"/>
  <c r="I57" i="32"/>
  <c r="H57" i="32"/>
  <c r="E57" i="32"/>
  <c r="I56" i="32"/>
  <c r="H56" i="32"/>
  <c r="E56" i="32"/>
  <c r="I55" i="32"/>
  <c r="H55" i="32"/>
  <c r="E55" i="32"/>
  <c r="I54" i="32"/>
  <c r="H54" i="32"/>
  <c r="E54" i="32"/>
  <c r="I53" i="32"/>
  <c r="H53" i="32"/>
  <c r="E53" i="32"/>
  <c r="I52" i="32"/>
  <c r="H52" i="32"/>
  <c r="E52" i="32"/>
  <c r="I51" i="32"/>
  <c r="H51" i="32"/>
  <c r="E51" i="32"/>
  <c r="I50" i="32"/>
  <c r="H50" i="32"/>
  <c r="E50" i="32"/>
  <c r="I48" i="32"/>
  <c r="H48" i="32"/>
  <c r="E48" i="32"/>
  <c r="I47" i="32"/>
  <c r="H47" i="32"/>
  <c r="E47" i="32"/>
  <c r="I46" i="32"/>
  <c r="H46" i="32"/>
  <c r="E46" i="32"/>
  <c r="I45" i="32"/>
  <c r="H45" i="32"/>
  <c r="E45" i="32"/>
  <c r="I44" i="32"/>
  <c r="H44" i="32"/>
  <c r="E44" i="32"/>
  <c r="I43" i="32"/>
  <c r="H43" i="32"/>
  <c r="E43" i="32"/>
  <c r="I42" i="32"/>
  <c r="H42" i="32"/>
  <c r="I41" i="32"/>
  <c r="H41" i="32"/>
  <c r="E41" i="32"/>
  <c r="I40" i="32"/>
  <c r="H40" i="32"/>
  <c r="E40" i="32"/>
  <c r="I39" i="32"/>
  <c r="H39" i="32"/>
  <c r="E39" i="32"/>
  <c r="I38" i="32"/>
  <c r="H38" i="32"/>
  <c r="E38" i="32"/>
  <c r="I37" i="32"/>
  <c r="H37" i="32"/>
  <c r="E37" i="32"/>
  <c r="I36" i="32"/>
  <c r="H36" i="32"/>
  <c r="E36" i="32"/>
  <c r="I35" i="32"/>
  <c r="H35" i="32"/>
  <c r="E35" i="32"/>
  <c r="I34" i="32"/>
  <c r="H34" i="32"/>
  <c r="E34" i="32"/>
  <c r="I33" i="32"/>
  <c r="H33" i="32"/>
  <c r="E33" i="32"/>
  <c r="I32" i="32"/>
  <c r="H32" i="32"/>
  <c r="E32" i="32"/>
  <c r="I31" i="32"/>
  <c r="H31" i="32"/>
  <c r="E31" i="32"/>
  <c r="I30" i="32"/>
  <c r="H30" i="32"/>
  <c r="E30" i="32"/>
  <c r="I29" i="32"/>
  <c r="H29" i="32"/>
  <c r="E29" i="32"/>
  <c r="I28" i="32"/>
  <c r="H28" i="32"/>
  <c r="E28" i="32"/>
  <c r="I26" i="32"/>
  <c r="H26" i="32"/>
  <c r="B2" i="33" s="1"/>
  <c r="D2" i="33" s="1"/>
  <c r="E26" i="32"/>
  <c r="I25" i="32"/>
  <c r="H25" i="32"/>
  <c r="I24" i="32"/>
  <c r="H24" i="32"/>
  <c r="E24" i="32"/>
  <c r="E262" i="32"/>
  <c r="E263" i="32"/>
  <c r="E264" i="32"/>
  <c r="E265" i="32"/>
  <c r="E266" i="32"/>
  <c r="E267" i="32"/>
  <c r="E268" i="32"/>
  <c r="E261" i="32"/>
  <c r="E254" i="32"/>
  <c r="E255" i="32"/>
  <c r="E256" i="32"/>
  <c r="E257" i="32"/>
  <c r="E258" i="32"/>
  <c r="E259" i="32"/>
  <c r="E260" i="32"/>
  <c r="C6" i="27" l="1"/>
  <c r="C6" i="33"/>
  <c r="C6" i="34"/>
  <c r="D4" i="34"/>
  <c r="C4" i="34" s="1"/>
  <c r="C10" i="34"/>
  <c r="C16" i="34"/>
  <c r="C2" i="34"/>
  <c r="D13" i="34"/>
  <c r="C13" i="34" s="1"/>
  <c r="C16" i="33"/>
  <c r="D12" i="34"/>
  <c r="C12" i="34" s="1"/>
  <c r="C11" i="34"/>
  <c r="D7" i="34"/>
  <c r="C7" i="34" s="1"/>
  <c r="C9" i="34"/>
  <c r="D15" i="34"/>
  <c r="C15" i="34" s="1"/>
  <c r="C5" i="34"/>
  <c r="C17" i="34"/>
  <c r="C3" i="34"/>
  <c r="C18" i="34"/>
  <c r="D3" i="33"/>
  <c r="C3" i="33" s="1"/>
  <c r="C7" i="33"/>
  <c r="D9" i="33"/>
  <c r="C9" i="33" s="1"/>
  <c r="C12" i="33"/>
  <c r="C15" i="33"/>
  <c r="C18" i="33"/>
  <c r="C5" i="33"/>
  <c r="D14" i="33"/>
  <c r="C14" i="33" s="1"/>
  <c r="C17" i="33"/>
  <c r="C2" i="33"/>
  <c r="D4" i="33"/>
  <c r="C4" i="33" s="1"/>
  <c r="C8" i="33"/>
  <c r="C10" i="33"/>
  <c r="C11" i="33"/>
  <c r="C11" i="27"/>
  <c r="B16" i="27"/>
  <c r="D16" i="27" s="1"/>
  <c r="C16" i="27" s="1"/>
  <c r="B18" i="27"/>
  <c r="D18" i="27" s="1"/>
  <c r="C18" i="27" s="1"/>
  <c r="B3" i="27"/>
  <c r="D3" i="27" s="1"/>
  <c r="C3" i="27" s="1"/>
  <c r="B5" i="27"/>
  <c r="D5" i="27" s="1"/>
  <c r="B8" i="27"/>
  <c r="D8" i="27" s="1"/>
  <c r="C8" i="27" s="1"/>
  <c r="B17" i="27"/>
  <c r="D17" i="27" s="1"/>
  <c r="B19" i="27"/>
  <c r="D19" i="27" s="1"/>
  <c r="C19" i="27" s="1"/>
  <c r="B10" i="27"/>
  <c r="D10" i="27" s="1"/>
  <c r="B13" i="27"/>
  <c r="D13" i="27" s="1"/>
  <c r="C13" i="27" s="1"/>
  <c r="B15" i="27"/>
  <c r="D15" i="27" s="1"/>
  <c r="C15" i="27" s="1"/>
  <c r="B4" i="27"/>
  <c r="D4" i="27" s="1"/>
  <c r="C4" i="27" s="1"/>
  <c r="B7" i="27"/>
  <c r="D7" i="27" s="1"/>
  <c r="B9" i="27"/>
  <c r="D9" i="27" s="1"/>
  <c r="B12" i="27"/>
  <c r="D12" i="27" s="1"/>
  <c r="D14" i="27"/>
  <c r="C14" i="27" s="1"/>
  <c r="E253" i="32"/>
  <c r="E25" i="32"/>
  <c r="E42" i="32"/>
  <c r="E252" i="32"/>
  <c r="E251" i="32"/>
  <c r="E250" i="32"/>
  <c r="E249" i="32"/>
  <c r="E248" i="32"/>
  <c r="E247" i="32"/>
  <c r="C17" i="27" l="1"/>
  <c r="C10" i="27"/>
  <c r="C7" i="27"/>
  <c r="C9" i="27"/>
  <c r="C5" i="27"/>
  <c r="C12" i="27"/>
  <c r="E245" i="32"/>
  <c r="E246" i="32"/>
  <c r="E244" i="32"/>
  <c r="I70" i="32"/>
  <c r="H70" i="32"/>
  <c r="E70" i="32"/>
  <c r="E243" i="32"/>
  <c r="E242" i="32"/>
  <c r="E241" i="32"/>
  <c r="E240" i="32"/>
  <c r="H69" i="32"/>
  <c r="I69" i="32"/>
  <c r="E69" i="32"/>
  <c r="I68" i="32"/>
  <c r="E68" i="32"/>
  <c r="H68" i="32"/>
  <c r="E239" i="32" l="1"/>
  <c r="E95" i="32"/>
  <c r="I18" i="32"/>
  <c r="H18" i="32"/>
  <c r="E18" i="32"/>
  <c r="E238" i="32"/>
  <c r="E94" i="32"/>
  <c r="E227" i="32"/>
  <c r="E228" i="32"/>
  <c r="E229" i="32"/>
  <c r="E230" i="32"/>
  <c r="E231" i="32"/>
  <c r="E232" i="32"/>
  <c r="E233" i="32"/>
  <c r="E234" i="32"/>
  <c r="E235" i="32"/>
  <c r="E236" i="32"/>
  <c r="E237" i="32"/>
  <c r="I15" i="32"/>
  <c r="H15" i="32"/>
  <c r="E15" i="32"/>
  <c r="E226" i="32"/>
  <c r="E225" i="32"/>
  <c r="E224" i="32"/>
  <c r="E223" i="32"/>
  <c r="E222" i="32"/>
  <c r="E93" i="32"/>
  <c r="I14" i="32"/>
  <c r="H14" i="32"/>
  <c r="E14" i="32"/>
  <c r="E221" i="32"/>
  <c r="E92" i="32"/>
  <c r="E82" i="32"/>
  <c r="E220" i="32"/>
  <c r="E219" i="32"/>
  <c r="E218" i="32"/>
  <c r="E217" i="32"/>
  <c r="E216" i="32"/>
  <c r="E215" i="32"/>
  <c r="E214" i="32"/>
  <c r="E213" i="32"/>
  <c r="E212" i="32"/>
  <c r="E211" i="32"/>
  <c r="E12" i="32"/>
  <c r="H12" i="32"/>
  <c r="I12" i="32"/>
  <c r="F88" i="32" l="1"/>
  <c r="F86" i="32"/>
  <c r="F85" i="32"/>
  <c r="F84" i="32"/>
  <c r="F83" i="32"/>
  <c r="F87" i="32"/>
  <c r="F78" i="32"/>
  <c r="F80" i="32"/>
  <c r="F79" i="32"/>
  <c r="F77" i="32"/>
  <c r="F5" i="32"/>
  <c r="F6" i="32"/>
  <c r="F75" i="32"/>
  <c r="F76" i="32"/>
  <c r="F55" i="32"/>
  <c r="F42" i="32"/>
  <c r="F34" i="32"/>
  <c r="F25" i="32"/>
  <c r="F65" i="32"/>
  <c r="F57" i="32"/>
  <c r="F53" i="32"/>
  <c r="F40" i="32"/>
  <c r="F28" i="32"/>
  <c r="F64" i="32"/>
  <c r="F52" i="32"/>
  <c r="F67" i="32"/>
  <c r="F63" i="32"/>
  <c r="F59" i="32"/>
  <c r="F51" i="32"/>
  <c r="F46" i="32"/>
  <c r="F38" i="32"/>
  <c r="F30" i="32"/>
  <c r="F44" i="32"/>
  <c r="F32" i="32"/>
  <c r="F56" i="32"/>
  <c r="F43" i="32"/>
  <c r="F35" i="32"/>
  <c r="F26" i="32"/>
  <c r="F66" i="32"/>
  <c r="F62" i="32"/>
  <c r="F58" i="32"/>
  <c r="F54" i="32"/>
  <c r="F50" i="32"/>
  <c r="F45" i="32"/>
  <c r="F41" i="32"/>
  <c r="F37" i="32"/>
  <c r="F33" i="32"/>
  <c r="F29" i="32"/>
  <c r="F24" i="32"/>
  <c r="F61" i="32"/>
  <c r="F48" i="32"/>
  <c r="F36" i="32"/>
  <c r="F60" i="32"/>
  <c r="F47" i="32"/>
  <c r="F39" i="32"/>
  <c r="F31" i="32"/>
  <c r="F261" i="32"/>
  <c r="F260" i="32"/>
  <c r="F253" i="32"/>
  <c r="F265" i="32"/>
  <c r="F255" i="32"/>
  <c r="F266" i="32"/>
  <c r="F259" i="32"/>
  <c r="F262" i="32"/>
  <c r="F263" i="32"/>
  <c r="F264" i="32"/>
  <c r="F254" i="32"/>
  <c r="F256" i="32"/>
  <c r="F267" i="32"/>
  <c r="F257" i="32"/>
  <c r="F268" i="32"/>
  <c r="F258" i="32"/>
  <c r="F252" i="32"/>
  <c r="F251" i="32"/>
  <c r="F250" i="32"/>
  <c r="F248" i="32"/>
  <c r="F247" i="32"/>
  <c r="F249" i="32"/>
  <c r="F245" i="32"/>
  <c r="F70" i="32"/>
  <c r="F246" i="32"/>
  <c r="F244" i="32"/>
  <c r="F243" i="32"/>
  <c r="F242" i="32"/>
  <c r="F241" i="32"/>
  <c r="F240" i="32"/>
  <c r="F69" i="32"/>
  <c r="F239" i="32"/>
  <c r="F68" i="32"/>
  <c r="F95" i="32"/>
  <c r="F18" i="32"/>
  <c r="F238" i="32"/>
  <c r="F232" i="32"/>
  <c r="F234" i="32"/>
  <c r="F94" i="32"/>
  <c r="F233" i="32"/>
  <c r="F231" i="32"/>
  <c r="F230" i="32"/>
  <c r="F237" i="32"/>
  <c r="F229" i="32"/>
  <c r="F236" i="32"/>
  <c r="F228" i="32"/>
  <c r="F235" i="32"/>
  <c r="F227" i="32"/>
  <c r="F15" i="32"/>
  <c r="F212" i="32"/>
  <c r="F98" i="32"/>
  <c r="F99" i="32"/>
  <c r="F20" i="32"/>
  <c r="F100" i="32"/>
  <c r="F146" i="32"/>
  <c r="F147" i="32"/>
  <c r="F148" i="32"/>
  <c r="F149" i="32"/>
  <c r="F194" i="32"/>
  <c r="F195" i="32"/>
  <c r="F196" i="32"/>
  <c r="F197" i="32"/>
  <c r="F101" i="32"/>
  <c r="F150" i="32"/>
  <c r="F209" i="32"/>
  <c r="F102" i="32"/>
  <c r="F162" i="32"/>
  <c r="F210" i="32"/>
  <c r="F114" i="32"/>
  <c r="F163" i="32"/>
  <c r="F74" i="32"/>
  <c r="F115" i="32"/>
  <c r="F164" i="32"/>
  <c r="F211" i="32"/>
  <c r="F116" i="32"/>
  <c r="F165" i="32"/>
  <c r="F223" i="32"/>
  <c r="F208" i="32"/>
  <c r="F192" i="32"/>
  <c r="F177" i="32"/>
  <c r="F161" i="32"/>
  <c r="F145" i="32"/>
  <c r="F129" i="32"/>
  <c r="F113" i="32"/>
  <c r="F72" i="32"/>
  <c r="F13" i="32"/>
  <c r="F222" i="32"/>
  <c r="F207" i="32"/>
  <c r="F191" i="32"/>
  <c r="F176" i="32"/>
  <c r="F160" i="32"/>
  <c r="F144" i="32"/>
  <c r="F128" i="32"/>
  <c r="F112" i="32"/>
  <c r="F97" i="32"/>
  <c r="F12" i="32"/>
  <c r="F221" i="32"/>
  <c r="F206" i="32"/>
  <c r="F190" i="32"/>
  <c r="F175" i="32"/>
  <c r="F159" i="32"/>
  <c r="F143" i="32"/>
  <c r="F111" i="32"/>
  <c r="F11" i="32"/>
  <c r="F205" i="32"/>
  <c r="F174" i="32"/>
  <c r="F142" i="32"/>
  <c r="F126" i="32"/>
  <c r="F141" i="32"/>
  <c r="F109" i="32"/>
  <c r="F9" i="32"/>
  <c r="F203" i="32"/>
  <c r="F172" i="32"/>
  <c r="F140" i="32"/>
  <c r="F124" i="32"/>
  <c r="F108" i="32"/>
  <c r="F8" i="32"/>
  <c r="F202" i="32"/>
  <c r="F155" i="32"/>
  <c r="F123" i="32"/>
  <c r="F7" i="32"/>
  <c r="F216" i="32"/>
  <c r="F201" i="32"/>
  <c r="F185" i="32"/>
  <c r="F154" i="32"/>
  <c r="F122" i="32"/>
  <c r="F82" i="32"/>
  <c r="F184" i="32"/>
  <c r="F153" i="32"/>
  <c r="F121" i="32"/>
  <c r="F23" i="32"/>
  <c r="F199" i="32"/>
  <c r="F168" i="32"/>
  <c r="F136" i="32"/>
  <c r="F104" i="32"/>
  <c r="F3" i="32"/>
  <c r="F213" i="32"/>
  <c r="F182" i="32"/>
  <c r="F167" i="32"/>
  <c r="F135" i="32"/>
  <c r="F103" i="32"/>
  <c r="F127" i="32"/>
  <c r="F226" i="32"/>
  <c r="F220" i="32"/>
  <c r="F189" i="32"/>
  <c r="F158" i="32"/>
  <c r="F110" i="32"/>
  <c r="F10" i="32"/>
  <c r="F219" i="32"/>
  <c r="F204" i="32"/>
  <c r="F188" i="32"/>
  <c r="F173" i="32"/>
  <c r="F157" i="32"/>
  <c r="F125" i="32"/>
  <c r="F218" i="32"/>
  <c r="F187" i="32"/>
  <c r="F156" i="32"/>
  <c r="F217" i="32"/>
  <c r="F186" i="32"/>
  <c r="F171" i="32"/>
  <c r="F139" i="32"/>
  <c r="F107" i="32"/>
  <c r="F170" i="32"/>
  <c r="F138" i="32"/>
  <c r="F106" i="32"/>
  <c r="F215" i="32"/>
  <c r="F200" i="32"/>
  <c r="F169" i="32"/>
  <c r="F137" i="32"/>
  <c r="F105" i="32"/>
  <c r="F4" i="32"/>
  <c r="F214" i="32"/>
  <c r="F183" i="32"/>
  <c r="F152" i="32"/>
  <c r="F120" i="32"/>
  <c r="F22" i="32"/>
  <c r="F198" i="32"/>
  <c r="F151" i="32"/>
  <c r="F119" i="32"/>
  <c r="F21" i="32"/>
  <c r="F117" i="32"/>
  <c r="F166" i="32"/>
  <c r="F224" i="32"/>
  <c r="F93" i="32"/>
  <c r="F118" i="32"/>
  <c r="F73" i="32"/>
  <c r="F225" i="32"/>
  <c r="F92" i="32"/>
  <c r="F2" i="32"/>
  <c r="F130" i="32"/>
  <c r="F178" i="32"/>
  <c r="F91" i="32"/>
  <c r="F14" i="32"/>
  <c r="F131" i="32"/>
  <c r="F179" i="32"/>
  <c r="F90" i="32"/>
  <c r="F16" i="32"/>
  <c r="F132" i="32"/>
  <c r="F180" i="32"/>
  <c r="F89" i="32"/>
  <c r="F17" i="32"/>
  <c r="F133" i="32"/>
  <c r="F181" i="32"/>
  <c r="F19" i="32"/>
  <c r="F134" i="32"/>
  <c r="F193" i="32"/>
  <c r="E74" i="32" l="1"/>
  <c r="E206" i="32"/>
  <c r="E207" i="32"/>
  <c r="E208" i="32"/>
  <c r="E209" i="32"/>
  <c r="E210" i="32"/>
  <c r="E205" i="32"/>
  <c r="E204" i="32"/>
  <c r="E203" i="32"/>
  <c r="E72" i="32"/>
  <c r="I10" i="32"/>
  <c r="H10" i="32"/>
  <c r="E10" i="32"/>
  <c r="E202" i="32"/>
  <c r="E201" i="32"/>
  <c r="E190" i="32"/>
  <c r="E191" i="32"/>
  <c r="E192" i="32"/>
  <c r="E193" i="32"/>
  <c r="E194" i="32"/>
  <c r="E195" i="32"/>
  <c r="E196" i="32"/>
  <c r="E197" i="32"/>
  <c r="E198" i="32"/>
  <c r="E199" i="32"/>
  <c r="E200" i="32"/>
  <c r="I8" i="32"/>
  <c r="H8" i="32"/>
  <c r="E8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73" i="32"/>
  <c r="E177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63" i="32"/>
  <c r="E91" i="32"/>
  <c r="E90" i="32"/>
  <c r="E89" i="32"/>
  <c r="H3" i="32"/>
  <c r="I3" i="32"/>
  <c r="H4" i="32"/>
  <c r="B2" i="27" s="1"/>
  <c r="I4" i="32"/>
  <c r="H7" i="32"/>
  <c r="I7" i="32"/>
  <c r="H9" i="32"/>
  <c r="I9" i="32"/>
  <c r="H11" i="32"/>
  <c r="I11" i="32"/>
  <c r="H13" i="32"/>
  <c r="I13" i="32"/>
  <c r="H16" i="32"/>
  <c r="I16" i="32"/>
  <c r="H17" i="32"/>
  <c r="I17" i="32"/>
  <c r="H19" i="32"/>
  <c r="I19" i="32"/>
  <c r="H20" i="32"/>
  <c r="I20" i="32"/>
  <c r="H21" i="32"/>
  <c r="I21" i="32"/>
  <c r="H22" i="32"/>
  <c r="I22" i="32"/>
  <c r="H23" i="32"/>
  <c r="I23" i="32"/>
  <c r="I2" i="32"/>
  <c r="H2" i="32"/>
  <c r="E20" i="32"/>
  <c r="E21" i="32"/>
  <c r="E22" i="32"/>
  <c r="E23" i="32"/>
  <c r="E161" i="32"/>
  <c r="E162" i="32"/>
  <c r="E7" i="32"/>
  <c r="E9" i="32"/>
  <c r="E11" i="32"/>
  <c r="E13" i="32"/>
  <c r="E16" i="32"/>
  <c r="E17" i="32"/>
  <c r="E19" i="32"/>
  <c r="E155" i="32"/>
  <c r="E156" i="32"/>
  <c r="E157" i="32"/>
  <c r="E158" i="32"/>
  <c r="E159" i="32"/>
  <c r="E160" i="32"/>
  <c r="E4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41" i="32"/>
  <c r="E142" i="32"/>
  <c r="E134" i="32"/>
  <c r="E135" i="32"/>
  <c r="E136" i="32"/>
  <c r="E137" i="32"/>
  <c r="E138" i="32"/>
  <c r="E139" i="32"/>
  <c r="E140" i="32"/>
  <c r="E133" i="32"/>
  <c r="E3" i="32"/>
  <c r="E132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D2" i="27" l="1"/>
  <c r="C2" i="27" s="1"/>
  <c r="E97" i="32"/>
  <c r="E98" i="32"/>
  <c r="E99" i="32"/>
  <c r="E100" i="32"/>
  <c r="E101" i="32"/>
  <c r="E102" i="32"/>
  <c r="E103" i="32"/>
  <c r="E104" i="32"/>
  <c r="E105" i="32"/>
  <c r="E106" i="32"/>
  <c r="E2" i="32"/>
</calcChain>
</file>

<file path=xl/sharedStrings.xml><?xml version="1.0" encoding="utf-8"?>
<sst xmlns="http://schemas.openxmlformats.org/spreadsheetml/2006/main" count="1077" uniqueCount="450">
  <si>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</si>
  <si>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</si>
  <si>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</si>
  <si>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</si>
  <si>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</si>
  <si>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</si>
  <si>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</si>
  <si>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</si>
  <si>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INFO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</si>
  <si>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</si>
  <si>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</si>
  <si>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</si>
  <si>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</si>
  <si>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</si>
  <si>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</si>
  <si>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KR</t>
    <phoneticPr fontId="1" type="noConversion"/>
  </si>
  <si>
    <t>ID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</si>
  <si>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</si>
  <si>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</si>
  <si>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</si>
  <si>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</si>
  <si>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</si>
  <si>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</si>
  <si>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</si>
  <si>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</si>
  <si>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</si>
  <si>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</si>
  <si>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</si>
  <si>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</si>
  <si>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</si>
  <si>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</si>
  <si>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</si>
  <si>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</si>
  <si>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</si>
  <si>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</si>
  <si>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</si>
  <si>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</si>
  <si>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</si>
  <si>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Dashboard</t>
  </si>
  <si>
    <t>EN</t>
    <phoneticPr fontId="1" type="noConversion"/>
  </si>
  <si>
    <t>케이스 유형</t>
  </si>
  <si>
    <t>일시불</t>
  </si>
  <si>
    <t>직불번호가 없는 결제</t>
  </si>
  <si>
    <t>잘못된 게시</t>
  </si>
  <si>
    <t>중복 평가</t>
  </si>
  <si>
    <t>공석된 평가</t>
  </si>
  <si>
    <t>특사</t>
  </si>
  <si>
    <t>잘못된 평가</t>
  </si>
  <si>
    <t>평가 수정</t>
  </si>
  <si>
    <t>취소된 평가 취소</t>
  </si>
  <si>
    <t>Case Type</t>
  </si>
  <si>
    <t>Lumpsum Payment</t>
  </si>
  <si>
    <t>Payments without Debit Number</t>
  </si>
  <si>
    <t>Incorrect Posting</t>
  </si>
  <si>
    <t>Duplicate Assessments</t>
  </si>
  <si>
    <t>Vacated Assessments</t>
  </si>
  <si>
    <t>Amnesty</t>
  </si>
  <si>
    <t>Wrong Assessment</t>
  </si>
  <si>
    <t>Amend Assessment</t>
  </si>
  <si>
    <t>Reverse Cancelled Assessment</t>
  </si>
  <si>
    <t>진행 중</t>
  </si>
  <si>
    <t>승인됨</t>
  </si>
  <si>
    <t>거부됨</t>
  </si>
  <si>
    <t>총</t>
  </si>
  <si>
    <t>On Progress</t>
  </si>
  <si>
    <t>Total</t>
  </si>
  <si>
    <t>LABEL</t>
    <phoneticPr fontId="1" type="noConversion"/>
  </si>
  <si>
    <t>지역별 사례 현황(210)</t>
    <phoneticPr fontId="1" type="noConversion"/>
  </si>
  <si>
    <t>REGIONAL CASES STATUS(210)</t>
    <phoneticPr fontId="1" type="noConversion"/>
  </si>
  <si>
    <t>확인</t>
  </si>
  <si>
    <t>승인</t>
  </si>
  <si>
    <t>Proposal</t>
    <phoneticPr fontId="1" type="noConversion"/>
  </si>
  <si>
    <t>Verification</t>
    <phoneticPr fontId="1" type="noConversion"/>
  </si>
  <si>
    <t>Approval</t>
    <phoneticPr fontId="1" type="noConversion"/>
  </si>
  <si>
    <t>Approved</t>
    <phoneticPr fontId="1" type="noConversion"/>
  </si>
  <si>
    <t>Rejected</t>
    <phoneticPr fontId="1" type="noConversion"/>
  </si>
  <si>
    <t>귀하의 사례 상태(133)</t>
    <phoneticPr fontId="1" type="noConversion"/>
  </si>
  <si>
    <t>YOUR CASES STATUS(133)</t>
    <phoneticPr fontId="1" type="noConversion"/>
  </si>
  <si>
    <t>전국 사례 현황(857)</t>
    <phoneticPr fontId="1" type="noConversion"/>
  </si>
  <si>
    <t>COUNTRYWIDE CASES STATUS (857)</t>
    <phoneticPr fontId="1" type="noConversion"/>
  </si>
  <si>
    <t>지역별 사례 현황(206)</t>
    <phoneticPr fontId="1" type="noConversion"/>
  </si>
  <si>
    <t>REGIONAL CASES STATUS(206)</t>
    <phoneticPr fontId="1" type="noConversion"/>
  </si>
  <si>
    <t>1. 지역별 역할을 가진 사용자를 위한 지역별 대시보드</t>
    <phoneticPr fontId="1" type="noConversion"/>
  </si>
  <si>
    <t>1. Regional Dashboards for users with Regional roles</t>
    <phoneticPr fontId="1" type="noConversion"/>
  </si>
  <si>
    <t>2. 본사 직책을 가진 사용자의 경우</t>
    <phoneticPr fontId="1" type="noConversion"/>
  </si>
  <si>
    <t>2. For Users with Head office roles</t>
    <phoneticPr fontId="1" type="noConversion"/>
  </si>
  <si>
    <t>임원 역할이 있는 지역 사용자의 경우</t>
    <phoneticPr fontId="1" type="noConversion"/>
  </si>
  <si>
    <t>For Regional Users with Officer role</t>
    <phoneticPr fontId="1" type="noConversion"/>
  </si>
  <si>
    <t>제안</t>
    <phoneticPr fontId="1" type="noConversion"/>
  </si>
  <si>
    <t>35&lt;br&gt;제안 16.67%</t>
    <phoneticPr fontId="1" type="noConversion"/>
  </si>
  <si>
    <t>35&lt;br&gt;Proposal 16.67%</t>
    <phoneticPr fontId="1" type="noConversion"/>
  </si>
  <si>
    <t>12&lt;br&gt;확인 5.71%</t>
    <phoneticPr fontId="1" type="noConversion"/>
  </si>
  <si>
    <t>3&lt;br&gt;승인 1.43%</t>
    <phoneticPr fontId="1" type="noConversion"/>
  </si>
  <si>
    <t>140&lt;br&gt;승인됨 66.67%</t>
    <phoneticPr fontId="1" type="noConversion"/>
  </si>
  <si>
    <t>20&lt;br&gt;거부됨 9.52%</t>
    <phoneticPr fontId="1" type="noConversion"/>
  </si>
  <si>
    <t>12&lt;br&gt;Verification 5.71%</t>
    <phoneticPr fontId="1" type="noConversion"/>
  </si>
  <si>
    <t>3&lt;br&gt;Approval 1.43%</t>
    <phoneticPr fontId="1" type="noConversion"/>
  </si>
  <si>
    <t>140&lt;br&gt;Approved 66.67%</t>
    <phoneticPr fontId="1" type="noConversion"/>
  </si>
  <si>
    <t>20&lt;br&gt;Rejected 9.52%</t>
    <phoneticPr fontId="1" type="noConversion"/>
  </si>
  <si>
    <t>Taxpayer ID</t>
  </si>
  <si>
    <t>Error Type</t>
  </si>
  <si>
    <t>Debit Number</t>
  </si>
  <si>
    <t>Search</t>
  </si>
  <si>
    <t>From Date</t>
    <phoneticPr fontId="1" type="noConversion"/>
  </si>
  <si>
    <t>To Date</t>
    <phoneticPr fontId="1" type="noConversion"/>
  </si>
  <si>
    <t>Error Type</t>
    <phoneticPr fontId="1" type="noConversion"/>
  </si>
  <si>
    <t>Search</t>
    <phoneticPr fontId="1" type="noConversion"/>
  </si>
  <si>
    <t>New Case</t>
    <phoneticPr fontId="1" type="noConversion"/>
  </si>
  <si>
    <t>BUTTON</t>
    <phoneticPr fontId="1" type="noConversion"/>
  </si>
  <si>
    <t>TEXT</t>
    <phoneticPr fontId="1" type="noConversion"/>
  </si>
  <si>
    <t>DATE</t>
    <phoneticPr fontId="1" type="noConversion"/>
  </si>
  <si>
    <t>조회</t>
    <phoneticPr fontId="1" type="noConversion"/>
  </si>
  <si>
    <t>Payments Without Debit Number</t>
  </si>
  <si>
    <t>Wrong Assessments</t>
  </si>
  <si>
    <t>Lumpsum Payments</t>
  </si>
  <si>
    <t>직불 번호 없이 납부</t>
  </si>
  <si>
    <t>잘못된 납부</t>
  </si>
  <si>
    <t>중복 납부</t>
  </si>
  <si>
    <t>취소된 납부</t>
  </si>
  <si>
    <t>일시불 납부</t>
  </si>
  <si>
    <t>Taxpayer Name</t>
  </si>
  <si>
    <t>Trading Name</t>
  </si>
  <si>
    <t>Tax Office</t>
  </si>
  <si>
    <t>Incorrect Posting</t>
    <phoneticPr fontId="1" type="noConversion"/>
  </si>
  <si>
    <t>게시됨</t>
  </si>
  <si>
    <t>금액 날짜</t>
  </si>
  <si>
    <t>기간</t>
  </si>
  <si>
    <t>년</t>
  </si>
  <si>
    <t>세금</t>
  </si>
  <si>
    <t>사례 유형</t>
  </si>
  <si>
    <t>차변 번호</t>
  </si>
  <si>
    <t>차변 금액</t>
  </si>
  <si>
    <t>대변 금액</t>
  </si>
  <si>
    <t>예치금</t>
  </si>
  <si>
    <t>마지막 이벤트</t>
  </si>
  <si>
    <t>상태</t>
  </si>
  <si>
    <t>Postingid</t>
  </si>
  <si>
    <t>Value Date</t>
  </si>
  <si>
    <t>Period</t>
  </si>
  <si>
    <t>Year</t>
  </si>
  <si>
    <t>Tax</t>
  </si>
  <si>
    <t>Debit No</t>
  </si>
  <si>
    <t>Debit Amount</t>
  </si>
  <si>
    <t>Creadit Amount</t>
  </si>
  <si>
    <t>Earmark</t>
  </si>
  <si>
    <t>Last Event</t>
  </si>
  <si>
    <t>Create Case</t>
  </si>
  <si>
    <t>사례 만들기</t>
  </si>
  <si>
    <t>Case ID</t>
  </si>
  <si>
    <t>Tax Region</t>
  </si>
  <si>
    <t>Stage</t>
  </si>
  <si>
    <t>Date Created</t>
  </si>
  <si>
    <t>Action</t>
  </si>
  <si>
    <t>사례 ID</t>
  </si>
  <si>
    <t>납세자 ID</t>
  </si>
  <si>
    <t>납세자 이름</t>
  </si>
  <si>
    <t>과세 지역</t>
  </si>
  <si>
    <t>단계</t>
  </si>
  <si>
    <t>오류 유형</t>
  </si>
  <si>
    <t>생성 날짜</t>
  </si>
  <si>
    <t>조치</t>
  </si>
  <si>
    <t>오류 평가</t>
  </si>
  <si>
    <t>중복된 평가 내역</t>
  </si>
  <si>
    <t>잘못 취소된 평가의 반전</t>
  </si>
  <si>
    <t>Reverse Of Wrong Cancelled Assessment</t>
  </si>
  <si>
    <t>케이스 재할당</t>
  </si>
  <si>
    <t>관리자용 요약 보고서</t>
  </si>
  <si>
    <t>상세 보고서</t>
  </si>
  <si>
    <t>잠재적 오류에 대한 보고서</t>
  </si>
  <si>
    <t>Executive Reports</t>
  </si>
  <si>
    <t>Detailed Reports</t>
  </si>
  <si>
    <t>Potential Errors Reports</t>
  </si>
  <si>
    <t>Case ID : 271213</t>
  </si>
  <si>
    <t>Case ID : 271214</t>
    <phoneticPr fontId="1" type="noConversion"/>
  </si>
  <si>
    <t>Case ID : 271215</t>
    <phoneticPr fontId="1" type="noConversion"/>
  </si>
  <si>
    <t>Payment Details</t>
    <phoneticPr fontId="1" type="noConversion"/>
  </si>
  <si>
    <t>결제 세부 정보</t>
    <phoneticPr fontId="1" type="noConversion"/>
  </si>
  <si>
    <t>Posting ID</t>
  </si>
  <si>
    <t>TIN</t>
  </si>
  <si>
    <t>GFS Code</t>
  </si>
  <si>
    <t>게시 ID</t>
  </si>
  <si>
    <t>GFS 코드</t>
  </si>
  <si>
    <t>귀속</t>
  </si>
  <si>
    <t>Remove Case</t>
    <phoneticPr fontId="1" type="noConversion"/>
  </si>
  <si>
    <t>케이스 제거</t>
    <phoneticPr fontId="1" type="noConversion"/>
  </si>
  <si>
    <t>DEFAULT</t>
    <phoneticPr fontId="1" type="noConversion"/>
  </si>
  <si>
    <t>Assessment Details</t>
    <phoneticPr fontId="1" type="noConversion"/>
  </si>
  <si>
    <t>View proposed</t>
  </si>
  <si>
    <t>Add assessment</t>
    <phoneticPr fontId="1" type="noConversion"/>
  </si>
  <si>
    <t>PostingId</t>
  </si>
  <si>
    <t>Credit Amount</t>
  </si>
  <si>
    <t>Actions</t>
  </si>
  <si>
    <t>Actions</t>
    <phoneticPr fontId="1" type="noConversion"/>
  </si>
  <si>
    <t>행위</t>
    <phoneticPr fontId="1" type="noConversion"/>
  </si>
  <si>
    <t>비고</t>
    <phoneticPr fontId="1" type="noConversion"/>
  </si>
  <si>
    <t>Remarks</t>
    <phoneticPr fontId="1" type="noConversion"/>
  </si>
  <si>
    <t>Payments Without Debit Number</t>
    <phoneticPr fontId="1" type="noConversion"/>
  </si>
  <si>
    <t>Add assessment(Payments Without Debit Number)</t>
    <phoneticPr fontId="1" type="noConversion"/>
  </si>
  <si>
    <t>부채번호 없는 납부 내역</t>
    <phoneticPr fontId="1" type="noConversion"/>
  </si>
  <si>
    <t>Lumpsum Payments</t>
    <phoneticPr fontId="1" type="noConversion"/>
  </si>
  <si>
    <t>Add assessment(Lumpsum Payments)</t>
    <phoneticPr fontId="1" type="noConversion"/>
  </si>
  <si>
    <t>일괄 납부</t>
    <phoneticPr fontId="1" type="noConversion"/>
  </si>
  <si>
    <t>TaxType</t>
    <phoneticPr fontId="1" type="noConversion"/>
  </si>
  <si>
    <t>세금 유형</t>
  </si>
  <si>
    <t>Proposed Values</t>
  </si>
  <si>
    <t>제안된 값</t>
    <phoneticPr fontId="1" type="noConversion"/>
  </si>
  <si>
    <t>Attachments</t>
    <phoneticPr fontId="1" type="noConversion"/>
  </si>
  <si>
    <t>첨부파일</t>
    <phoneticPr fontId="1" type="noConversion"/>
  </si>
  <si>
    <t>S/No</t>
  </si>
  <si>
    <t>Attachment Type</t>
  </si>
  <si>
    <t>Description</t>
  </si>
  <si>
    <t>File Name</t>
  </si>
  <si>
    <t>일련번호</t>
  </si>
  <si>
    <t>설명</t>
  </si>
  <si>
    <t>작업</t>
  </si>
  <si>
    <t>첨부파일추가</t>
    <phoneticPr fontId="1" type="noConversion"/>
  </si>
  <si>
    <t>파일이름</t>
    <phoneticPr fontId="1" type="noConversion"/>
  </si>
  <si>
    <t>첨부파일유형</t>
    <phoneticPr fontId="1" type="noConversion"/>
  </si>
  <si>
    <t>잘못된 게시 내역</t>
    <phoneticPr fontId="1" type="noConversion"/>
  </si>
  <si>
    <t>업데이트 세부정보(잘못된 게시 내역)</t>
    <phoneticPr fontId="1" type="noConversion"/>
  </si>
  <si>
    <t>Incorrect Posting</t>
    <phoneticPr fontId="1" type="noConversion"/>
  </si>
  <si>
    <t>Update Details(Incorrect Posting)</t>
    <phoneticPr fontId="1" type="noConversion"/>
  </si>
  <si>
    <t>Tax Type</t>
  </si>
  <si>
    <t>기간</t>
    <phoneticPr fontId="1" type="noConversion"/>
  </si>
  <si>
    <t>연도</t>
    <phoneticPr fontId="1" type="noConversion"/>
  </si>
  <si>
    <t>귀속</t>
    <phoneticPr fontId="1" type="noConversion"/>
  </si>
  <si>
    <t>Debit Number</t>
    <phoneticPr fontId="1" type="noConversion"/>
  </si>
  <si>
    <t>Case Type</t>
    <phoneticPr fontId="1" type="noConversion"/>
  </si>
  <si>
    <t>Period</t>
    <phoneticPr fontId="1" type="noConversion"/>
  </si>
  <si>
    <t>Year</t>
    <phoneticPr fontId="1" type="noConversion"/>
  </si>
  <si>
    <t>Earmark</t>
    <phoneticPr fontId="1" type="noConversion"/>
  </si>
  <si>
    <t>GFS코드</t>
    <phoneticPr fontId="1" type="noConversion"/>
  </si>
  <si>
    <t>직불번호</t>
    <phoneticPr fontId="1" type="noConversion"/>
  </si>
  <si>
    <t>세금유형</t>
    <phoneticPr fontId="1" type="noConversion"/>
  </si>
  <si>
    <t>사건유형</t>
    <phoneticPr fontId="1" type="noConversion"/>
  </si>
  <si>
    <t>Cancel</t>
  </si>
  <si>
    <t>Submit</t>
  </si>
  <si>
    <t>취소</t>
  </si>
  <si>
    <t>제출</t>
  </si>
  <si>
    <t>Case ID : 271061</t>
    <phoneticPr fontId="1" type="noConversion"/>
  </si>
  <si>
    <t>평가세부정보</t>
    <phoneticPr fontId="1" type="noConversion"/>
  </si>
  <si>
    <t>Possible and / or Exact Payment(s)</t>
    <phoneticPr fontId="1" type="noConversion"/>
  </si>
  <si>
    <t>가능하고/또는 정확한 지불</t>
    <phoneticPr fontId="1" type="noConversion"/>
  </si>
  <si>
    <t>Ammend Details(Wrong Assessments)</t>
    <phoneticPr fontId="1" type="noConversion"/>
  </si>
  <si>
    <t>세부정보수정(오류평가)</t>
    <phoneticPr fontId="1" type="noConversion"/>
  </si>
  <si>
    <t>Case ID : 271329</t>
    <phoneticPr fontId="1" type="noConversion"/>
  </si>
  <si>
    <t>Correct Assessment</t>
    <phoneticPr fontId="1" type="noConversion"/>
  </si>
  <si>
    <t>올바른평가</t>
    <phoneticPr fontId="1" type="noConversion"/>
  </si>
  <si>
    <t>중복평가</t>
  </si>
  <si>
    <t>제안된내용보기</t>
    <phoneticPr fontId="1" type="noConversion"/>
  </si>
  <si>
    <t>View proposed</t>
    <phoneticPr fontId="1" type="noConversion"/>
  </si>
  <si>
    <t>EN
CNT</t>
    <phoneticPr fontId="1" type="noConversion"/>
  </si>
  <si>
    <t>KO
CNT</t>
    <phoneticPr fontId="1" type="noConversion"/>
  </si>
  <si>
    <t>Exact Payment(s)</t>
    <phoneticPr fontId="1" type="noConversion"/>
  </si>
  <si>
    <t>정확한지불</t>
    <phoneticPr fontId="1" type="noConversion"/>
  </si>
  <si>
    <t>아래 표에 표시된 대로 일부(전체) 중복 평가에 정확한 지급이 이루어졌기 때문에 이 사례를 진행할 수 없습니다.</t>
    <phoneticPr fontId="1" type="noConversion"/>
  </si>
  <si>
    <t>You cannot proceed with this case because some(all) duplicate assessments have exact payments as shown in the table below.</t>
    <phoneticPr fontId="1" type="noConversion"/>
  </si>
  <si>
    <t>평가추가(중복된 평가 내역)</t>
    <phoneticPr fontId="1" type="noConversion"/>
  </si>
  <si>
    <t>평가추가(일괄 납부)</t>
    <phoneticPr fontId="1" type="noConversion"/>
  </si>
  <si>
    <t>Add assessment(Duplicate Assessments)</t>
    <phoneticPr fontId="1" type="noConversion"/>
  </si>
  <si>
    <t>평가추가(부채번호 없는 납부 내역)</t>
    <phoneticPr fontId="1" type="noConversion"/>
  </si>
  <si>
    <t>Postingld</t>
  </si>
  <si>
    <t>가치일</t>
  </si>
  <si>
    <t>Case ID : 271238</t>
    <phoneticPr fontId="1" type="noConversion"/>
  </si>
  <si>
    <t>무효 처리된 평가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</si>
  <si>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</si>
  <si>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</si>
  <si>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</si>
  <si>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</si>
  <si>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Original Assessment</t>
  </si>
  <si>
    <t>원래평가</t>
    <phoneticPr fontId="1" type="noConversion"/>
  </si>
  <si>
    <t>전표번호</t>
    <phoneticPr fontId="1" type="noConversion"/>
  </si>
  <si>
    <t>평가추가(무효 처리된 평가)</t>
    <phoneticPr fontId="1" type="noConversion"/>
  </si>
  <si>
    <t>Add assessment(Vacated Assessments)</t>
    <phoneticPr fontId="1" type="noConversion"/>
  </si>
  <si>
    <t>Case ID : 271369</t>
    <phoneticPr fontId="1" type="noConversion"/>
  </si>
  <si>
    <t>Removed Assessment Details</t>
    <phoneticPr fontId="1" type="noConversion"/>
  </si>
  <si>
    <t>제거된 평가 세부정보</t>
    <phoneticPr fontId="1" type="noConversion"/>
  </si>
  <si>
    <t>+첨부파일추가</t>
    <phoneticPr fontId="1" type="noConversion"/>
  </si>
  <si>
    <t>+Add attachment</t>
    <phoneticPr fontId="1" type="noConversion"/>
  </si>
  <si>
    <t>IFRAME</t>
    <phoneticPr fontId="1" type="noConversion"/>
  </si>
  <si>
    <t>COM-UI-ATTACHMENTS</t>
    <phoneticPr fontId="1" type="noConversion"/>
  </si>
  <si>
    <t>Add Attachment</t>
    <phoneticPr fontId="1" type="noConversion"/>
  </si>
  <si>
    <t>File Description</t>
  </si>
  <si>
    <t>File</t>
  </si>
  <si>
    <t>파일</t>
  </si>
  <si>
    <t>파일설명</t>
    <phoneticPr fontId="1" type="noConversion"/>
  </si>
  <si>
    <t>ADD-ATTACHMENTS-SUB-POPUP</t>
    <phoneticPr fontId="1" type="noConversion"/>
  </si>
  <si>
    <t>save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</si>
  <si>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</si>
  <si>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</si>
  <si>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</si>
  <si>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</si>
  <si>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Officer</t>
  </si>
  <si>
    <t>Reviewer</t>
  </si>
  <si>
    <t xml:space="preserve">Officer </t>
    <phoneticPr fontId="1" type="noConversion"/>
  </si>
  <si>
    <t>Case Reassignment</t>
    <phoneticPr fontId="1" type="noConversion"/>
  </si>
  <si>
    <t>임원도메인이름</t>
    <phoneticPr fontId="1" type="noConversion"/>
  </si>
  <si>
    <t>Officer Domain Name</t>
    <phoneticPr fontId="1" type="noConversion"/>
  </si>
  <si>
    <t>Case Creator</t>
  </si>
  <si>
    <t>Date Updated</t>
  </si>
  <si>
    <t>Officer Updated</t>
  </si>
  <si>
    <t>사건 생성자</t>
  </si>
  <si>
    <t>사건 유형</t>
  </si>
  <si>
    <t>업데이트 날짜</t>
  </si>
  <si>
    <t>담당자 업데이트</t>
  </si>
  <si>
    <t>Report Type</t>
    <phoneticPr fontId="1" type="noConversion"/>
  </si>
  <si>
    <t>Departments</t>
    <phoneticPr fontId="1" type="noConversion"/>
  </si>
  <si>
    <t>Select From Date</t>
    <phoneticPr fontId="1" type="noConversion"/>
  </si>
  <si>
    <t>Select To Date</t>
    <phoneticPr fontId="1" type="noConversion"/>
  </si>
  <si>
    <t>보고서 유형</t>
  </si>
  <si>
    <t>부서</t>
  </si>
  <si>
    <t>시작일 선택</t>
  </si>
  <si>
    <t>종료일 선택</t>
  </si>
  <si>
    <t>Large Taxpayers Department</t>
  </si>
  <si>
    <t>Domestic Revenue</t>
  </si>
  <si>
    <t>Department</t>
  </si>
  <si>
    <t>대규모 납세자 부서</t>
  </si>
  <si>
    <t>국세청</t>
  </si>
  <si>
    <t>Retrieve</t>
  </si>
  <si>
    <t>검색하다</t>
  </si>
  <si>
    <t>List of Approved Cleanup cases</t>
  </si>
  <si>
    <t>List of Rejected Cleanup cases</t>
  </si>
  <si>
    <t>List of Cases in Verification Stage</t>
  </si>
  <si>
    <t>List of Cases in Proposal Stage</t>
  </si>
  <si>
    <t>List of Cases in Approval Stage</t>
  </si>
  <si>
    <t>Individual Detailed Cleanup</t>
  </si>
  <si>
    <t>--select report--</t>
    <phoneticPr fontId="1" type="noConversion"/>
  </si>
  <si>
    <t>--select department--</t>
    <phoneticPr fontId="1" type="noConversion"/>
  </si>
  <si>
    <t>--부서 선택--</t>
    <phoneticPr fontId="1" type="noConversion"/>
  </si>
  <si>
    <t>--보고서 선택--</t>
  </si>
  <si>
    <t>승인된 정리 사례 목록</t>
  </si>
  <si>
    <t>거부된 정리 사례 목록</t>
  </si>
  <si>
    <t>검증 단계 사례 목록</t>
  </si>
  <si>
    <t>제안 단계 사례 목록</t>
  </si>
  <si>
    <t>승인 단계 사례 목록</t>
  </si>
  <si>
    <t>개별 상세 정리</t>
  </si>
  <si>
    <t>UI-I-DMC-O-0001</t>
  </si>
  <si>
    <t>UI-I-DMC-O-0002</t>
  </si>
  <si>
    <t>UI-I-DMC-O-0003</t>
  </si>
  <si>
    <t>UI-I-DMC-O-0004</t>
  </si>
  <si>
    <t>UI-I-DMC-O-0005</t>
  </si>
  <si>
    <t>UI-I-DMC-O-0005-SUB-POPUP</t>
  </si>
  <si>
    <t>UI-I-DMC-O-0006</t>
  </si>
  <si>
    <t>UI-I-DMC-O-0006-SUB-POPUP</t>
  </si>
  <si>
    <t>UI-I-DMC-O-0007</t>
  </si>
  <si>
    <t>UI-I-DMC-O-0007-SUB-POPUP</t>
  </si>
  <si>
    <t>UI-I-DMC-O-0008</t>
  </si>
  <si>
    <t>UI-I-DMC-O-0008-SUB-POPUP</t>
  </si>
  <si>
    <t>UI-I-DMC-O-0009</t>
  </si>
  <si>
    <t>UI-I-DMC-O-0009-SUB-POPUP</t>
  </si>
  <si>
    <t>UI-I-DMC-O-0010</t>
  </si>
  <si>
    <t>UI-I-DMC-O-0010-SUB-POPUP</t>
  </si>
  <si>
    <t>UI-I-DMC-O-0011</t>
  </si>
  <si>
    <t>UI-I-DMC-O-0012</t>
  </si>
  <si>
    <t>UI-I-DMC-O-0013</t>
  </si>
  <si>
    <t>UI-I-DMC-O-0014</t>
  </si>
  <si>
    <t>UI-I-DMC-O-0015</t>
  </si>
  <si>
    <t>UI-I-DMC-R-0001</t>
  </si>
  <si>
    <t>UI-I-DMC-R-0002</t>
  </si>
  <si>
    <t>UI-I-DMC-R-0003</t>
  </si>
  <si>
    <t>UI-I-DMC-R-0004</t>
  </si>
  <si>
    <t>UI-I-DMC-R-0005</t>
  </si>
  <si>
    <t>UI-I-DMC-R-0005-SUB-POPUP</t>
  </si>
  <si>
    <t>UI-I-DMC-R-0006</t>
  </si>
  <si>
    <t>UI-I-DMC-R-0006-SUB-POPUP</t>
  </si>
  <si>
    <t>UI-I-DMC-R-0007</t>
  </si>
  <si>
    <t>UI-I-DMC-R-0007-SUB-POPUP</t>
  </si>
  <si>
    <t>UI-I-DMC-R-0008</t>
  </si>
  <si>
    <t>UI-I-DMC-R-0008-SUB-POPUP</t>
  </si>
  <si>
    <t>UI-I-DMC-R-0009</t>
  </si>
  <si>
    <t>UI-I-DMC-R-0009-SUB-POPUP</t>
  </si>
  <si>
    <t>UI-I-DMC-R-0010</t>
  </si>
  <si>
    <t>UI-I-DMC-R-0010-SUB-POPUP</t>
  </si>
  <si>
    <t>UI-I-DMC-R-0011</t>
  </si>
  <si>
    <t>UI-I-DMC-R-0012</t>
  </si>
  <si>
    <t>UI-I-DMC-R-0013</t>
  </si>
  <si>
    <t>UI-I-DMC-R-0014</t>
  </si>
  <si>
    <t>UI-I-DMC-R-0015</t>
  </si>
  <si>
    <t>UI-I-DMC-A-0001</t>
  </si>
  <si>
    <t>UI-I-DMC-A-0002</t>
  </si>
  <si>
    <t>UI-I-DMC-A-0003</t>
  </si>
  <si>
    <t>UI-I-DMC-A-0004</t>
  </si>
  <si>
    <t>UI-I-DMC-A-0005</t>
  </si>
  <si>
    <t>UI-I-DMC-A-0005-SUB-POPUP</t>
  </si>
  <si>
    <t>UI-I-DMC-A-0006</t>
  </si>
  <si>
    <t>UI-I-DMC-A-0006-SUB-POPUP</t>
  </si>
  <si>
    <t>UI-I-DMC-A-0007</t>
  </si>
  <si>
    <t>UI-I-DMC-A-0007-SUB-POPUP</t>
  </si>
  <si>
    <t>UI-I-DMC-A-0008</t>
  </si>
  <si>
    <t>UI-I-DMC-A-0008-SUB-POPUP</t>
  </si>
  <si>
    <t>UI-I-DMC-A-0009</t>
  </si>
  <si>
    <t>UI-I-DMC-A-0009-SUB-POPUP</t>
  </si>
  <si>
    <t>UI-I-DMC-A-0010</t>
  </si>
  <si>
    <t>UI-I-DMC-A-0010-SUB-POPUP</t>
  </si>
  <si>
    <t>UI-I-DMC-A-0011</t>
  </si>
  <si>
    <t>UI-I-DMC-A-0012</t>
  </si>
  <si>
    <t>UI-I-DMC-A-0013</t>
  </si>
  <si>
    <t>UI-I-DMC-A-0014</t>
  </si>
  <si>
    <t>UI-I-DMC-A-0015</t>
  </si>
  <si>
    <t>Case management</t>
    <phoneticPr fontId="1" type="noConversion"/>
  </si>
  <si>
    <t>신규</t>
    <phoneticPr fontId="1" type="noConversion"/>
  </si>
  <si>
    <t>DATA</t>
    <phoneticPr fontId="1" type="noConversion"/>
  </si>
  <si>
    <t>초기화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</si>
  <si>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</si>
  <si>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</si>
  <si>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</si>
  <si>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</si>
  <si>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Refresh</t>
  </si>
  <si>
    <t>LEFT</t>
    <phoneticPr fontId="1" type="noConversion"/>
  </si>
  <si>
    <t>new-window</t>
  </si>
  <si>
    <t>popup:UI-I-DMC-O-0002</t>
    <phoneticPr fontId="1" type="noConversion"/>
  </si>
  <si>
    <t>LINK</t>
    <phoneticPr fontId="1" type="noConversion"/>
  </si>
  <si>
    <t>UI-I-DMC-O-0003-COM-UI</t>
    <phoneticPr fontId="1" type="noConversion"/>
  </si>
  <si>
    <t>Case management COM UI</t>
    <phoneticPr fontId="1" type="noConversion"/>
  </si>
  <si>
    <t>Case ID : 270376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</si>
  <si>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</si>
  <si>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</si>
  <si>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</si>
  <si>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</si>
  <si>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</si>
  <si>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</si>
  <si>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</si>
  <si>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</si>
  <si>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Case ID : 270290</t>
    <phoneticPr fontId="1" type="noConversion"/>
  </si>
  <si>
    <t>Case ID : 270663</t>
    <phoneticPr fontId="1" type="noConversion"/>
  </si>
  <si>
    <t>Case ID : 270664</t>
    <phoneticPr fontId="1" type="noConversion"/>
  </si>
  <si>
    <t>Case ID : 270623</t>
    <phoneticPr fontId="1" type="noConversion"/>
  </si>
  <si>
    <t>Case ID : 270521</t>
    <phoneticPr fontId="1" type="noConversion"/>
  </si>
  <si>
    <t>Case ID : 270589</t>
    <phoneticPr fontId="1" type="noConversion"/>
  </si>
  <si>
    <t>CHECKBOX</t>
    <phoneticPr fontId="1" type="noConversion"/>
  </si>
  <si>
    <t>Y</t>
    <phoneticPr fontId="1" type="noConversion"/>
  </si>
  <si>
    <t>All Options
|1│Payments Without Debit Number
|2│Incorrect Posting
|3│Duplicate Assessments
|4│Vacated Assessments
|6│Wrong Assessments
|8│Lumpsum Payments
|9│Reverse Cancelled Assessment</t>
    <phoneticPr fontId="1" type="noConversion"/>
  </si>
  <si>
    <t>All Options</t>
    <phoneticPr fontId="1" type="noConversion"/>
  </si>
  <si>
    <t>Row</t>
    <phoneticPr fontId="1" type="noConversion"/>
  </si>
  <si>
    <t>1|2|3|4|5|6|7|8|9|10</t>
    <phoneticPr fontId="1" type="noConversion"/>
  </si>
  <si>
    <t>270376 |  270290 | 270663 | 270664 | 270623 | 270521 | 270589 | - | - | -</t>
  </si>
  <si>
    <t>100239574 | 100109816 | 101559785 | 101559785 | 100227924 | 108935782 | 133885099 | - | - | -</t>
  </si>
  <si>
    <t>SLOTS AND KENO LTD. | HOTEL OASIS LTD. | CASTOR TARIMO THOBIAS | CASTOR TARIMO THOBIAS | S. M. HOLDING LIMITED | REGIONAL ADMINISTRATIVE SECRETARY - MOROGORO | DISTRICT MANAGER - TRA IFAKARA | - | - | -</t>
  </si>
  <si>
    <t>Morogoro | Morogoro | Morogoro | Morogoro | Morogoro | Morogoro | Morogoro | - | - | -</t>
  </si>
  <si>
    <t>1│Proposal|2│Verification|3│Approval|4│Approved|5│Rejected|6│Removed | - | - | - | -</t>
  </si>
  <si>
    <t>1│Opened Case|2│Sent for Verification|3│Sent for Approval|4│Returned for Proposal|5│Returned for Verification|6│Resent for Verification|7│Resent for Approval|8│Closed Case|9│Reopened Case|10│Reassigned Case</t>
  </si>
  <si>
    <t>1│Payments without Debit Number | 2│Incorrect Posting | 3│Duplicate Assessments | 4│Vacated Assessments | 6│Wrong Assessment | 8│Lumpsum Payment | 9│Reverse Cancelled Assessment | - | - | -</t>
  </si>
  <si>
    <t>14/02/2025 | 13/02/2025 | 28/02/2025 | 28/02/2025 | 27/02/2025 | 18/02/2025 | 06/03/2025 | - | - | -</t>
  </si>
  <si>
    <t>UI-I-DMC-O-0003</t>
    <phoneticPr fontId="1" type="noConversion"/>
  </si>
  <si>
    <t>UI-I-DMC-R-0003-COM-UI</t>
  </si>
  <si>
    <t>UI-I-DMC-A-0003-COM-UI</t>
  </si>
  <si>
    <t>UI-I-DMC-A-0003-COM-UI</t>
    <phoneticPr fontId="1" type="noConversion"/>
  </si>
  <si>
    <t>UI-I-DMC-R-0003-COM-UI</t>
    <phoneticPr fontId="1" type="noConversion"/>
  </si>
  <si>
    <t>All Options|1│Proposal|2│Verification|3│Approval|4│Approved|5│Rejected|6│Removed</t>
    <phoneticPr fontId="1" type="noConversion"/>
  </si>
  <si>
    <t>RADIO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</si>
</sst>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9"/>
      <color theme="1"/>
      <name val="맑은 고딕"/>
      <family val="3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53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01" fillId="63" borderId="0" xfId="0" applyFont="1" applyFill="1" applyAlignment="1">
      <alignment horizontal="center" vertical="center"/>
    </xf>
    <xf numFmtId="0" fontId="0" fillId="64" borderId="1" xfId="0" applyFill="1" applyBorder="1">
      <alignment vertical="center"/>
    </xf>
    <xf numFmtId="0" fontId="0" fillId="64" borderId="0" xfId="0" applyFill="1">
      <alignment vertical="center"/>
    </xf>
    <xf numFmtId="0" fontId="0" fillId="62" borderId="1" xfId="0" applyFill="1" applyBorder="1">
      <alignment vertical="center"/>
    </xf>
    <xf numFmtId="0" fontId="0" fillId="62" borderId="1" xfId="0" applyFill="1" applyBorder="1" applyAlignment="1">
      <alignment horizontal="center" vertical="center"/>
    </xf>
    <xf numFmtId="0" fontId="0" fillId="61" borderId="0" xfId="0" applyFill="1">
      <alignment vertical="center"/>
    </xf>
    <xf numFmtId="0" fontId="100" fillId="63" borderId="1" xfId="0" applyFont="1" applyFill="1" applyBorder="1" applyAlignment="1">
      <alignment horizontal="center" vertical="center" wrapText="1"/>
    </xf>
    <xf numFmtId="0" fontId="101" fillId="6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02" fillId="0" borderId="1" xfId="0" applyFont="1" applyBorder="1">
      <alignment vertical="center"/>
    </xf>
    <xf numFmtId="0" fontId="0" fillId="61" borderId="1" xfId="0" applyFill="1" applyBorder="1">
      <alignment vertical="center"/>
    </xf>
    <xf numFmtId="0" fontId="0" fillId="61" borderId="1" xfId="0" applyFill="1" applyBorder="1" applyAlignment="1">
      <alignment horizontal="center" vertical="center"/>
    </xf>
    <xf numFmtId="0" fontId="0" fillId="65" borderId="1" xfId="0" applyFill="1" applyBorder="1">
      <alignment vertical="center"/>
    </xf>
    <xf numFmtId="0" fontId="0" fillId="65" borderId="1" xfId="0" applyFill="1" applyBorder="1" applyAlignment="1">
      <alignment horizontal="center" vertical="center"/>
    </xf>
    <xf numFmtId="0" fontId="0" fillId="65" borderId="0" xfId="0" applyFill="1">
      <alignment vertical="center"/>
    </xf>
    <xf numFmtId="0" fontId="0" fillId="63" borderId="1" xfId="0" applyFill="1" applyBorder="1">
      <alignment vertical="center"/>
    </xf>
    <xf numFmtId="0" fontId="0" fillId="63" borderId="1" xfId="0" applyFill="1" applyBorder="1" applyAlignment="1">
      <alignment horizontal="center" vertical="center"/>
    </xf>
    <xf numFmtId="0" fontId="0" fillId="63" borderId="0" xfId="0" applyFill="1">
      <alignment vertical="center"/>
    </xf>
    <xf numFmtId="0" fontId="0" fillId="64" borderId="1" xfId="0" applyFill="1" applyBorder="1" applyAlignment="1">
      <alignment horizontal="center" vertical="center"/>
    </xf>
    <xf numFmtId="0" fontId="0" fillId="63" borderId="1" xfId="0" quotePrefix="1" applyFill="1" applyBorder="1">
      <alignment vertical="center"/>
    </xf>
    <xf numFmtId="0" fontId="2" fillId="63" borderId="1" xfId="0" quotePrefix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0" fillId="66" borderId="1" xfId="0" applyFill="1" applyBorder="1">
      <alignment vertical="center"/>
    </xf>
    <xf numFmtId="0" fontId="0" fillId="66" borderId="1" xfId="0" applyFill="1" applyBorder="1" applyAlignment="1">
      <alignment horizontal="center" vertical="center"/>
    </xf>
    <xf numFmtId="0" fontId="0" fillId="66" borderId="0" xfId="0" applyFill="1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103" fillId="63" borderId="1" xfId="0" applyFont="1" applyFill="1" applyBorder="1" applyAlignment="1">
      <alignment vertical="top" wrapText="1"/>
    </xf>
    <xf numFmtId="49" fontId="2" fillId="66" borderId="1" xfId="0" applyNumberFormat="1" applyFont="1" applyFill="1" applyBorder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59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8"/>
      <tableStyleElement type="headerRow" dxfId="57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7157" name="Button 53" hidden="1">
              <a:extLst>
                <a:ext uri="{63B3BB69-23CF-44E3-9099-C40C66FF867C}">
                  <a14:compatExt spid="_x0000_s47157"/>
                </a:ext>
                <a:ext uri="{FF2B5EF4-FFF2-40B4-BE49-F238E27FC236}">
                  <a16:creationId xmlns:a16="http://schemas.microsoft.com/office/drawing/2014/main" id="{00000000-0008-0000-0000-000035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7159" name="Button 55" hidden="1">
              <a:extLst>
                <a:ext uri="{63B3BB69-23CF-44E3-9099-C40C66FF867C}">
                  <a14:compatExt spid="_x0000_s47159"/>
                </a:ext>
                <a:ext uri="{FF2B5EF4-FFF2-40B4-BE49-F238E27FC236}">
                  <a16:creationId xmlns:a16="http://schemas.microsoft.com/office/drawing/2014/main" id="{00000000-0008-0000-0000-000037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7163" name="제목고정" hidden="1">
              <a:extLst>
                <a:ext uri="{63B3BB69-23CF-44E3-9099-C40C66FF867C}">
                  <a14:compatExt spid="_x0000_s47163"/>
                </a:ext>
                <a:ext uri="{FF2B5EF4-FFF2-40B4-BE49-F238E27FC236}">
                  <a16:creationId xmlns:a16="http://schemas.microsoft.com/office/drawing/2014/main" id="{00000000-0008-0000-0000-00003B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7203" name="Button 99" hidden="1">
              <a:extLst>
                <a:ext uri="{63B3BB69-23CF-44E3-9099-C40C66FF867C}">
                  <a14:compatExt spid="_x0000_s47203"/>
                </a:ext>
                <a:ext uri="{FF2B5EF4-FFF2-40B4-BE49-F238E27FC236}">
                  <a16:creationId xmlns:a16="http://schemas.microsoft.com/office/drawing/2014/main" id="{00000000-0008-0000-0000-000063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0</xdr:row>
          <xdr:rowOff>76200</xdr:rowOff>
        </xdr:from>
        <xdr:to>
          <xdr:col>0</xdr:col>
          <xdr:colOff>1323975</xdr:colOff>
          <xdr:row>0</xdr:row>
          <xdr:rowOff>390525</xdr:rowOff>
        </xdr:to>
        <xdr:sp macro="" textlink="">
          <xdr:nvSpPr>
            <xdr:cNvPr id="47204" name="Button 100" hidden="1">
              <a:extLst>
                <a:ext uri="{63B3BB69-23CF-44E3-9099-C40C66FF867C}">
                  <a14:compatExt spid="_x0000_s47204"/>
                </a:ext>
                <a:ext uri="{FF2B5EF4-FFF2-40B4-BE49-F238E27FC236}">
                  <a16:creationId xmlns:a16="http://schemas.microsoft.com/office/drawing/2014/main" id="{00000000-0008-0000-0000-000064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8129" name="Butto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DE95E9F4-3EB2-4D42-8622-0812369D8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CCFAD54B-A7C4-4EC7-AF6B-7F9F81868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8131" name="제목고정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7C37D4C3-72D7-459C-881B-003305C44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2DA5F3E7-96E3-4B18-A34C-C6E887A38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0</xdr:row>
          <xdr:rowOff>76200</xdr:rowOff>
        </xdr:from>
        <xdr:to>
          <xdr:col>0</xdr:col>
          <xdr:colOff>1323975</xdr:colOff>
          <xdr:row>0</xdr:row>
          <xdr:rowOff>390525</xdr:rowOff>
        </xdr:to>
        <xdr:sp macro="" textlink="">
          <xdr:nvSpPr>
            <xdr:cNvPr id="48133" name="Button 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4D0FA685-68C1-4F56-A85A-834174191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BD7A23F2-F9DE-4992-8B2E-E77E31484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C1E2DC1-3E4E-4C58-8B03-62C0386B0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67AD8FE8-DAC6-46AE-976D-4453CBAF0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DC8CAE2A-60C2-4B6D-9704-0BC7E3925E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0</xdr:row>
          <xdr:rowOff>76200</xdr:rowOff>
        </xdr:from>
        <xdr:to>
          <xdr:col>0</xdr:col>
          <xdr:colOff>1323975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B385E846-1A94-4289-8D8B-CBA7C33DC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UPIA\alpass\%5b01%5d%20&#49328;&#52636;&#47932;\%5b04%5d%20&#52280;&#44256;&#51088;&#47308;\13.%20&#44048;&#49884;\98.HTML_Maker\ALPASS-BD-SUR-U201_&#54868;&#47732;HTML\HTML-MAKER\00-HTML-MAKER.xlsm" TargetMode="External"/><Relationship Id="rId1" Type="http://schemas.openxmlformats.org/officeDocument/2006/relationships/externalLinkPath" Target="/CUPIA/alpass/%5b01%5d%20&#49328;&#52636;&#47932;/%5b04%5d%20&#52280;&#44256;&#51088;&#47308;/13.%20&#44048;&#49884;/98.HTML_Maker/ALPASS-BD-SUR-U201_&#54868;&#47732;HTML/HTML-MAKER/00-HTML-MAKE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\HTML-MAKER\00-HTML-MAKER.xlsm" TargetMode="External"/><Relationship Id="rId1" Type="http://schemas.openxmlformats.org/officeDocument/2006/relationships/externalLinkPath" Target="/25_IDRAS/DMC_2ND_HTML/HTML-MAKER/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Sheet2"/>
      <sheetName val="Sheet1"/>
      <sheetName val="버전히스토리"/>
      <sheetName val="00-HTML-MAKER"/>
    </sheetNames>
    <definedNames>
      <definedName name="MakeHtmlFk"/>
      <definedName name="MakeHtmlFr"/>
      <definedName name="MakeHtmlKr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E19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C6" sqref="C6"/>
    </sheetView>
  </sheetViews>
  <sheetFormatPr defaultColWidth="9" defaultRowHeight="18.600000000000001" customHeight="1"/>
  <cols>
    <col min="1" max="1" width="25.125" style="10" customWidth="1"/>
    <col min="2" max="4" width="18.625" style="10" customWidth="1"/>
    <col min="5" max="5" width="18" style="13" customWidth="1"/>
    <col min="6" max="7" width="5.875" style="10" customWidth="1"/>
    <col min="8" max="8" width="18.875" style="13" customWidth="1"/>
    <col min="9" max="9" width="5.875" style="10" customWidth="1"/>
    <col min="10" max="10" width="17.375" style="10" customWidth="1"/>
    <col min="11" max="11" width="5.875" style="13" customWidth="1"/>
    <col min="12" max="13" width="5.875" style="10" customWidth="1"/>
    <col min="14" max="14" width="12.5" style="10" customWidth="1"/>
    <col min="15" max="17" width="12.75" style="10" customWidth="1"/>
    <col min="18" max="18" width="9.25" style="10" customWidth="1"/>
    <col min="19" max="19" width="7.75" style="10" customWidth="1"/>
    <col min="20" max="28" width="7.375" style="10" customWidth="1"/>
    <col min="29" max="29" width="14.25" style="12" customWidth="1"/>
    <col min="30" max="31" width="14.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25</v>
      </c>
      <c r="D1" s="6" t="s">
        <v>24</v>
      </c>
      <c r="E1" s="6" t="s">
        <v>3</v>
      </c>
      <c r="F1" s="6" t="s">
        <v>26</v>
      </c>
      <c r="G1" s="6" t="s">
        <v>27</v>
      </c>
      <c r="H1" s="6" t="s">
        <v>7</v>
      </c>
      <c r="I1" s="6" t="s">
        <v>28</v>
      </c>
      <c r="J1" s="6" t="s">
        <v>29</v>
      </c>
      <c r="K1" s="6" t="s">
        <v>4</v>
      </c>
      <c r="L1" s="6" t="s">
        <v>30</v>
      </c>
      <c r="M1" s="6" t="s">
        <v>31</v>
      </c>
      <c r="N1" s="6" t="s">
        <v>11</v>
      </c>
      <c r="O1" s="6" t="s">
        <v>1</v>
      </c>
      <c r="P1" s="6" t="s">
        <v>32</v>
      </c>
      <c r="Q1" s="6" t="s">
        <v>33</v>
      </c>
      <c r="R1" s="6" t="s">
        <v>17</v>
      </c>
      <c r="S1" s="6" t="s">
        <v>18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19</v>
      </c>
      <c r="Z1" s="6" t="s">
        <v>20</v>
      </c>
      <c r="AA1" s="6" t="s">
        <v>34</v>
      </c>
      <c r="AB1" s="6" t="s">
        <v>35</v>
      </c>
      <c r="AC1" s="7" t="s">
        <v>21</v>
      </c>
      <c r="AD1" s="6" t="s">
        <v>36</v>
      </c>
      <c r="AE1" s="6" t="s">
        <v>37</v>
      </c>
    </row>
    <row r="2" spans="1:31" s="45" customFormat="1" ht="18.600000000000001" customHeight="1">
      <c r="A2" s="4" t="s">
        <v>443</v>
      </c>
      <c r="B2" s="43" t="str">
        <f>VLOOKUP(A2,Lable!$G:$I,2,FALSE)</f>
        <v>Case management</v>
      </c>
      <c r="C2" s="43" t="str">
        <f t="shared" ref="C2" si="0">IF(B2&lt;&gt;"",D2&amp;"("&amp;B2&amp;")","")</f>
        <v>Case management(Case management)</v>
      </c>
      <c r="D2" s="43" t="str">
        <f>IF(B2&lt;&gt;"", VLOOKUP(B2,Lable!$A:$D,2,FALSE), "" )</f>
        <v>Case management</v>
      </c>
      <c r="E2" s="9"/>
      <c r="F2" s="1"/>
      <c r="G2" s="1"/>
      <c r="H2" s="44"/>
      <c r="I2" s="43"/>
      <c r="J2" s="43"/>
      <c r="K2" s="43"/>
      <c r="L2" s="43" t="str">
        <f t="shared" ref="L2" si="1">IF(K2&lt;&gt;"",M2&amp;"("&amp;K2&amp;")","")</f>
        <v/>
      </c>
      <c r="M2" s="43" t="str">
        <f>IF(K2&lt;&gt;"",VLOOKUP(K2,Lable!$A:$B,2,FALSE),"")</f>
        <v/>
      </c>
      <c r="N2" s="44"/>
      <c r="O2" s="42"/>
      <c r="P2" s="43"/>
      <c r="Q2" s="43"/>
      <c r="R2" s="44" t="s">
        <v>279</v>
      </c>
      <c r="S2" s="43"/>
      <c r="T2" s="42"/>
      <c r="U2" s="42"/>
      <c r="V2" s="44"/>
      <c r="W2" s="42"/>
      <c r="X2" s="42"/>
      <c r="Y2" s="42"/>
      <c r="Z2" s="42" t="s">
        <v>412</v>
      </c>
      <c r="AA2" s="42" t="s">
        <v>412</v>
      </c>
      <c r="AB2" s="42" t="s">
        <v>412</v>
      </c>
      <c r="AC2" s="42"/>
      <c r="AD2" s="42"/>
      <c r="AE2" s="42"/>
    </row>
    <row r="3" spans="1:31" s="45" customFormat="1" ht="18.600000000000001" customHeight="1">
      <c r="A3" s="42" t="s">
        <v>412</v>
      </c>
      <c r="B3" s="43" t="str">
        <f>VLOOKUP(A3,Lable!$G:$I,2,FALSE)</f>
        <v>Case management COM UI</v>
      </c>
      <c r="C3" s="43" t="str">
        <f t="shared" ref="C3:C6" si="2">IF(B3&lt;&gt;"",D3&amp;"("&amp;B3&amp;")","")</f>
        <v>Case management COM UI(Case management COM UI)</v>
      </c>
      <c r="D3" s="43" t="str">
        <f>IF(B3&lt;&gt;"", VLOOKUP(B3,Lable!$A:$D,2,FALSE), "" )</f>
        <v>Case management COM UI</v>
      </c>
      <c r="E3" s="44"/>
      <c r="F3" s="43" t="str">
        <f t="shared" ref="F3:F6" si="3">IF(E3&lt;&gt;"",G3&amp;"("&amp;E3&amp;")","")</f>
        <v/>
      </c>
      <c r="G3" s="43" t="str">
        <f>IF(E3&lt;&gt;"",VLOOKUP(E3,Lable!$A:$B,2,FALSE),"")</f>
        <v/>
      </c>
      <c r="H3" s="44"/>
      <c r="I3" s="43" t="str">
        <f t="shared" ref="I3:I6" si="4">IF(H3&lt;&gt;"",J3&amp;"("&amp;H3&amp;")","")</f>
        <v/>
      </c>
      <c r="J3" s="43" t="str">
        <f>IF(H3&lt;&gt;"", VLOOKUP(H3,Lable!$A:$D,2,FALSE),"")</f>
        <v/>
      </c>
      <c r="K3" s="43"/>
      <c r="L3" s="43" t="str">
        <f t="shared" ref="L3:L6" si="5">IF(K3&lt;&gt;"",M3&amp;"("&amp;K3&amp;")","")</f>
        <v/>
      </c>
      <c r="M3" s="43" t="str">
        <f>IF(K3&lt;&gt;"",VLOOKUP(K3,Lable!$A:$B,2,FALSE),"")</f>
        <v/>
      </c>
      <c r="N3" s="44" t="s">
        <v>22</v>
      </c>
      <c r="O3" s="42" t="s">
        <v>103</v>
      </c>
      <c r="P3" s="43" t="str">
        <f t="shared" ref="P3:P6" si="6">IF(O3&lt;&gt;"",Q3&amp;"&lt;br&gt;("&amp;O3&amp;")","")</f>
        <v>From Date&lt;br&gt;(From Date)</v>
      </c>
      <c r="Q3" s="43" t="str">
        <f>IF(O3&lt;&gt;"", VLOOKUP(O3, Lable!$A:$B, 2, FALSE), "")</f>
        <v>From Date</v>
      </c>
      <c r="R3" s="44" t="s">
        <v>110</v>
      </c>
      <c r="S3" s="43"/>
      <c r="T3" s="43"/>
      <c r="U3" s="43"/>
      <c r="V3" s="44"/>
      <c r="W3" s="44"/>
      <c r="X3" s="44"/>
      <c r="Y3" s="44"/>
      <c r="Z3" s="42"/>
      <c r="AA3" s="42"/>
      <c r="AB3" s="42"/>
      <c r="AC3" s="42"/>
      <c r="AD3" s="42"/>
      <c r="AE3" s="42"/>
    </row>
    <row r="4" spans="1:31" s="45" customFormat="1" ht="18.600000000000001" customHeight="1">
      <c r="A4" s="42" t="s">
        <v>412</v>
      </c>
      <c r="B4" s="43" t="str">
        <f>VLOOKUP(A4,Lable!$G:$I,2,FALSE)</f>
        <v>Case management COM UI</v>
      </c>
      <c r="C4" s="43" t="str">
        <f t="shared" si="2"/>
        <v>Case management COM UI(Case management COM UI)</v>
      </c>
      <c r="D4" s="43" t="str">
        <f>IF(B4&lt;&gt;"", VLOOKUP(B4,Lable!$A:$D,2,FALSE), "" )</f>
        <v>Case management COM UI</v>
      </c>
      <c r="E4" s="44"/>
      <c r="F4" s="43" t="str">
        <f t="shared" si="3"/>
        <v/>
      </c>
      <c r="G4" s="43" t="str">
        <f>IF(E4&lt;&gt;"",VLOOKUP(E4,Lable!$A:$B,2,FALSE),"")</f>
        <v/>
      </c>
      <c r="H4" s="44"/>
      <c r="I4" s="43" t="str">
        <f t="shared" si="4"/>
        <v/>
      </c>
      <c r="J4" s="43" t="str">
        <f>IF(H4&lt;&gt;"", VLOOKUP(H4,Lable!$A:$D,2,FALSE),"")</f>
        <v/>
      </c>
      <c r="K4" s="43"/>
      <c r="L4" s="43" t="str">
        <f t="shared" si="5"/>
        <v/>
      </c>
      <c r="M4" s="43" t="str">
        <f>IF(K4&lt;&gt;"",VLOOKUP(K4,Lable!$A:$B,2,FALSE),"")</f>
        <v/>
      </c>
      <c r="N4" s="44" t="s">
        <v>22</v>
      </c>
      <c r="O4" s="42" t="s">
        <v>104</v>
      </c>
      <c r="P4" s="43" t="str">
        <f t="shared" si="6"/>
        <v>To Date&lt;br&gt;(To Date)</v>
      </c>
      <c r="Q4" s="43" t="str">
        <f>IF(O4&lt;&gt;"", VLOOKUP(O4, Lable!$A:$B, 2, FALSE), "")</f>
        <v>To Date</v>
      </c>
      <c r="R4" s="44" t="s">
        <v>110</v>
      </c>
      <c r="S4" s="43"/>
      <c r="T4" s="43"/>
      <c r="U4" s="43"/>
      <c r="V4" s="44"/>
      <c r="W4" s="44"/>
      <c r="X4" s="44"/>
      <c r="Y4" s="44"/>
      <c r="Z4" s="42"/>
      <c r="AA4" s="42"/>
      <c r="AB4" s="42"/>
      <c r="AC4" s="42"/>
      <c r="AD4" s="42"/>
      <c r="AE4" s="42"/>
    </row>
    <row r="5" spans="1:31" s="45" customFormat="1" ht="18.600000000000001" customHeight="1">
      <c r="A5" s="42" t="s">
        <v>412</v>
      </c>
      <c r="B5" s="43" t="str">
        <f>VLOOKUP(A5,Lable!$G:$I,2,FALSE)</f>
        <v>Case management COM UI</v>
      </c>
      <c r="C5" s="43" t="str">
        <f t="shared" si="2"/>
        <v>Case management COM UI(Case management COM UI)</v>
      </c>
      <c r="D5" s="43" t="str">
        <f>IF(B5&lt;&gt;"", VLOOKUP(B5,Lable!$A:$D,2,FALSE), "" )</f>
        <v>Case management COM UI</v>
      </c>
      <c r="E5" s="44"/>
      <c r="F5" s="43" t="str">
        <f t="shared" si="3"/>
        <v/>
      </c>
      <c r="G5" s="43" t="str">
        <f>IF(E5&lt;&gt;"",VLOOKUP(E5,Lable!$A:$B,2,FALSE),"")</f>
        <v/>
      </c>
      <c r="H5" s="44"/>
      <c r="I5" s="43" t="str">
        <f t="shared" si="4"/>
        <v/>
      </c>
      <c r="J5" s="43" t="str">
        <f>IF(H5&lt;&gt;"", VLOOKUP(H5,Lable!$A:$D,2,FALSE),"")</f>
        <v/>
      </c>
      <c r="K5" s="43"/>
      <c r="L5" s="43" t="str">
        <f t="shared" si="5"/>
        <v/>
      </c>
      <c r="M5" s="43" t="str">
        <f>IF(K5&lt;&gt;"",VLOOKUP(K5,Lable!$A:$B,2,FALSE),"")</f>
        <v/>
      </c>
      <c r="N5" s="44" t="s">
        <v>22</v>
      </c>
      <c r="O5" s="42" t="s">
        <v>105</v>
      </c>
      <c r="P5" s="43" t="str">
        <f t="shared" si="6"/>
        <v>Error Type&lt;br&gt;(Error Type)</v>
      </c>
      <c r="Q5" s="43" t="str">
        <f>IF(O5&lt;&gt;"", VLOOKUP(O5, Lable!$A:$B, 2, FALSE), "")</f>
        <v>Error Type</v>
      </c>
      <c r="R5" s="2" t="s">
        <v>429</v>
      </c>
      <c r="S5" s="1"/>
      <c r="T5" s="1"/>
      <c r="U5" s="1"/>
      <c r="V5" s="2" t="s">
        <v>430</v>
      </c>
      <c r="W5" s="2"/>
      <c r="X5" s="2"/>
      <c r="Y5" s="2"/>
      <c r="Z5" s="4" t="s">
        <v>431</v>
      </c>
      <c r="AA5" s="4" t="s">
        <v>431</v>
      </c>
      <c r="AB5" s="4" t="s">
        <v>431</v>
      </c>
      <c r="AC5" s="4" t="s">
        <v>432</v>
      </c>
      <c r="AD5" s="4" t="s">
        <v>432</v>
      </c>
      <c r="AE5" s="4" t="s">
        <v>432</v>
      </c>
    </row>
    <row r="6" spans="1:31" s="45" customFormat="1" ht="18.600000000000001" customHeight="1">
      <c r="A6" s="42" t="s">
        <v>412</v>
      </c>
      <c r="B6" s="43" t="str">
        <f>VLOOKUP(A6,Lable!$G:$I,2,FALSE)</f>
        <v>Case management COM UI</v>
      </c>
      <c r="C6" s="43" t="str">
        <f t="shared" si="2"/>
        <v>Case management COM UI(Case management COM UI)</v>
      </c>
      <c r="D6" s="43" t="str">
        <f>IF(B6&lt;&gt;"", VLOOKUP(B6,Lable!$A:$D,2,FALSE), "" )</f>
        <v>Case management COM UI</v>
      </c>
      <c r="E6" s="44"/>
      <c r="F6" s="43" t="str">
        <f t="shared" si="3"/>
        <v/>
      </c>
      <c r="G6" s="43" t="str">
        <f>IF(E6&lt;&gt;"",VLOOKUP(E6,Lable!$A:$B,2,FALSE),"")</f>
        <v/>
      </c>
      <c r="H6" s="44"/>
      <c r="I6" s="43" t="str">
        <f t="shared" si="4"/>
        <v/>
      </c>
      <c r="J6" s="43" t="str">
        <f>IF(H6&lt;&gt;"", VLOOKUP(H6,Lable!$A:$D,2,FALSE),"")</f>
        <v/>
      </c>
      <c r="K6" s="43"/>
      <c r="L6" s="43" t="str">
        <f t="shared" si="5"/>
        <v/>
      </c>
      <c r="M6" s="43" t="str">
        <f>IF(K6&lt;&gt;"",VLOOKUP(K6,Lable!$A:$B,2,FALSE),"")</f>
        <v/>
      </c>
      <c r="N6" s="44" t="s">
        <v>22</v>
      </c>
      <c r="O6" s="42" t="s">
        <v>157</v>
      </c>
      <c r="P6" s="43" t="str">
        <f t="shared" si="6"/>
        <v>Stage&lt;br&gt;(단계)</v>
      </c>
      <c r="Q6" s="43" t="str">
        <f>IF(O6&lt;&gt;"", VLOOKUP(O6, Lable!$A:$B, 2, FALSE), "")</f>
        <v>Stage</v>
      </c>
      <c r="R6" s="2" t="s">
        <v>449</v>
      </c>
      <c r="S6" s="1"/>
      <c r="T6" s="1"/>
      <c r="U6" s="1"/>
      <c r="V6" s="2" t="s">
        <v>430</v>
      </c>
      <c r="W6" s="2"/>
      <c r="X6" s="2"/>
      <c r="Y6" s="2"/>
      <c r="Z6" s="4" t="s">
        <v>448</v>
      </c>
      <c r="AA6" s="4" t="s">
        <v>448</v>
      </c>
      <c r="AB6" s="4" t="s">
        <v>448</v>
      </c>
      <c r="AC6" s="4" t="s">
        <v>432</v>
      </c>
      <c r="AD6" s="4" t="s">
        <v>432</v>
      </c>
      <c r="AE6" s="4" t="s">
        <v>432</v>
      </c>
    </row>
    <row r="7" spans="1:31" s="45" customFormat="1" ht="17.45" customHeight="1">
      <c r="A7" s="42" t="s">
        <v>412</v>
      </c>
      <c r="B7" s="43" t="str">
        <f>VLOOKUP(A7,Lable!$G:$I,2,FALSE)</f>
        <v>Case management COM UI</v>
      </c>
      <c r="C7" s="43" t="str">
        <f>IF(B7&lt;&gt;"",D7&amp;"("&amp;B7&amp;")","")</f>
        <v>Case management COM UI(Case management COM UI)</v>
      </c>
      <c r="D7" s="43" t="str">
        <f>IF(B7&lt;&gt;"", VLOOKUP(B7,Lable!$A:$D,2,FALSE), "" )</f>
        <v>Case management COM UI</v>
      </c>
      <c r="E7" s="44"/>
      <c r="F7" s="43" t="str">
        <f>IF(E7&lt;&gt;"",G7&amp;"("&amp;E7&amp;")","")</f>
        <v/>
      </c>
      <c r="G7" s="43" t="str">
        <f>IF(E7&lt;&gt;"",VLOOKUP(E7,Lable!$A:$B,2,FALSE),"")</f>
        <v/>
      </c>
      <c r="H7" s="44"/>
      <c r="I7" s="43" t="str">
        <f>IF(H7&lt;&gt;"",J7&amp;"("&amp;H7&amp;")","")</f>
        <v/>
      </c>
      <c r="J7" s="43" t="str">
        <f>IF(H7&lt;&gt;"", VLOOKUP(H7,Lable!$A:$D,2,FALSE),"")</f>
        <v/>
      </c>
      <c r="K7" s="43"/>
      <c r="L7" s="43" t="str">
        <f>IF(K7&lt;&gt;"",M7&amp;"("&amp;K7&amp;")","")</f>
        <v/>
      </c>
      <c r="M7" s="43" t="str">
        <f>IF(K7&lt;&gt;"",VLOOKUP(K7,Lable!$A:$B,2,FALSE),"")</f>
        <v/>
      </c>
      <c r="N7" s="44" t="s">
        <v>22</v>
      </c>
      <c r="O7" s="42" t="s">
        <v>99</v>
      </c>
      <c r="P7" s="43" t="str">
        <f>IF(O7&lt;&gt;"",Q7&amp;"&lt;br&gt;("&amp;O7&amp;")","")</f>
        <v>Taxpayer ID&lt;br&gt;(Taxpayer ID)</v>
      </c>
      <c r="Q7" s="43" t="str">
        <f>IF(O7&lt;&gt;"", VLOOKUP(O7, Lable!$A:$B, 2, FALSE), "")</f>
        <v>Taxpayer ID</v>
      </c>
      <c r="R7" s="44" t="s">
        <v>109</v>
      </c>
      <c r="S7" s="43"/>
      <c r="T7" s="43"/>
      <c r="U7" s="43"/>
      <c r="V7" s="44"/>
      <c r="W7" s="44"/>
      <c r="X7" s="44"/>
      <c r="Y7" s="44"/>
      <c r="Z7" s="42"/>
      <c r="AA7" s="42"/>
      <c r="AB7" s="42"/>
      <c r="AC7" s="52"/>
      <c r="AD7" s="52"/>
      <c r="AE7" s="52"/>
    </row>
    <row r="8" spans="1:31" s="17" customFormat="1" ht="18.600000000000001" customHeight="1">
      <c r="A8" s="14" t="s">
        <v>412</v>
      </c>
      <c r="B8" s="15" t="str">
        <f>VLOOKUP(A8,Lable!$G:$I,2,FALSE)</f>
        <v>Case management COM UI</v>
      </c>
      <c r="C8" s="15" t="str">
        <f t="shared" ref="C8:C19" si="7">IF(B8&lt;&gt;"",D8&amp;"("&amp;B8&amp;")","")</f>
        <v>Case management COM UI(Case management COM UI)</v>
      </c>
      <c r="D8" s="15" t="str">
        <f>IF(B8&lt;&gt;"", VLOOKUP(B8,Lable!$A:$D,2,FALSE), "" )</f>
        <v>Case management COM UI</v>
      </c>
      <c r="E8" s="16"/>
      <c r="F8" s="15" t="str">
        <f t="shared" ref="F8:F19" si="8">IF(E8&lt;&gt;"",G8&amp;"("&amp;E8&amp;")","")</f>
        <v/>
      </c>
      <c r="G8" s="15" t="str">
        <f>IF(E8&lt;&gt;"",VLOOKUP(E8,Lable!$A:$B,2,FALSE),"")</f>
        <v/>
      </c>
      <c r="H8" s="16"/>
      <c r="I8" s="15" t="str">
        <f t="shared" ref="I8:I19" si="9">IF(H8&lt;&gt;"",J8&amp;"("&amp;H8&amp;")","")</f>
        <v/>
      </c>
      <c r="J8" s="15" t="str">
        <f>IF(H8&lt;&gt;"", VLOOKUP(H8,Lable!$A:$D,2,FALSE),"")</f>
        <v/>
      </c>
      <c r="K8" s="15"/>
      <c r="L8" s="15" t="str">
        <f t="shared" ref="L8:L19" si="10">IF(K8&lt;&gt;"",M8&amp;"("&amp;K8&amp;")","")</f>
        <v/>
      </c>
      <c r="M8" s="15" t="str">
        <f>IF(K8&lt;&gt;"",VLOOKUP(K8,Lable!$A:$B,2,FALSE),"")</f>
        <v/>
      </c>
      <c r="N8" s="16"/>
      <c r="O8" s="41" t="s">
        <v>402</v>
      </c>
      <c r="P8" s="15" t="str">
        <f t="shared" ref="P8:P19" si="11">IF(O8&lt;&gt;"",Q8&amp;"&lt;br&gt;("&amp;O8&amp;")","")</f>
        <v>Reset&lt;br&gt;(초기화)</v>
      </c>
      <c r="Q8" s="15" t="str">
        <f>IF(O8&lt;&gt;"", VLOOKUP(O8, Lable!$A:$B, 2, FALSE), "")</f>
        <v>Reset</v>
      </c>
      <c r="R8" s="16" t="s">
        <v>108</v>
      </c>
      <c r="S8" s="15" t="s">
        <v>185</v>
      </c>
      <c r="T8" s="51" t="s">
        <v>407</v>
      </c>
      <c r="U8" s="15"/>
      <c r="V8" s="16"/>
      <c r="W8" s="16"/>
      <c r="X8" s="16"/>
      <c r="Y8" s="16"/>
      <c r="Z8" s="14"/>
      <c r="AA8" s="14"/>
      <c r="AB8" s="14"/>
      <c r="AC8" s="14" t="s">
        <v>408</v>
      </c>
      <c r="AD8" s="14" t="s">
        <v>408</v>
      </c>
      <c r="AE8" s="14" t="s">
        <v>408</v>
      </c>
    </row>
    <row r="9" spans="1:31" s="17" customFormat="1" ht="18.600000000000001" customHeight="1">
      <c r="A9" s="14" t="s">
        <v>412</v>
      </c>
      <c r="B9" s="15" t="str">
        <f>VLOOKUP(A9,Lable!$G:$I,2,FALSE)</f>
        <v>Case management COM UI</v>
      </c>
      <c r="C9" s="15" t="str">
        <f t="shared" si="7"/>
        <v>Case management COM UI(Case management COM UI)</v>
      </c>
      <c r="D9" s="15" t="str">
        <f>IF(B9&lt;&gt;"", VLOOKUP(B9,Lable!$A:$D,2,FALSE), "" )</f>
        <v>Case management COM UI</v>
      </c>
      <c r="E9" s="16"/>
      <c r="F9" s="15" t="str">
        <f t="shared" si="8"/>
        <v/>
      </c>
      <c r="G9" s="15" t="str">
        <f>IF(E9&lt;&gt;"",VLOOKUP(E9,Lable!$A:$B,2,FALSE),"")</f>
        <v/>
      </c>
      <c r="H9" s="16"/>
      <c r="I9" s="15" t="str">
        <f t="shared" si="9"/>
        <v/>
      </c>
      <c r="J9" s="15" t="str">
        <f>IF(H9&lt;&gt;"", VLOOKUP(H9,Lable!$A:$D,2,FALSE),"")</f>
        <v/>
      </c>
      <c r="K9" s="15"/>
      <c r="L9" s="15" t="str">
        <f t="shared" si="10"/>
        <v/>
      </c>
      <c r="M9" s="15" t="str">
        <f>IF(K9&lt;&gt;"",VLOOKUP(K9,Lable!$A:$B,2,FALSE),"")</f>
        <v/>
      </c>
      <c r="N9" s="16"/>
      <c r="O9" s="41" t="s">
        <v>400</v>
      </c>
      <c r="P9" s="15" t="str">
        <f t="shared" si="11"/>
        <v>New&lt;br&gt;(신규)</v>
      </c>
      <c r="Q9" s="15" t="str">
        <f>IF(O9&lt;&gt;"", VLOOKUP(O9, Lable!$A:$B, 2, FALSE), "")</f>
        <v>New</v>
      </c>
      <c r="R9" s="16" t="s">
        <v>108</v>
      </c>
      <c r="S9" s="15" t="s">
        <v>8</v>
      </c>
      <c r="T9" s="15" t="s">
        <v>409</v>
      </c>
      <c r="U9" s="15"/>
      <c r="V9" s="16"/>
      <c r="W9" s="16"/>
      <c r="X9" s="16"/>
      <c r="Y9" s="16"/>
      <c r="Z9" s="14" t="s">
        <v>410</v>
      </c>
      <c r="AA9" s="14" t="s">
        <v>410</v>
      </c>
      <c r="AB9" s="14" t="s">
        <v>410</v>
      </c>
      <c r="AC9" s="14"/>
      <c r="AD9" s="14"/>
      <c r="AE9" s="14"/>
    </row>
    <row r="10" spans="1:31" s="17" customFormat="1" ht="18.600000000000001" customHeight="1">
      <c r="A10" s="14" t="s">
        <v>412</v>
      </c>
      <c r="B10" s="15" t="str">
        <f>VLOOKUP(A10,Lable!$G:$I,2,FALSE)</f>
        <v>Case management COM UI</v>
      </c>
      <c r="C10" s="15" t="str">
        <f t="shared" si="7"/>
        <v>Case management COM UI(Case management COM UI)</v>
      </c>
      <c r="D10" s="15" t="str">
        <f>IF(B10&lt;&gt;"", VLOOKUP(B10,Lable!$A:$D,2,FALSE), "" )</f>
        <v>Case management COM UI</v>
      </c>
      <c r="E10" s="16"/>
      <c r="F10" s="15" t="str">
        <f t="shared" si="8"/>
        <v/>
      </c>
      <c r="G10" s="15" t="str">
        <f>IF(E10&lt;&gt;"",VLOOKUP(E10,Lable!$A:$B,2,FALSE),"")</f>
        <v/>
      </c>
      <c r="H10" s="16"/>
      <c r="I10" s="15" t="str">
        <f t="shared" si="9"/>
        <v/>
      </c>
      <c r="J10" s="15" t="str">
        <f>IF(H10&lt;&gt;"", VLOOKUP(H10,Lable!$A:$D,2,FALSE),"")</f>
        <v/>
      </c>
      <c r="K10" s="15"/>
      <c r="L10" s="15" t="str">
        <f t="shared" si="10"/>
        <v/>
      </c>
      <c r="M10" s="15" t="str">
        <f>IF(K10&lt;&gt;"",VLOOKUP(K10,Lable!$A:$B,2,FALSE),"")</f>
        <v/>
      </c>
      <c r="N10" s="16"/>
      <c r="O10" s="14" t="s">
        <v>111</v>
      </c>
      <c r="P10" s="15" t="str">
        <f t="shared" si="11"/>
        <v>Search&lt;br&gt;(조회)</v>
      </c>
      <c r="Q10" s="15" t="str">
        <f>IF(O10&lt;&gt;"", VLOOKUP(O10, Lable!$A:$B, 2, FALSE), "")</f>
        <v>Search</v>
      </c>
      <c r="R10" s="16" t="s">
        <v>108</v>
      </c>
      <c r="S10" s="15" t="s">
        <v>185</v>
      </c>
      <c r="T10" s="15" t="s">
        <v>9</v>
      </c>
      <c r="U10" s="15"/>
      <c r="V10" s="16"/>
      <c r="W10" s="16"/>
      <c r="X10" s="16"/>
      <c r="Y10" s="16"/>
      <c r="Z10" s="14"/>
      <c r="AA10" s="14"/>
      <c r="AB10" s="14"/>
      <c r="AC10" s="14"/>
      <c r="AD10" s="14"/>
      <c r="AE10" s="14"/>
    </row>
    <row r="11" spans="1:31" s="45" customFormat="1" ht="17.45" customHeight="1">
      <c r="A11" s="42" t="s">
        <v>412</v>
      </c>
      <c r="B11" s="43" t="str">
        <f>VLOOKUP(A11,Lable!$G:$I,2,FALSE)</f>
        <v>Case management COM UI</v>
      </c>
      <c r="C11" s="43" t="str">
        <f t="shared" ref="C11" si="12">IF(B11&lt;&gt;"",D11&amp;"("&amp;B11&amp;")","")</f>
        <v>Case management COM UI(Case management COM UI)</v>
      </c>
      <c r="D11" s="43" t="str">
        <f>IF(B11&lt;&gt;"", VLOOKUP(B11,Lable!$A:$D,2,FALSE), "" )</f>
        <v>Case management COM UI</v>
      </c>
      <c r="E11" s="44"/>
      <c r="F11" s="43" t="str">
        <f t="shared" ref="F11" si="13">IF(E11&lt;&gt;"",G11&amp;"("&amp;E11&amp;")","")</f>
        <v/>
      </c>
      <c r="G11" s="43" t="str">
        <f>IF(E11&lt;&gt;"",VLOOKUP(E11,Lable!$A:$B,2,FALSE),"")</f>
        <v/>
      </c>
      <c r="H11" s="44"/>
      <c r="I11" s="43" t="str">
        <f t="shared" ref="I11" si="14">IF(H11&lt;&gt;"",J11&amp;"("&amp;H11&amp;")","")</f>
        <v/>
      </c>
      <c r="J11" s="43" t="str">
        <f>IF(H11&lt;&gt;"", VLOOKUP(H11,Lable!$A:$D,2,FALSE),"")</f>
        <v/>
      </c>
      <c r="K11" s="43"/>
      <c r="L11" s="43" t="str">
        <f t="shared" ref="L11" si="15">IF(K11&lt;&gt;"",M11&amp;"("&amp;K11&amp;")","")</f>
        <v/>
      </c>
      <c r="M11" s="43" t="str">
        <f>IF(K11&lt;&gt;"",VLOOKUP(K11,Lable!$A:$B,2,FALSE),"")</f>
        <v/>
      </c>
      <c r="N11" s="44" t="s">
        <v>14</v>
      </c>
      <c r="O11" s="42" t="s">
        <v>433</v>
      </c>
      <c r="P11" s="43" t="str">
        <f t="shared" ref="P11" si="16">IF(O11&lt;&gt;"",Q11&amp;"&lt;br&gt;("&amp;O11&amp;")","")</f>
        <v>Row&lt;br&gt;(Row)</v>
      </c>
      <c r="Q11" s="43" t="str">
        <f>IF(O11&lt;&gt;"", VLOOKUP(O11, Lable!$A:$B, 2, FALSE), "")</f>
        <v>Row</v>
      </c>
      <c r="R11" s="44" t="s">
        <v>66</v>
      </c>
      <c r="S11" s="43"/>
      <c r="T11" s="43"/>
      <c r="U11" s="43"/>
      <c r="V11" s="44"/>
      <c r="W11" s="44"/>
      <c r="X11" s="44"/>
      <c r="Y11" s="44"/>
      <c r="Z11" s="42"/>
      <c r="AA11" s="42"/>
      <c r="AB11" s="42"/>
      <c r="AC11" s="3" t="s">
        <v>434</v>
      </c>
      <c r="AD11" s="3" t="s">
        <v>434</v>
      </c>
      <c r="AE11" s="3" t="s">
        <v>434</v>
      </c>
    </row>
    <row r="12" spans="1:31" s="45" customFormat="1" ht="17.45" customHeight="1">
      <c r="A12" s="42" t="s">
        <v>412</v>
      </c>
      <c r="B12" s="43" t="str">
        <f>VLOOKUP(A12,Lable!$G:$I,2,FALSE)</f>
        <v>Case management COM UI</v>
      </c>
      <c r="C12" s="43" t="str">
        <f t="shared" si="7"/>
        <v>Case management COM UI(Case management COM UI)</v>
      </c>
      <c r="D12" s="43" t="str">
        <f>IF(B12&lt;&gt;"", VLOOKUP(B12,Lable!$A:$D,2,FALSE), "" )</f>
        <v>Case management COM UI</v>
      </c>
      <c r="E12" s="44"/>
      <c r="F12" s="43" t="str">
        <f t="shared" si="8"/>
        <v/>
      </c>
      <c r="G12" s="43" t="str">
        <f>IF(E12&lt;&gt;"",VLOOKUP(E12,Lable!$A:$B,2,FALSE),"")</f>
        <v/>
      </c>
      <c r="H12" s="44"/>
      <c r="I12" s="43" t="str">
        <f t="shared" si="9"/>
        <v/>
      </c>
      <c r="J12" s="43" t="str">
        <f>IF(H12&lt;&gt;"", VLOOKUP(H12,Lable!$A:$D,2,FALSE),"")</f>
        <v/>
      </c>
      <c r="K12" s="43"/>
      <c r="L12" s="43" t="str">
        <f t="shared" si="10"/>
        <v/>
      </c>
      <c r="M12" s="43" t="str">
        <f>IF(K12&lt;&gt;"",VLOOKUP(K12,Lable!$A:$B,2,FALSE),"")</f>
        <v/>
      </c>
      <c r="N12" s="44" t="s">
        <v>14</v>
      </c>
      <c r="O12" s="42" t="s">
        <v>153</v>
      </c>
      <c r="P12" s="43" t="str">
        <f t="shared" si="11"/>
        <v>Case ID&lt;br&gt;(사례 ID)</v>
      </c>
      <c r="Q12" s="43" t="str">
        <f>IF(O12&lt;&gt;"", VLOOKUP(O12, Lable!$A:$B, 2, FALSE), "")</f>
        <v>Case ID</v>
      </c>
      <c r="R12" s="44" t="s">
        <v>66</v>
      </c>
      <c r="S12" s="43" t="s">
        <v>411</v>
      </c>
      <c r="T12" s="43"/>
      <c r="U12" s="43"/>
      <c r="V12" s="44"/>
      <c r="W12" s="44"/>
      <c r="X12" s="44"/>
      <c r="Y12" s="44"/>
      <c r="Z12" s="42"/>
      <c r="AA12" s="42"/>
      <c r="AB12" s="42"/>
      <c r="AC12" s="3" t="s">
        <v>435</v>
      </c>
      <c r="AD12" s="3" t="s">
        <v>435</v>
      </c>
      <c r="AE12" s="3" t="s">
        <v>435</v>
      </c>
    </row>
    <row r="13" spans="1:31" s="45" customFormat="1" ht="17.45" customHeight="1">
      <c r="A13" s="42" t="s">
        <v>412</v>
      </c>
      <c r="B13" s="43" t="str">
        <f>VLOOKUP(A13,Lable!$G:$I,2,FALSE)</f>
        <v>Case management COM UI</v>
      </c>
      <c r="C13" s="43" t="str">
        <f t="shared" si="7"/>
        <v>Case management COM UI(Case management COM UI)</v>
      </c>
      <c r="D13" s="43" t="str">
        <f>IF(B13&lt;&gt;"", VLOOKUP(B13,Lable!$A:$D,2,FALSE), "" )</f>
        <v>Case management COM UI</v>
      </c>
      <c r="E13" s="44"/>
      <c r="F13" s="43" t="str">
        <f t="shared" si="8"/>
        <v/>
      </c>
      <c r="G13" s="43" t="str">
        <f>IF(E13&lt;&gt;"",VLOOKUP(E13,Lable!$A:$B,2,FALSE),"")</f>
        <v/>
      </c>
      <c r="H13" s="44"/>
      <c r="I13" s="43" t="str">
        <f t="shared" si="9"/>
        <v/>
      </c>
      <c r="J13" s="43" t="str">
        <f>IF(H13&lt;&gt;"", VLOOKUP(H13,Lable!$A:$D,2,FALSE),"")</f>
        <v/>
      </c>
      <c r="K13" s="43"/>
      <c r="L13" s="43" t="str">
        <f t="shared" si="10"/>
        <v/>
      </c>
      <c r="M13" s="43" t="str">
        <f>IF(K13&lt;&gt;"",VLOOKUP(K13,Lable!$A:$B,2,FALSE),"")</f>
        <v/>
      </c>
      <c r="N13" s="44" t="s">
        <v>14</v>
      </c>
      <c r="O13" s="42" t="s">
        <v>154</v>
      </c>
      <c r="P13" s="43" t="str">
        <f t="shared" si="11"/>
        <v>Taxpayer ID&lt;br&gt;(납세자 ID)</v>
      </c>
      <c r="Q13" s="43" t="str">
        <f>IF(O13&lt;&gt;"", VLOOKUP(O13, Lable!$A:$B, 2, FALSE), "")</f>
        <v>Taxpayer ID</v>
      </c>
      <c r="R13" s="44" t="s">
        <v>66</v>
      </c>
      <c r="S13" s="43"/>
      <c r="T13" s="43"/>
      <c r="U13" s="43"/>
      <c r="V13" s="44"/>
      <c r="W13" s="44"/>
      <c r="X13" s="44"/>
      <c r="Y13" s="44"/>
      <c r="Z13" s="42"/>
      <c r="AA13" s="42"/>
      <c r="AB13" s="42"/>
      <c r="AC13" s="3" t="s">
        <v>436</v>
      </c>
      <c r="AD13" s="3" t="s">
        <v>436</v>
      </c>
      <c r="AE13" s="3" t="s">
        <v>436</v>
      </c>
    </row>
    <row r="14" spans="1:31" s="45" customFormat="1" ht="18.600000000000001" customHeight="1">
      <c r="A14" s="42" t="s">
        <v>412</v>
      </c>
      <c r="B14" s="43" t="str">
        <f>VLOOKUP(A14,Lable!$G:$I,2,FALSE)</f>
        <v>Case management COM UI</v>
      </c>
      <c r="C14" s="43" t="str">
        <f t="shared" si="7"/>
        <v>Case management COM UI(Case management COM UI)</v>
      </c>
      <c r="D14" s="43" t="str">
        <f>IF(B14&lt;&gt;"", VLOOKUP(B14,Lable!$A:$D,2,FALSE), "" )</f>
        <v>Case management COM UI</v>
      </c>
      <c r="E14" s="44"/>
      <c r="F14" s="43" t="str">
        <f t="shared" si="8"/>
        <v/>
      </c>
      <c r="G14" s="43" t="str">
        <f>IF(E14&lt;&gt;"",VLOOKUP(E14,Lable!$A:$B,2,FALSE),"")</f>
        <v/>
      </c>
      <c r="H14" s="44"/>
      <c r="I14" s="43" t="str">
        <f t="shared" si="9"/>
        <v/>
      </c>
      <c r="J14" s="43" t="str">
        <f>IF(H14&lt;&gt;"", VLOOKUP(H14,Lable!$A:$D,2,FALSE),"")</f>
        <v/>
      </c>
      <c r="K14" s="43"/>
      <c r="L14" s="43" t="str">
        <f t="shared" si="10"/>
        <v/>
      </c>
      <c r="M14" s="43" t="str">
        <f>IF(K14&lt;&gt;"",VLOOKUP(K14,Lable!$A:$B,2,FALSE),"")</f>
        <v/>
      </c>
      <c r="N14" s="44" t="s">
        <v>14</v>
      </c>
      <c r="O14" s="42" t="s">
        <v>155</v>
      </c>
      <c r="P14" s="43" t="str">
        <f t="shared" si="11"/>
        <v>Taxpayer Name&lt;br&gt;(납세자 이름)</v>
      </c>
      <c r="Q14" s="43" t="str">
        <f>IF(O14&lt;&gt;"", VLOOKUP(O14, Lable!$A:$B, 2, FALSE), "")</f>
        <v>Taxpayer Name</v>
      </c>
      <c r="R14" s="44" t="s">
        <v>66</v>
      </c>
      <c r="S14" s="43"/>
      <c r="T14" s="43"/>
      <c r="U14" s="43"/>
      <c r="V14" s="44"/>
      <c r="W14" s="44"/>
      <c r="X14" s="44"/>
      <c r="Y14" s="44"/>
      <c r="Z14" s="42"/>
      <c r="AA14" s="42"/>
      <c r="AB14" s="42"/>
      <c r="AC14" s="4" t="s">
        <v>437</v>
      </c>
      <c r="AD14" s="4" t="s">
        <v>437</v>
      </c>
      <c r="AE14" s="4" t="s">
        <v>437</v>
      </c>
    </row>
    <row r="15" spans="1:31" s="45" customFormat="1" ht="18.600000000000001" customHeight="1">
      <c r="A15" s="42" t="s">
        <v>412</v>
      </c>
      <c r="B15" s="43" t="str">
        <f>VLOOKUP(A15,Lable!$G:$I,2,FALSE)</f>
        <v>Case management COM UI</v>
      </c>
      <c r="C15" s="43" t="str">
        <f t="shared" si="7"/>
        <v>Case management COM UI(Case management COM UI)</v>
      </c>
      <c r="D15" s="43" t="str">
        <f>IF(B15&lt;&gt;"", VLOOKUP(B15,Lable!$A:$D,2,FALSE), "" )</f>
        <v>Case management COM UI</v>
      </c>
      <c r="E15" s="44"/>
      <c r="F15" s="43" t="str">
        <f t="shared" si="8"/>
        <v/>
      </c>
      <c r="G15" s="43" t="str">
        <f>IF(E15&lt;&gt;"",VLOOKUP(E15,Lable!$A:$B,2,FALSE),"")</f>
        <v/>
      </c>
      <c r="H15" s="44"/>
      <c r="I15" s="43" t="str">
        <f t="shared" si="9"/>
        <v/>
      </c>
      <c r="J15" s="43" t="str">
        <f>IF(H15&lt;&gt;"", VLOOKUP(H15,Lable!$A:$D,2,FALSE),"")</f>
        <v/>
      </c>
      <c r="K15" s="43"/>
      <c r="L15" s="43" t="str">
        <f t="shared" si="10"/>
        <v/>
      </c>
      <c r="M15" s="43" t="str">
        <f>IF(K15&lt;&gt;"",VLOOKUP(K15,Lable!$A:$B,2,FALSE),"")</f>
        <v/>
      </c>
      <c r="N15" s="44" t="s">
        <v>14</v>
      </c>
      <c r="O15" s="42" t="s">
        <v>156</v>
      </c>
      <c r="P15" s="43" t="str">
        <f t="shared" si="11"/>
        <v>Tax Region&lt;br&gt;(과세 지역)</v>
      </c>
      <c r="Q15" s="43" t="str">
        <f>IF(O15&lt;&gt;"", VLOOKUP(O15, Lable!$A:$B, 2, FALSE), "")</f>
        <v>Tax Region</v>
      </c>
      <c r="R15" s="44" t="s">
        <v>66</v>
      </c>
      <c r="S15" s="43"/>
      <c r="T15" s="43"/>
      <c r="U15" s="43"/>
      <c r="V15" s="44"/>
      <c r="W15" s="44"/>
      <c r="X15" s="44"/>
      <c r="Y15" s="44"/>
      <c r="Z15" s="42"/>
      <c r="AA15" s="42"/>
      <c r="AB15" s="42"/>
      <c r="AC15" s="4" t="s">
        <v>438</v>
      </c>
      <c r="AD15" s="4" t="s">
        <v>438</v>
      </c>
      <c r="AE15" s="4" t="s">
        <v>438</v>
      </c>
    </row>
    <row r="16" spans="1:31" s="45" customFormat="1" ht="18.600000000000001" customHeight="1">
      <c r="A16" s="42" t="s">
        <v>412</v>
      </c>
      <c r="B16" s="43" t="str">
        <f>VLOOKUP(A16,Lable!$G:$I,2,FALSE)</f>
        <v>Case management COM UI</v>
      </c>
      <c r="C16" s="43" t="str">
        <f t="shared" si="7"/>
        <v>Case management COM UI(Case management COM UI)</v>
      </c>
      <c r="D16" s="43" t="str">
        <f>IF(B16&lt;&gt;"", VLOOKUP(B16,Lable!$A:$D,2,FALSE), "" )</f>
        <v>Case management COM UI</v>
      </c>
      <c r="E16" s="44"/>
      <c r="F16" s="43" t="str">
        <f t="shared" si="8"/>
        <v/>
      </c>
      <c r="G16" s="43" t="str">
        <f>IF(E16&lt;&gt;"",VLOOKUP(E16,Lable!$A:$B,2,FALSE),"")</f>
        <v/>
      </c>
      <c r="H16" s="44"/>
      <c r="I16" s="43" t="str">
        <f t="shared" si="9"/>
        <v/>
      </c>
      <c r="J16" s="43" t="str">
        <f>IF(H16&lt;&gt;"", VLOOKUP(H16,Lable!$A:$D,2,FALSE),"")</f>
        <v/>
      </c>
      <c r="K16" s="43"/>
      <c r="L16" s="43" t="str">
        <f t="shared" si="10"/>
        <v/>
      </c>
      <c r="M16" s="43" t="str">
        <f>IF(K16&lt;&gt;"",VLOOKUP(K16,Lable!$A:$B,2,FALSE),"")</f>
        <v/>
      </c>
      <c r="N16" s="44" t="s">
        <v>14</v>
      </c>
      <c r="O16" s="42" t="s">
        <v>157</v>
      </c>
      <c r="P16" s="43" t="str">
        <f t="shared" si="11"/>
        <v>Stage&lt;br&gt;(단계)</v>
      </c>
      <c r="Q16" s="43" t="str">
        <f>IF(O16&lt;&gt;"", VLOOKUP(O16, Lable!$A:$B, 2, FALSE), "")</f>
        <v>Stage</v>
      </c>
      <c r="R16" s="44" t="s">
        <v>66</v>
      </c>
      <c r="S16" s="43"/>
      <c r="T16" s="43"/>
      <c r="U16" s="43"/>
      <c r="V16" s="44"/>
      <c r="W16" s="44"/>
      <c r="X16" s="44"/>
      <c r="Y16" s="44"/>
      <c r="Z16" s="42"/>
      <c r="AA16" s="42"/>
      <c r="AB16" s="42"/>
      <c r="AC16" s="4" t="s">
        <v>439</v>
      </c>
      <c r="AD16" s="4" t="s">
        <v>439</v>
      </c>
      <c r="AE16" s="4" t="s">
        <v>439</v>
      </c>
    </row>
    <row r="17" spans="1:31" s="45" customFormat="1" ht="18.600000000000001" customHeight="1">
      <c r="A17" s="42" t="s">
        <v>412</v>
      </c>
      <c r="B17" s="43" t="str">
        <f>VLOOKUP(A17,Lable!$G:$I,2,FALSE)</f>
        <v>Case management COM UI</v>
      </c>
      <c r="C17" s="43" t="str">
        <f t="shared" si="7"/>
        <v>Case management COM UI(Case management COM UI)</v>
      </c>
      <c r="D17" s="43" t="str">
        <f>IF(B17&lt;&gt;"", VLOOKUP(B17,Lable!$A:$D,2,FALSE), "" )</f>
        <v>Case management COM UI</v>
      </c>
      <c r="E17" s="44"/>
      <c r="F17" s="43" t="str">
        <f t="shared" si="8"/>
        <v/>
      </c>
      <c r="G17" s="43" t="str">
        <f>IF(E17&lt;&gt;"",VLOOKUP(E17,Lable!$A:$B,2,FALSE),"")</f>
        <v/>
      </c>
      <c r="H17" s="44"/>
      <c r="I17" s="43" t="str">
        <f t="shared" si="9"/>
        <v/>
      </c>
      <c r="J17" s="43" t="str">
        <f>IF(H17&lt;&gt;"", VLOOKUP(H17,Lable!$A:$D,2,FALSE),"")</f>
        <v/>
      </c>
      <c r="K17" s="43"/>
      <c r="L17" s="43" t="str">
        <f t="shared" si="10"/>
        <v/>
      </c>
      <c r="M17" s="43" t="str">
        <f>IF(K17&lt;&gt;"",VLOOKUP(K17,Lable!$A:$B,2,FALSE),"")</f>
        <v/>
      </c>
      <c r="N17" s="44" t="s">
        <v>14</v>
      </c>
      <c r="O17" s="42" t="s">
        <v>135</v>
      </c>
      <c r="P17" s="43" t="str">
        <f t="shared" si="11"/>
        <v>Status&lt;br&gt;(상태)</v>
      </c>
      <c r="Q17" s="43" t="str">
        <f>IF(O17&lt;&gt;"", VLOOKUP(O17, Lable!$A:$B, 2, FALSE), "")</f>
        <v>Status</v>
      </c>
      <c r="R17" s="44" t="s">
        <v>66</v>
      </c>
      <c r="S17" s="43"/>
      <c r="T17" s="43"/>
      <c r="U17" s="43"/>
      <c r="V17" s="44"/>
      <c r="W17" s="44"/>
      <c r="X17" s="44"/>
      <c r="Y17" s="44"/>
      <c r="Z17" s="42"/>
      <c r="AA17" s="42"/>
      <c r="AB17" s="42"/>
      <c r="AC17" s="4" t="s">
        <v>440</v>
      </c>
      <c r="AD17" s="4" t="s">
        <v>440</v>
      </c>
      <c r="AE17" s="4" t="s">
        <v>440</v>
      </c>
    </row>
    <row r="18" spans="1:31" s="45" customFormat="1" ht="18.600000000000001" customHeight="1">
      <c r="A18" s="42" t="s">
        <v>412</v>
      </c>
      <c r="B18" s="43" t="str">
        <f>VLOOKUP(A18,Lable!$G:$I,2,FALSE)</f>
        <v>Case management COM UI</v>
      </c>
      <c r="C18" s="43" t="str">
        <f t="shared" si="7"/>
        <v>Case management COM UI(Case management COM UI)</v>
      </c>
      <c r="D18" s="43" t="str">
        <f>IF(B18&lt;&gt;"", VLOOKUP(B18,Lable!$A:$D,2,FALSE), "" )</f>
        <v>Case management COM UI</v>
      </c>
      <c r="E18" s="44"/>
      <c r="F18" s="43" t="str">
        <f t="shared" si="8"/>
        <v/>
      </c>
      <c r="G18" s="43" t="str">
        <f>IF(E18&lt;&gt;"",VLOOKUP(E18,Lable!$A:$B,2,FALSE),"")</f>
        <v/>
      </c>
      <c r="H18" s="44"/>
      <c r="I18" s="43" t="str">
        <f t="shared" si="9"/>
        <v/>
      </c>
      <c r="J18" s="43" t="str">
        <f>IF(H18&lt;&gt;"", VLOOKUP(H18,Lable!$A:$D,2,FALSE),"")</f>
        <v/>
      </c>
      <c r="K18" s="43"/>
      <c r="L18" s="43" t="str">
        <f t="shared" si="10"/>
        <v/>
      </c>
      <c r="M18" s="43" t="str">
        <f>IF(K18&lt;&gt;"",VLOOKUP(K18,Lable!$A:$B,2,FALSE),"")</f>
        <v/>
      </c>
      <c r="N18" s="44" t="s">
        <v>14</v>
      </c>
      <c r="O18" s="42" t="s">
        <v>158</v>
      </c>
      <c r="P18" s="43" t="str">
        <f t="shared" si="11"/>
        <v>Error Type&lt;br&gt;(오류 유형)</v>
      </c>
      <c r="Q18" s="43" t="str">
        <f>IF(O18&lt;&gt;"", VLOOKUP(O18, Lable!$A:$B, 2, FALSE), "")</f>
        <v>Error Type</v>
      </c>
      <c r="R18" s="44" t="s">
        <v>66</v>
      </c>
      <c r="S18" s="43"/>
      <c r="T18" s="43"/>
      <c r="U18" s="43"/>
      <c r="V18" s="44"/>
      <c r="W18" s="44"/>
      <c r="X18" s="44"/>
      <c r="Y18" s="44"/>
      <c r="Z18" s="42"/>
      <c r="AA18" s="42"/>
      <c r="AB18" s="42"/>
      <c r="AC18" s="4" t="s">
        <v>441</v>
      </c>
      <c r="AD18" s="4" t="s">
        <v>441</v>
      </c>
      <c r="AE18" s="4" t="s">
        <v>441</v>
      </c>
    </row>
    <row r="19" spans="1:31" s="45" customFormat="1" ht="18.600000000000001" customHeight="1">
      <c r="A19" s="42" t="s">
        <v>412</v>
      </c>
      <c r="B19" s="43" t="str">
        <f>VLOOKUP(A19,Lable!$G:$I,2,FALSE)</f>
        <v>Case management COM UI</v>
      </c>
      <c r="C19" s="43" t="str">
        <f t="shared" si="7"/>
        <v>Case management COM UI(Case management COM UI)</v>
      </c>
      <c r="D19" s="43" t="str">
        <f>IF(B19&lt;&gt;"", VLOOKUP(B19,Lable!$A:$D,2,FALSE), "" )</f>
        <v>Case management COM UI</v>
      </c>
      <c r="E19" s="44"/>
      <c r="F19" s="43" t="str">
        <f t="shared" si="8"/>
        <v/>
      </c>
      <c r="G19" s="43" t="str">
        <f>IF(E19&lt;&gt;"",VLOOKUP(E19,Lable!$A:$B,2,FALSE),"")</f>
        <v/>
      </c>
      <c r="H19" s="44"/>
      <c r="I19" s="43" t="str">
        <f t="shared" si="9"/>
        <v/>
      </c>
      <c r="J19" s="43" t="str">
        <f>IF(H19&lt;&gt;"", VLOOKUP(H19,Lable!$A:$D,2,FALSE),"")</f>
        <v/>
      </c>
      <c r="K19" s="43"/>
      <c r="L19" s="43" t="str">
        <f t="shared" si="10"/>
        <v/>
      </c>
      <c r="M19" s="43" t="str">
        <f>IF(K19&lt;&gt;"",VLOOKUP(K19,Lable!$A:$B,2,FALSE),"")</f>
        <v/>
      </c>
      <c r="N19" s="44" t="s">
        <v>14</v>
      </c>
      <c r="O19" s="42" t="s">
        <v>159</v>
      </c>
      <c r="P19" s="43" t="str">
        <f t="shared" si="11"/>
        <v>Date Created&lt;br&gt;(생성 날짜)</v>
      </c>
      <c r="Q19" s="43" t="str">
        <f>IF(O19&lt;&gt;"", VLOOKUP(O19, Lable!$A:$B, 2, FALSE), "")</f>
        <v>Date Created</v>
      </c>
      <c r="R19" s="44" t="s">
        <v>66</v>
      </c>
      <c r="S19" s="43"/>
      <c r="T19" s="43"/>
      <c r="U19" s="43"/>
      <c r="V19" s="44"/>
      <c r="W19" s="44"/>
      <c r="X19" s="44"/>
      <c r="Y19" s="44"/>
      <c r="Z19" s="42"/>
      <c r="AA19" s="42"/>
      <c r="AB19" s="42"/>
      <c r="AC19" s="4" t="s">
        <v>442</v>
      </c>
      <c r="AD19" s="4" t="s">
        <v>442</v>
      </c>
      <c r="AE19" s="4" t="s">
        <v>442</v>
      </c>
    </row>
  </sheetData>
  <autoFilter ref="A1:XEX1" xr:uid="{00000000-0001-0000-0000-000000000000}"/>
  <dataConsolidate/>
  <phoneticPr fontId="1" type="noConversion"/>
  <conditionalFormatting sqref="A1:XFD5 U8:XFD8 A8:R10 T10:XFD10 A11:XFD1048576 A7:XFD7">
    <cfRule type="expression" dxfId="56" priority="184">
      <formula>$O1="신규 정정"</formula>
    </cfRule>
    <cfRule type="expression" dxfId="55" priority="185">
      <formula>$O1="신규"</formula>
    </cfRule>
    <cfRule type="expression" dxfId="54" priority="186">
      <formula>$O1="전송"</formula>
    </cfRule>
    <cfRule type="expression" dxfId="53" priority="187">
      <formula>$O1="임시저장"</formula>
    </cfRule>
    <cfRule type="expression" dxfId="52" priority="188">
      <formula>$T1="th-list"</formula>
    </cfRule>
  </conditionalFormatting>
  <conditionalFormatting sqref="S10">
    <cfRule type="expression" dxfId="51" priority="161">
      <formula>$O10="심사 완료"</formula>
    </cfRule>
    <cfRule type="expression" dxfId="50" priority="162">
      <formula>$T10="th-list"</formula>
    </cfRule>
  </conditionalFormatting>
  <conditionalFormatting sqref="S8:T8">
    <cfRule type="expression" dxfId="49" priority="168">
      <formula>$O8="심사 완료"</formula>
    </cfRule>
    <cfRule type="expression" dxfId="48" priority="169">
      <formula>$T8="th-list"</formula>
    </cfRule>
  </conditionalFormatting>
  <conditionalFormatting sqref="S9:XFD9">
    <cfRule type="expression" dxfId="47" priority="156">
      <formula>$O9="신규 정정"</formula>
    </cfRule>
    <cfRule type="expression" dxfId="46" priority="157">
      <formula>$O9="신규"</formula>
    </cfRule>
    <cfRule type="expression" dxfId="45" priority="158">
      <formula>$O9="전송"</formula>
    </cfRule>
    <cfRule type="expression" dxfId="44" priority="159">
      <formula>$O9="임시저장"</formula>
    </cfRule>
    <cfRule type="expression" dxfId="43" priority="160">
      <formula>$T9="th-list"</formula>
    </cfRule>
  </conditionalFormatting>
  <conditionalFormatting sqref="B6:XFD6">
    <cfRule type="expression" dxfId="14" priority="11">
      <formula>$O6="신규 정정"</formula>
    </cfRule>
    <cfRule type="expression" dxfId="13" priority="12">
      <formula>$O6="신규"</formula>
    </cfRule>
    <cfRule type="expression" dxfId="12" priority="13">
      <formula>$O6="전송"</formula>
    </cfRule>
    <cfRule type="expression" dxfId="11" priority="14">
      <formula>$O6="임시저장"</formula>
    </cfRule>
    <cfRule type="expression" dxfId="10" priority="15">
      <formula>$T6="th-list"</formula>
    </cfRule>
  </conditionalFormatting>
  <conditionalFormatting sqref="A6">
    <cfRule type="expression" dxfId="4" priority="1">
      <formula>$O6="신규 정정"</formula>
    </cfRule>
    <cfRule type="expression" dxfId="3" priority="2">
      <formula>$O6="신규"</formula>
    </cfRule>
    <cfRule type="expression" dxfId="2" priority="3">
      <formula>$O6="전송"</formula>
    </cfRule>
    <cfRule type="expression" dxfId="1" priority="4">
      <formula>$O6="임시저장"</formula>
    </cfRule>
    <cfRule type="expression" dxfId="0" priority="5">
      <formula>$T6="th-list"</formula>
    </cfRule>
  </conditionalFormatting>
  <dataValidations count="1">
    <dataValidation showInputMessage="1" showErrorMessage="1" sqref="N1:N1048576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57" r:id="rId4" name="Button 53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9" r:id="rId5" name="Button 55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3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3" r:id="rId7" name="Button 99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4" r:id="rId8" name="Button 100">
              <controlPr defaultSize="0" print="0" autoFill="0" autoPict="0" macro="[2]!MakeHtml">
                <anchor moveWithCells="1" sizeWithCells="1">
                  <from>
                    <xdr:col>0</xdr:col>
                    <xdr:colOff>476250</xdr:colOff>
                    <xdr:row>0</xdr:row>
                    <xdr:rowOff>76200</xdr:rowOff>
                  </from>
                  <to>
                    <xdr:col>0</xdr:col>
                    <xdr:colOff>1323975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DE53-8B8E-4EF5-A882-D28A1FE0AC40}">
  <dimension ref="A1:AE18"/>
  <sheetViews>
    <sheetView showGridLines="0" zoomScaleNormal="100" workbookViewId="0">
      <pane ySplit="1" topLeftCell="A2" activePane="bottomLeft" state="frozen"/>
      <selection activeCell="V1" sqref="V1"/>
      <selection pane="bottomLeft" activeCell="O6" sqref="A6:XFD6"/>
    </sheetView>
  </sheetViews>
  <sheetFormatPr defaultColWidth="9" defaultRowHeight="18.600000000000001" customHeight="1"/>
  <cols>
    <col min="1" max="1" width="25.125" style="10" customWidth="1"/>
    <col min="2" max="4" width="18.625" style="10" customWidth="1"/>
    <col min="5" max="5" width="18" style="13" customWidth="1"/>
    <col min="6" max="7" width="5.875" style="10" customWidth="1"/>
    <col min="8" max="8" width="18.875" style="13" customWidth="1"/>
    <col min="9" max="9" width="5.875" style="10" customWidth="1"/>
    <col min="10" max="10" width="17.375" style="10" customWidth="1"/>
    <col min="11" max="11" width="5.875" style="13" customWidth="1"/>
    <col min="12" max="13" width="5.875" style="10" customWidth="1"/>
    <col min="14" max="14" width="12.5" style="10" customWidth="1"/>
    <col min="15" max="17" width="12.75" style="10" customWidth="1"/>
    <col min="18" max="18" width="9.25" style="10" customWidth="1"/>
    <col min="19" max="19" width="7.75" style="10" customWidth="1"/>
    <col min="20" max="28" width="7.375" style="10" customWidth="1"/>
    <col min="29" max="29" width="14.25" style="12" customWidth="1"/>
    <col min="30" max="31" width="14.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25</v>
      </c>
      <c r="D1" s="6" t="s">
        <v>24</v>
      </c>
      <c r="E1" s="6" t="s">
        <v>3</v>
      </c>
      <c r="F1" s="6" t="s">
        <v>26</v>
      </c>
      <c r="G1" s="6" t="s">
        <v>27</v>
      </c>
      <c r="H1" s="6" t="s">
        <v>7</v>
      </c>
      <c r="I1" s="6" t="s">
        <v>28</v>
      </c>
      <c r="J1" s="6" t="s">
        <v>29</v>
      </c>
      <c r="K1" s="6" t="s">
        <v>4</v>
      </c>
      <c r="L1" s="6" t="s">
        <v>30</v>
      </c>
      <c r="M1" s="6" t="s">
        <v>31</v>
      </c>
      <c r="N1" s="6" t="s">
        <v>11</v>
      </c>
      <c r="O1" s="6" t="s">
        <v>1</v>
      </c>
      <c r="P1" s="6" t="s">
        <v>32</v>
      </c>
      <c r="Q1" s="6" t="s">
        <v>33</v>
      </c>
      <c r="R1" s="6" t="s">
        <v>17</v>
      </c>
      <c r="S1" s="6" t="s">
        <v>18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19</v>
      </c>
      <c r="Z1" s="6" t="s">
        <v>20</v>
      </c>
      <c r="AA1" s="6" t="s">
        <v>34</v>
      </c>
      <c r="AB1" s="6" t="s">
        <v>35</v>
      </c>
      <c r="AC1" s="7" t="s">
        <v>21</v>
      </c>
      <c r="AD1" s="6" t="s">
        <v>36</v>
      </c>
      <c r="AE1" s="6" t="s">
        <v>37</v>
      </c>
    </row>
    <row r="2" spans="1:31" s="45" customFormat="1" ht="18.600000000000001" customHeight="1">
      <c r="A2" s="4" t="s">
        <v>359</v>
      </c>
      <c r="B2" s="43" t="str">
        <f>VLOOKUP(A2,Lable!$G:$I,2,FALSE)</f>
        <v>Case management</v>
      </c>
      <c r="C2" s="43" t="str">
        <f t="shared" ref="C2:C6" si="0">IF(B2&lt;&gt;"",D2&amp;"("&amp;B2&amp;")","")</f>
        <v>Case management(Case management)</v>
      </c>
      <c r="D2" s="43" t="str">
        <f>IF(B2&lt;&gt;"", VLOOKUP(B2,Lable!$A:$D,2,FALSE), "" )</f>
        <v>Case management</v>
      </c>
      <c r="E2" s="9"/>
      <c r="F2" s="1"/>
      <c r="G2" s="1"/>
      <c r="H2" s="44"/>
      <c r="I2" s="43"/>
      <c r="J2" s="43"/>
      <c r="K2" s="43"/>
      <c r="L2" s="43" t="str">
        <f t="shared" ref="L2:L6" si="1">IF(K2&lt;&gt;"",M2&amp;"("&amp;K2&amp;")","")</f>
        <v/>
      </c>
      <c r="M2" s="43" t="str">
        <f>IF(K2&lt;&gt;"",VLOOKUP(K2,Lable!$A:$B,2,FALSE),"")</f>
        <v/>
      </c>
      <c r="N2" s="44"/>
      <c r="O2" s="42"/>
      <c r="P2" s="43"/>
      <c r="Q2" s="43"/>
      <c r="R2" s="44" t="s">
        <v>279</v>
      </c>
      <c r="S2" s="43"/>
      <c r="T2" s="42"/>
      <c r="U2" s="42"/>
      <c r="V2" s="44"/>
      <c r="W2" s="42"/>
      <c r="X2" s="42"/>
      <c r="Y2" s="42"/>
      <c r="Z2" s="42" t="s">
        <v>444</v>
      </c>
      <c r="AA2" s="42" t="s">
        <v>444</v>
      </c>
      <c r="AB2" s="42" t="s">
        <v>444</v>
      </c>
      <c r="AC2" s="42"/>
      <c r="AD2" s="42"/>
      <c r="AE2" s="42"/>
    </row>
    <row r="3" spans="1:31" s="45" customFormat="1" ht="18.600000000000001" customHeight="1">
      <c r="A3" s="42" t="s">
        <v>444</v>
      </c>
      <c r="B3" s="43" t="str">
        <f>VLOOKUP(A3,Lable!$G:$I,2,FALSE)</f>
        <v>Case management COM UI</v>
      </c>
      <c r="C3" s="43" t="str">
        <f t="shared" si="0"/>
        <v>Case management COM UI(Case management COM UI)</v>
      </c>
      <c r="D3" s="43" t="str">
        <f>IF(B3&lt;&gt;"", VLOOKUP(B3,Lable!$A:$D,2,FALSE), "" )</f>
        <v>Case management COM UI</v>
      </c>
      <c r="E3" s="44"/>
      <c r="F3" s="43" t="str">
        <f t="shared" ref="F3:F6" si="2">IF(E3&lt;&gt;"",G3&amp;"("&amp;E3&amp;")","")</f>
        <v/>
      </c>
      <c r="G3" s="43" t="str">
        <f>IF(E3&lt;&gt;"",VLOOKUP(E3,Lable!$A:$B,2,FALSE),"")</f>
        <v/>
      </c>
      <c r="H3" s="44"/>
      <c r="I3" s="43" t="str">
        <f t="shared" ref="I3:I6" si="3">IF(H3&lt;&gt;"",J3&amp;"("&amp;H3&amp;")","")</f>
        <v/>
      </c>
      <c r="J3" s="43" t="str">
        <f>IF(H3&lt;&gt;"", VLOOKUP(H3,Lable!$A:$D,2,FALSE),"")</f>
        <v/>
      </c>
      <c r="K3" s="43"/>
      <c r="L3" s="43" t="str">
        <f t="shared" si="1"/>
        <v/>
      </c>
      <c r="M3" s="43" t="str">
        <f>IF(K3&lt;&gt;"",VLOOKUP(K3,Lable!$A:$B,2,FALSE),"")</f>
        <v/>
      </c>
      <c r="N3" s="44" t="s">
        <v>22</v>
      </c>
      <c r="O3" s="42" t="s">
        <v>103</v>
      </c>
      <c r="P3" s="43" t="str">
        <f t="shared" ref="P3:P6" si="4">IF(O3&lt;&gt;"",Q3&amp;"&lt;br&gt;("&amp;O3&amp;")","")</f>
        <v>From Date&lt;br&gt;(From Date)</v>
      </c>
      <c r="Q3" s="43" t="str">
        <f>IF(O3&lt;&gt;"", VLOOKUP(O3, Lable!$A:$B, 2, FALSE), "")</f>
        <v>From Date</v>
      </c>
      <c r="R3" s="44" t="s">
        <v>110</v>
      </c>
      <c r="S3" s="43"/>
      <c r="T3" s="43"/>
      <c r="U3" s="43"/>
      <c r="V3" s="44"/>
      <c r="W3" s="44"/>
      <c r="X3" s="44"/>
      <c r="Y3" s="44"/>
      <c r="Z3" s="42"/>
      <c r="AA3" s="42"/>
      <c r="AB3" s="42"/>
      <c r="AC3" s="42"/>
      <c r="AD3" s="42"/>
      <c r="AE3" s="42"/>
    </row>
    <row r="4" spans="1:31" s="45" customFormat="1" ht="18.600000000000001" customHeight="1">
      <c r="A4" s="42" t="s">
        <v>444</v>
      </c>
      <c r="B4" s="43" t="str">
        <f>VLOOKUP(A4,Lable!$G:$I,2,FALSE)</f>
        <v>Case management COM UI</v>
      </c>
      <c r="C4" s="43" t="str">
        <f t="shared" si="0"/>
        <v>Case management COM UI(Case management COM UI)</v>
      </c>
      <c r="D4" s="43" t="str">
        <f>IF(B4&lt;&gt;"", VLOOKUP(B4,Lable!$A:$D,2,FALSE), "" )</f>
        <v>Case management COM UI</v>
      </c>
      <c r="E4" s="44"/>
      <c r="F4" s="43" t="str">
        <f t="shared" si="2"/>
        <v/>
      </c>
      <c r="G4" s="43" t="str">
        <f>IF(E4&lt;&gt;"",VLOOKUP(E4,Lable!$A:$B,2,FALSE),"")</f>
        <v/>
      </c>
      <c r="H4" s="44"/>
      <c r="I4" s="43" t="str">
        <f t="shared" si="3"/>
        <v/>
      </c>
      <c r="J4" s="43" t="str">
        <f>IF(H4&lt;&gt;"", VLOOKUP(H4,Lable!$A:$D,2,FALSE),"")</f>
        <v/>
      </c>
      <c r="K4" s="43"/>
      <c r="L4" s="43" t="str">
        <f t="shared" si="1"/>
        <v/>
      </c>
      <c r="M4" s="43" t="str">
        <f>IF(K4&lt;&gt;"",VLOOKUP(K4,Lable!$A:$B,2,FALSE),"")</f>
        <v/>
      </c>
      <c r="N4" s="44" t="s">
        <v>22</v>
      </c>
      <c r="O4" s="42" t="s">
        <v>104</v>
      </c>
      <c r="P4" s="43" t="str">
        <f t="shared" si="4"/>
        <v>To Date&lt;br&gt;(To Date)</v>
      </c>
      <c r="Q4" s="43" t="str">
        <f>IF(O4&lt;&gt;"", VLOOKUP(O4, Lable!$A:$B, 2, FALSE), "")</f>
        <v>To Date</v>
      </c>
      <c r="R4" s="44" t="s">
        <v>110</v>
      </c>
      <c r="S4" s="43"/>
      <c r="T4" s="43"/>
      <c r="U4" s="43"/>
      <c r="V4" s="44"/>
      <c r="W4" s="44"/>
      <c r="X4" s="44"/>
      <c r="Y4" s="44"/>
      <c r="Z4" s="42"/>
      <c r="AA4" s="42"/>
      <c r="AB4" s="42"/>
      <c r="AC4" s="42"/>
      <c r="AD4" s="42"/>
      <c r="AE4" s="42"/>
    </row>
    <row r="5" spans="1:31" s="45" customFormat="1" ht="18.600000000000001" customHeight="1">
      <c r="A5" s="42" t="s">
        <v>444</v>
      </c>
      <c r="B5" s="43" t="str">
        <f>VLOOKUP(A5,Lable!$G:$I,2,FALSE)</f>
        <v>Case management COM UI</v>
      </c>
      <c r="C5" s="43" t="str">
        <f t="shared" si="0"/>
        <v>Case management COM UI(Case management COM UI)</v>
      </c>
      <c r="D5" s="43" t="str">
        <f>IF(B5&lt;&gt;"", VLOOKUP(B5,Lable!$A:$D,2,FALSE), "" )</f>
        <v>Case management COM UI</v>
      </c>
      <c r="E5" s="44"/>
      <c r="F5" s="43" t="str">
        <f t="shared" si="2"/>
        <v/>
      </c>
      <c r="G5" s="43" t="str">
        <f>IF(E5&lt;&gt;"",VLOOKUP(E5,Lable!$A:$B,2,FALSE),"")</f>
        <v/>
      </c>
      <c r="H5" s="44"/>
      <c r="I5" s="43" t="str">
        <f t="shared" si="3"/>
        <v/>
      </c>
      <c r="J5" s="43" t="str">
        <f>IF(H5&lt;&gt;"", VLOOKUP(H5,Lable!$A:$D,2,FALSE),"")</f>
        <v/>
      </c>
      <c r="K5" s="43"/>
      <c r="L5" s="43" t="str">
        <f t="shared" si="1"/>
        <v/>
      </c>
      <c r="M5" s="43" t="str">
        <f>IF(K5&lt;&gt;"",VLOOKUP(K5,Lable!$A:$B,2,FALSE),"")</f>
        <v/>
      </c>
      <c r="N5" s="44" t="s">
        <v>22</v>
      </c>
      <c r="O5" s="42" t="s">
        <v>105</v>
      </c>
      <c r="P5" s="43" t="str">
        <f t="shared" si="4"/>
        <v>Error Type&lt;br&gt;(Error Type)</v>
      </c>
      <c r="Q5" s="43" t="str">
        <f>IF(O5&lt;&gt;"", VLOOKUP(O5, Lable!$A:$B, 2, FALSE), "")</f>
        <v>Error Type</v>
      </c>
      <c r="R5" s="2" t="s">
        <v>429</v>
      </c>
      <c r="S5" s="1"/>
      <c r="T5" s="1"/>
      <c r="U5" s="1"/>
      <c r="V5" s="2" t="s">
        <v>430</v>
      </c>
      <c r="W5" s="2"/>
      <c r="X5" s="2"/>
      <c r="Y5" s="2"/>
      <c r="Z5" s="4" t="s">
        <v>431</v>
      </c>
      <c r="AA5" s="4" t="s">
        <v>431</v>
      </c>
      <c r="AB5" s="4" t="s">
        <v>431</v>
      </c>
      <c r="AC5" s="4" t="s">
        <v>432</v>
      </c>
      <c r="AD5" s="4" t="s">
        <v>432</v>
      </c>
      <c r="AE5" s="4" t="s">
        <v>432</v>
      </c>
    </row>
    <row r="6" spans="1:31" s="45" customFormat="1" ht="18.600000000000001" customHeight="1">
      <c r="A6" s="42" t="s">
        <v>444</v>
      </c>
      <c r="B6" s="43" t="str">
        <f>VLOOKUP(A6,Lable!$G:$I,2,FALSE)</f>
        <v>Case management COM UI</v>
      </c>
      <c r="C6" s="43" t="str">
        <f t="shared" si="0"/>
        <v>Case management COM UI(Case management COM UI)</v>
      </c>
      <c r="D6" s="43" t="str">
        <f>IF(B6&lt;&gt;"", VLOOKUP(B6,Lable!$A:$D,2,FALSE), "" )</f>
        <v>Case management COM UI</v>
      </c>
      <c r="E6" s="44"/>
      <c r="F6" s="43" t="str">
        <f t="shared" si="2"/>
        <v/>
      </c>
      <c r="G6" s="43" t="str">
        <f>IF(E6&lt;&gt;"",VLOOKUP(E6,Lable!$A:$B,2,FALSE),"")</f>
        <v/>
      </c>
      <c r="H6" s="44"/>
      <c r="I6" s="43" t="str">
        <f t="shared" si="3"/>
        <v/>
      </c>
      <c r="J6" s="43" t="str">
        <f>IF(H6&lt;&gt;"", VLOOKUP(H6,Lable!$A:$D,2,FALSE),"")</f>
        <v/>
      </c>
      <c r="K6" s="43"/>
      <c r="L6" s="43" t="str">
        <f t="shared" si="1"/>
        <v/>
      </c>
      <c r="M6" s="43" t="str">
        <f>IF(K6&lt;&gt;"",VLOOKUP(K6,Lable!$A:$B,2,FALSE),"")</f>
        <v/>
      </c>
      <c r="N6" s="44" t="s">
        <v>22</v>
      </c>
      <c r="O6" s="42" t="s">
        <v>157</v>
      </c>
      <c r="P6" s="43" t="str">
        <f t="shared" si="4"/>
        <v>Stage&lt;br&gt;(단계)</v>
      </c>
      <c r="Q6" s="43" t="str">
        <f>IF(O6&lt;&gt;"", VLOOKUP(O6, Lable!$A:$B, 2, FALSE), "")</f>
        <v>Stage</v>
      </c>
      <c r="R6" s="2" t="s">
        <v>449</v>
      </c>
      <c r="S6" s="1"/>
      <c r="T6" s="1"/>
      <c r="U6" s="1"/>
      <c r="V6" s="2" t="s">
        <v>430</v>
      </c>
      <c r="W6" s="2"/>
      <c r="X6" s="2"/>
      <c r="Y6" s="2"/>
      <c r="Z6" s="4" t="s">
        <v>448</v>
      </c>
      <c r="AA6" s="4" t="s">
        <v>448</v>
      </c>
      <c r="AB6" s="4" t="s">
        <v>448</v>
      </c>
      <c r="AC6" s="4" t="s">
        <v>432</v>
      </c>
      <c r="AD6" s="4" t="s">
        <v>432</v>
      </c>
      <c r="AE6" s="4" t="s">
        <v>432</v>
      </c>
    </row>
    <row r="7" spans="1:31" s="45" customFormat="1" ht="17.45" customHeight="1">
      <c r="A7" s="42" t="s">
        <v>444</v>
      </c>
      <c r="B7" s="43" t="str">
        <f>VLOOKUP(A7,Lable!$G:$I,2,FALSE)</f>
        <v>Case management COM UI</v>
      </c>
      <c r="C7" s="43" t="str">
        <f>IF(B7&lt;&gt;"",D7&amp;"("&amp;B7&amp;")","")</f>
        <v>Case management COM UI(Case management COM UI)</v>
      </c>
      <c r="D7" s="43" t="str">
        <f>IF(B7&lt;&gt;"", VLOOKUP(B7,Lable!$A:$D,2,FALSE), "" )</f>
        <v>Case management COM UI</v>
      </c>
      <c r="E7" s="44"/>
      <c r="F7" s="43" t="str">
        <f>IF(E7&lt;&gt;"",G7&amp;"("&amp;E7&amp;")","")</f>
        <v/>
      </c>
      <c r="G7" s="43" t="str">
        <f>IF(E7&lt;&gt;"",VLOOKUP(E7,Lable!$A:$B,2,FALSE),"")</f>
        <v/>
      </c>
      <c r="H7" s="44"/>
      <c r="I7" s="43" t="str">
        <f>IF(H7&lt;&gt;"",J7&amp;"("&amp;H7&amp;")","")</f>
        <v/>
      </c>
      <c r="J7" s="43" t="str">
        <f>IF(H7&lt;&gt;"", VLOOKUP(H7,Lable!$A:$D,2,FALSE),"")</f>
        <v/>
      </c>
      <c r="K7" s="43"/>
      <c r="L7" s="43" t="str">
        <f>IF(K7&lt;&gt;"",M7&amp;"("&amp;K7&amp;")","")</f>
        <v/>
      </c>
      <c r="M7" s="43" t="str">
        <f>IF(K7&lt;&gt;"",VLOOKUP(K7,Lable!$A:$B,2,FALSE),"")</f>
        <v/>
      </c>
      <c r="N7" s="44" t="s">
        <v>22</v>
      </c>
      <c r="O7" s="42" t="s">
        <v>99</v>
      </c>
      <c r="P7" s="43" t="str">
        <f>IF(O7&lt;&gt;"",Q7&amp;"&lt;br&gt;("&amp;O7&amp;")","")</f>
        <v>Taxpayer ID&lt;br&gt;(Taxpayer ID)</v>
      </c>
      <c r="Q7" s="43" t="str">
        <f>IF(O7&lt;&gt;"", VLOOKUP(O7, Lable!$A:$B, 2, FALSE), "")</f>
        <v>Taxpayer ID</v>
      </c>
      <c r="R7" s="44" t="s">
        <v>109</v>
      </c>
      <c r="S7" s="43"/>
      <c r="T7" s="43"/>
      <c r="U7" s="43"/>
      <c r="V7" s="44"/>
      <c r="W7" s="44"/>
      <c r="X7" s="44"/>
      <c r="Y7" s="44"/>
      <c r="Z7" s="42"/>
      <c r="AA7" s="42"/>
      <c r="AB7" s="42"/>
      <c r="AC7" s="52"/>
      <c r="AD7" s="52"/>
      <c r="AE7" s="52"/>
    </row>
    <row r="8" spans="1:31" s="17" customFormat="1" ht="18.600000000000001" customHeight="1">
      <c r="A8" s="14" t="s">
        <v>444</v>
      </c>
      <c r="B8" s="15" t="str">
        <f>VLOOKUP(A8,Lable!$G:$I,2,FALSE)</f>
        <v>Case management COM UI</v>
      </c>
      <c r="C8" s="15" t="str">
        <f t="shared" ref="C8:C18" si="5">IF(B8&lt;&gt;"",D8&amp;"("&amp;B8&amp;")","")</f>
        <v>Case management COM UI(Case management COM UI)</v>
      </c>
      <c r="D8" s="15" t="str">
        <f>IF(B8&lt;&gt;"", VLOOKUP(B8,Lable!$A:$D,2,FALSE), "" )</f>
        <v>Case management COM UI</v>
      </c>
      <c r="E8" s="16"/>
      <c r="F8" s="15" t="str">
        <f t="shared" ref="F8:F18" si="6">IF(E8&lt;&gt;"",G8&amp;"("&amp;E8&amp;")","")</f>
        <v/>
      </c>
      <c r="G8" s="15" t="str">
        <f>IF(E8&lt;&gt;"",VLOOKUP(E8,Lable!$A:$B,2,FALSE),"")</f>
        <v/>
      </c>
      <c r="H8" s="16"/>
      <c r="I8" s="15" t="str">
        <f t="shared" ref="I8:I18" si="7">IF(H8&lt;&gt;"",J8&amp;"("&amp;H8&amp;")","")</f>
        <v/>
      </c>
      <c r="J8" s="15" t="str">
        <f>IF(H8&lt;&gt;"", VLOOKUP(H8,Lable!$A:$D,2,FALSE),"")</f>
        <v/>
      </c>
      <c r="K8" s="15"/>
      <c r="L8" s="15" t="str">
        <f t="shared" ref="L8:L18" si="8">IF(K8&lt;&gt;"",M8&amp;"("&amp;K8&amp;")","")</f>
        <v/>
      </c>
      <c r="M8" s="15" t="str">
        <f>IF(K8&lt;&gt;"",VLOOKUP(K8,Lable!$A:$B,2,FALSE),"")</f>
        <v/>
      </c>
      <c r="N8" s="16"/>
      <c r="O8" s="41" t="s">
        <v>402</v>
      </c>
      <c r="P8" s="15" t="str">
        <f t="shared" ref="P8:P18" si="9">IF(O8&lt;&gt;"",Q8&amp;"&lt;br&gt;("&amp;O8&amp;")","")</f>
        <v>Reset&lt;br&gt;(초기화)</v>
      </c>
      <c r="Q8" s="15" t="str">
        <f>IF(O8&lt;&gt;"", VLOOKUP(O8, Lable!$A:$B, 2, FALSE), "")</f>
        <v>Reset</v>
      </c>
      <c r="R8" s="16" t="s">
        <v>108</v>
      </c>
      <c r="S8" s="15" t="s">
        <v>185</v>
      </c>
      <c r="T8" s="51" t="s">
        <v>407</v>
      </c>
      <c r="U8" s="15"/>
      <c r="V8" s="16"/>
      <c r="W8" s="16"/>
      <c r="X8" s="16"/>
      <c r="Y8" s="16"/>
      <c r="Z8" s="14"/>
      <c r="AA8" s="14"/>
      <c r="AB8" s="14"/>
      <c r="AC8" s="14" t="s">
        <v>408</v>
      </c>
      <c r="AD8" s="14" t="s">
        <v>408</v>
      </c>
      <c r="AE8" s="14" t="s">
        <v>408</v>
      </c>
    </row>
    <row r="9" spans="1:31" s="17" customFormat="1" ht="18.600000000000001" customHeight="1">
      <c r="A9" s="14" t="s">
        <v>444</v>
      </c>
      <c r="B9" s="15" t="str">
        <f>VLOOKUP(A9,Lable!$G:$I,2,FALSE)</f>
        <v>Case management COM UI</v>
      </c>
      <c r="C9" s="15" t="str">
        <f t="shared" si="5"/>
        <v>Case management COM UI(Case management COM UI)</v>
      </c>
      <c r="D9" s="15" t="str">
        <f>IF(B9&lt;&gt;"", VLOOKUP(B9,Lable!$A:$D,2,FALSE), "" )</f>
        <v>Case management COM UI</v>
      </c>
      <c r="E9" s="16"/>
      <c r="F9" s="15" t="str">
        <f t="shared" si="6"/>
        <v/>
      </c>
      <c r="G9" s="15" t="str">
        <f>IF(E9&lt;&gt;"",VLOOKUP(E9,Lable!$A:$B,2,FALSE),"")</f>
        <v/>
      </c>
      <c r="H9" s="16"/>
      <c r="I9" s="15" t="str">
        <f t="shared" si="7"/>
        <v/>
      </c>
      <c r="J9" s="15" t="str">
        <f>IF(H9&lt;&gt;"", VLOOKUP(H9,Lable!$A:$D,2,FALSE),"")</f>
        <v/>
      </c>
      <c r="K9" s="15"/>
      <c r="L9" s="15" t="str">
        <f t="shared" si="8"/>
        <v/>
      </c>
      <c r="M9" s="15" t="str">
        <f>IF(K9&lt;&gt;"",VLOOKUP(K9,Lable!$A:$B,2,FALSE),"")</f>
        <v/>
      </c>
      <c r="N9" s="16"/>
      <c r="O9" s="14" t="s">
        <v>111</v>
      </c>
      <c r="P9" s="15" t="str">
        <f t="shared" si="9"/>
        <v>Search&lt;br&gt;(조회)</v>
      </c>
      <c r="Q9" s="15" t="str">
        <f>IF(O9&lt;&gt;"", VLOOKUP(O9, Lable!$A:$B, 2, FALSE), "")</f>
        <v>Search</v>
      </c>
      <c r="R9" s="16" t="s">
        <v>108</v>
      </c>
      <c r="S9" s="15" t="s">
        <v>185</v>
      </c>
      <c r="T9" s="15" t="s">
        <v>9</v>
      </c>
      <c r="U9" s="15"/>
      <c r="V9" s="16"/>
      <c r="W9" s="16"/>
      <c r="X9" s="16"/>
      <c r="Y9" s="16"/>
      <c r="Z9" s="14"/>
      <c r="AA9" s="14"/>
      <c r="AB9" s="14"/>
      <c r="AC9" s="14"/>
      <c r="AD9" s="14"/>
      <c r="AE9" s="14"/>
    </row>
    <row r="10" spans="1:31" s="45" customFormat="1" ht="17.45" customHeight="1">
      <c r="A10" s="42" t="s">
        <v>444</v>
      </c>
      <c r="B10" s="43" t="str">
        <f>VLOOKUP(A10,Lable!$G:$I,2,FALSE)</f>
        <v>Case management COM UI</v>
      </c>
      <c r="C10" s="43" t="str">
        <f t="shared" si="5"/>
        <v>Case management COM UI(Case management COM UI)</v>
      </c>
      <c r="D10" s="43" t="str">
        <f>IF(B10&lt;&gt;"", VLOOKUP(B10,Lable!$A:$D,2,FALSE), "" )</f>
        <v>Case management COM UI</v>
      </c>
      <c r="E10" s="44"/>
      <c r="F10" s="43" t="str">
        <f t="shared" si="6"/>
        <v/>
      </c>
      <c r="G10" s="43" t="str">
        <f>IF(E10&lt;&gt;"",VLOOKUP(E10,Lable!$A:$B,2,FALSE),"")</f>
        <v/>
      </c>
      <c r="H10" s="44"/>
      <c r="I10" s="43" t="str">
        <f t="shared" si="7"/>
        <v/>
      </c>
      <c r="J10" s="43" t="str">
        <f>IF(H10&lt;&gt;"", VLOOKUP(H10,Lable!$A:$D,2,FALSE),"")</f>
        <v/>
      </c>
      <c r="K10" s="43"/>
      <c r="L10" s="43" t="str">
        <f t="shared" si="8"/>
        <v/>
      </c>
      <c r="M10" s="43" t="str">
        <f>IF(K10&lt;&gt;"",VLOOKUP(K10,Lable!$A:$B,2,FALSE),"")</f>
        <v/>
      </c>
      <c r="N10" s="44" t="s">
        <v>14</v>
      </c>
      <c r="O10" s="42" t="s">
        <v>433</v>
      </c>
      <c r="P10" s="43" t="str">
        <f t="shared" si="9"/>
        <v>Row&lt;br&gt;(Row)</v>
      </c>
      <c r="Q10" s="43" t="str">
        <f>IF(O10&lt;&gt;"", VLOOKUP(O10, Lable!$A:$B, 2, FALSE), "")</f>
        <v>Row</v>
      </c>
      <c r="R10" s="44" t="s">
        <v>66</v>
      </c>
      <c r="S10" s="43"/>
      <c r="T10" s="43"/>
      <c r="U10" s="43"/>
      <c r="V10" s="44"/>
      <c r="W10" s="44"/>
      <c r="X10" s="44"/>
      <c r="Y10" s="44"/>
      <c r="Z10" s="42"/>
      <c r="AA10" s="42"/>
      <c r="AB10" s="42"/>
      <c r="AC10" s="3" t="s">
        <v>434</v>
      </c>
      <c r="AD10" s="3" t="s">
        <v>434</v>
      </c>
      <c r="AE10" s="3" t="s">
        <v>434</v>
      </c>
    </row>
    <row r="11" spans="1:31" s="45" customFormat="1" ht="17.45" customHeight="1">
      <c r="A11" s="42" t="s">
        <v>444</v>
      </c>
      <c r="B11" s="43" t="str">
        <f>VLOOKUP(A11,Lable!$G:$I,2,FALSE)</f>
        <v>Case management COM UI</v>
      </c>
      <c r="C11" s="43" t="str">
        <f t="shared" si="5"/>
        <v>Case management COM UI(Case management COM UI)</v>
      </c>
      <c r="D11" s="43" t="str">
        <f>IF(B11&lt;&gt;"", VLOOKUP(B11,Lable!$A:$D,2,FALSE), "" )</f>
        <v>Case management COM UI</v>
      </c>
      <c r="E11" s="44"/>
      <c r="F11" s="43" t="str">
        <f t="shared" si="6"/>
        <v/>
      </c>
      <c r="G11" s="43" t="str">
        <f>IF(E11&lt;&gt;"",VLOOKUP(E11,Lable!$A:$B,2,FALSE),"")</f>
        <v/>
      </c>
      <c r="H11" s="44"/>
      <c r="I11" s="43" t="str">
        <f t="shared" si="7"/>
        <v/>
      </c>
      <c r="J11" s="43" t="str">
        <f>IF(H11&lt;&gt;"", VLOOKUP(H11,Lable!$A:$D,2,FALSE),"")</f>
        <v/>
      </c>
      <c r="K11" s="43"/>
      <c r="L11" s="43" t="str">
        <f t="shared" si="8"/>
        <v/>
      </c>
      <c r="M11" s="43" t="str">
        <f>IF(K11&lt;&gt;"",VLOOKUP(K11,Lable!$A:$B,2,FALSE),"")</f>
        <v/>
      </c>
      <c r="N11" s="44" t="s">
        <v>14</v>
      </c>
      <c r="O11" s="42" t="s">
        <v>153</v>
      </c>
      <c r="P11" s="43" t="str">
        <f t="shared" si="9"/>
        <v>Case ID&lt;br&gt;(사례 ID)</v>
      </c>
      <c r="Q11" s="43" t="str">
        <f>IF(O11&lt;&gt;"", VLOOKUP(O11, Lable!$A:$B, 2, FALSE), "")</f>
        <v>Case ID</v>
      </c>
      <c r="R11" s="44" t="s">
        <v>66</v>
      </c>
      <c r="S11" s="43" t="s">
        <v>411</v>
      </c>
      <c r="T11" s="43"/>
      <c r="U11" s="43"/>
      <c r="V11" s="44"/>
      <c r="W11" s="44"/>
      <c r="X11" s="44"/>
      <c r="Y11" s="44"/>
      <c r="Z11" s="42"/>
      <c r="AA11" s="42"/>
      <c r="AB11" s="42"/>
      <c r="AC11" s="3" t="s">
        <v>435</v>
      </c>
      <c r="AD11" s="3" t="s">
        <v>435</v>
      </c>
      <c r="AE11" s="3" t="s">
        <v>435</v>
      </c>
    </row>
    <row r="12" spans="1:31" s="45" customFormat="1" ht="17.45" customHeight="1">
      <c r="A12" s="42" t="s">
        <v>444</v>
      </c>
      <c r="B12" s="43" t="str">
        <f>VLOOKUP(A12,Lable!$G:$I,2,FALSE)</f>
        <v>Case management COM UI</v>
      </c>
      <c r="C12" s="43" t="str">
        <f t="shared" si="5"/>
        <v>Case management COM UI(Case management COM UI)</v>
      </c>
      <c r="D12" s="43" t="str">
        <f>IF(B12&lt;&gt;"", VLOOKUP(B12,Lable!$A:$D,2,FALSE), "" )</f>
        <v>Case management COM UI</v>
      </c>
      <c r="E12" s="44"/>
      <c r="F12" s="43" t="str">
        <f t="shared" si="6"/>
        <v/>
      </c>
      <c r="G12" s="43" t="str">
        <f>IF(E12&lt;&gt;"",VLOOKUP(E12,Lable!$A:$B,2,FALSE),"")</f>
        <v/>
      </c>
      <c r="H12" s="44"/>
      <c r="I12" s="43" t="str">
        <f t="shared" si="7"/>
        <v/>
      </c>
      <c r="J12" s="43" t="str">
        <f>IF(H12&lt;&gt;"", VLOOKUP(H12,Lable!$A:$D,2,FALSE),"")</f>
        <v/>
      </c>
      <c r="K12" s="43"/>
      <c r="L12" s="43" t="str">
        <f t="shared" si="8"/>
        <v/>
      </c>
      <c r="M12" s="43" t="str">
        <f>IF(K12&lt;&gt;"",VLOOKUP(K12,Lable!$A:$B,2,FALSE),"")</f>
        <v/>
      </c>
      <c r="N12" s="44" t="s">
        <v>14</v>
      </c>
      <c r="O12" s="42" t="s">
        <v>154</v>
      </c>
      <c r="P12" s="43" t="str">
        <f t="shared" si="9"/>
        <v>Taxpayer ID&lt;br&gt;(납세자 ID)</v>
      </c>
      <c r="Q12" s="43" t="str">
        <f>IF(O12&lt;&gt;"", VLOOKUP(O12, Lable!$A:$B, 2, FALSE), "")</f>
        <v>Taxpayer ID</v>
      </c>
      <c r="R12" s="44" t="s">
        <v>66</v>
      </c>
      <c r="S12" s="43"/>
      <c r="T12" s="43"/>
      <c r="U12" s="43"/>
      <c r="V12" s="44"/>
      <c r="W12" s="44"/>
      <c r="X12" s="44"/>
      <c r="Y12" s="44"/>
      <c r="Z12" s="42"/>
      <c r="AA12" s="42"/>
      <c r="AB12" s="42"/>
      <c r="AC12" s="3" t="s">
        <v>436</v>
      </c>
      <c r="AD12" s="3" t="s">
        <v>436</v>
      </c>
      <c r="AE12" s="3" t="s">
        <v>436</v>
      </c>
    </row>
    <row r="13" spans="1:31" s="45" customFormat="1" ht="18.600000000000001" customHeight="1">
      <c r="A13" s="42" t="s">
        <v>444</v>
      </c>
      <c r="B13" s="43" t="str">
        <f>VLOOKUP(A13,Lable!$G:$I,2,FALSE)</f>
        <v>Case management COM UI</v>
      </c>
      <c r="C13" s="43" t="str">
        <f t="shared" si="5"/>
        <v>Case management COM UI(Case management COM UI)</v>
      </c>
      <c r="D13" s="43" t="str">
        <f>IF(B13&lt;&gt;"", VLOOKUP(B13,Lable!$A:$D,2,FALSE), "" )</f>
        <v>Case management COM UI</v>
      </c>
      <c r="E13" s="44"/>
      <c r="F13" s="43" t="str">
        <f t="shared" si="6"/>
        <v/>
      </c>
      <c r="G13" s="43" t="str">
        <f>IF(E13&lt;&gt;"",VLOOKUP(E13,Lable!$A:$B,2,FALSE),"")</f>
        <v/>
      </c>
      <c r="H13" s="44"/>
      <c r="I13" s="43" t="str">
        <f t="shared" si="7"/>
        <v/>
      </c>
      <c r="J13" s="43" t="str">
        <f>IF(H13&lt;&gt;"", VLOOKUP(H13,Lable!$A:$D,2,FALSE),"")</f>
        <v/>
      </c>
      <c r="K13" s="43"/>
      <c r="L13" s="43" t="str">
        <f t="shared" si="8"/>
        <v/>
      </c>
      <c r="M13" s="43" t="str">
        <f>IF(K13&lt;&gt;"",VLOOKUP(K13,Lable!$A:$B,2,FALSE),"")</f>
        <v/>
      </c>
      <c r="N13" s="44" t="s">
        <v>14</v>
      </c>
      <c r="O13" s="42" t="s">
        <v>155</v>
      </c>
      <c r="P13" s="43" t="str">
        <f t="shared" si="9"/>
        <v>Taxpayer Name&lt;br&gt;(납세자 이름)</v>
      </c>
      <c r="Q13" s="43" t="str">
        <f>IF(O13&lt;&gt;"", VLOOKUP(O13, Lable!$A:$B, 2, FALSE), "")</f>
        <v>Taxpayer Name</v>
      </c>
      <c r="R13" s="44" t="s">
        <v>66</v>
      </c>
      <c r="S13" s="43"/>
      <c r="T13" s="43"/>
      <c r="U13" s="43"/>
      <c r="V13" s="44"/>
      <c r="W13" s="44"/>
      <c r="X13" s="44"/>
      <c r="Y13" s="44"/>
      <c r="Z13" s="42"/>
      <c r="AA13" s="42"/>
      <c r="AB13" s="42"/>
      <c r="AC13" s="4" t="s">
        <v>437</v>
      </c>
      <c r="AD13" s="4" t="s">
        <v>437</v>
      </c>
      <c r="AE13" s="4" t="s">
        <v>437</v>
      </c>
    </row>
    <row r="14" spans="1:31" s="45" customFormat="1" ht="18.600000000000001" customHeight="1">
      <c r="A14" s="42" t="s">
        <v>444</v>
      </c>
      <c r="B14" s="43" t="str">
        <f>VLOOKUP(A14,Lable!$G:$I,2,FALSE)</f>
        <v>Case management COM UI</v>
      </c>
      <c r="C14" s="43" t="str">
        <f t="shared" si="5"/>
        <v>Case management COM UI(Case management COM UI)</v>
      </c>
      <c r="D14" s="43" t="str">
        <f>IF(B14&lt;&gt;"", VLOOKUP(B14,Lable!$A:$D,2,FALSE), "" )</f>
        <v>Case management COM UI</v>
      </c>
      <c r="E14" s="44"/>
      <c r="F14" s="43" t="str">
        <f t="shared" si="6"/>
        <v/>
      </c>
      <c r="G14" s="43" t="str">
        <f>IF(E14&lt;&gt;"",VLOOKUP(E14,Lable!$A:$B,2,FALSE),"")</f>
        <v/>
      </c>
      <c r="H14" s="44"/>
      <c r="I14" s="43" t="str">
        <f t="shared" si="7"/>
        <v/>
      </c>
      <c r="J14" s="43" t="str">
        <f>IF(H14&lt;&gt;"", VLOOKUP(H14,Lable!$A:$D,2,FALSE),"")</f>
        <v/>
      </c>
      <c r="K14" s="43"/>
      <c r="L14" s="43" t="str">
        <f t="shared" si="8"/>
        <v/>
      </c>
      <c r="M14" s="43" t="str">
        <f>IF(K14&lt;&gt;"",VLOOKUP(K14,Lable!$A:$B,2,FALSE),"")</f>
        <v/>
      </c>
      <c r="N14" s="44" t="s">
        <v>14</v>
      </c>
      <c r="O14" s="42" t="s">
        <v>156</v>
      </c>
      <c r="P14" s="43" t="str">
        <f t="shared" si="9"/>
        <v>Tax Region&lt;br&gt;(과세 지역)</v>
      </c>
      <c r="Q14" s="43" t="str">
        <f>IF(O14&lt;&gt;"", VLOOKUP(O14, Lable!$A:$B, 2, FALSE), "")</f>
        <v>Tax Region</v>
      </c>
      <c r="R14" s="44" t="s">
        <v>66</v>
      </c>
      <c r="S14" s="43"/>
      <c r="T14" s="43"/>
      <c r="U14" s="43"/>
      <c r="V14" s="44"/>
      <c r="W14" s="44"/>
      <c r="X14" s="44"/>
      <c r="Y14" s="44"/>
      <c r="Z14" s="42"/>
      <c r="AA14" s="42"/>
      <c r="AB14" s="42"/>
      <c r="AC14" s="4" t="s">
        <v>438</v>
      </c>
      <c r="AD14" s="4" t="s">
        <v>438</v>
      </c>
      <c r="AE14" s="4" t="s">
        <v>438</v>
      </c>
    </row>
    <row r="15" spans="1:31" s="45" customFormat="1" ht="18.600000000000001" customHeight="1">
      <c r="A15" s="42" t="s">
        <v>444</v>
      </c>
      <c r="B15" s="43" t="str">
        <f>VLOOKUP(A15,Lable!$G:$I,2,FALSE)</f>
        <v>Case management COM UI</v>
      </c>
      <c r="C15" s="43" t="str">
        <f t="shared" si="5"/>
        <v>Case management COM UI(Case management COM UI)</v>
      </c>
      <c r="D15" s="43" t="str">
        <f>IF(B15&lt;&gt;"", VLOOKUP(B15,Lable!$A:$D,2,FALSE), "" )</f>
        <v>Case management COM UI</v>
      </c>
      <c r="E15" s="44"/>
      <c r="F15" s="43" t="str">
        <f t="shared" si="6"/>
        <v/>
      </c>
      <c r="G15" s="43" t="str">
        <f>IF(E15&lt;&gt;"",VLOOKUP(E15,Lable!$A:$B,2,FALSE),"")</f>
        <v/>
      </c>
      <c r="H15" s="44"/>
      <c r="I15" s="43" t="str">
        <f t="shared" si="7"/>
        <v/>
      </c>
      <c r="J15" s="43" t="str">
        <f>IF(H15&lt;&gt;"", VLOOKUP(H15,Lable!$A:$D,2,FALSE),"")</f>
        <v/>
      </c>
      <c r="K15" s="43"/>
      <c r="L15" s="43" t="str">
        <f t="shared" si="8"/>
        <v/>
      </c>
      <c r="M15" s="43" t="str">
        <f>IF(K15&lt;&gt;"",VLOOKUP(K15,Lable!$A:$B,2,FALSE),"")</f>
        <v/>
      </c>
      <c r="N15" s="44" t="s">
        <v>14</v>
      </c>
      <c r="O15" s="42" t="s">
        <v>157</v>
      </c>
      <c r="P15" s="43" t="str">
        <f t="shared" si="9"/>
        <v>Stage&lt;br&gt;(단계)</v>
      </c>
      <c r="Q15" s="43" t="str">
        <f>IF(O15&lt;&gt;"", VLOOKUP(O15, Lable!$A:$B, 2, FALSE), "")</f>
        <v>Stage</v>
      </c>
      <c r="R15" s="44" t="s">
        <v>66</v>
      </c>
      <c r="S15" s="43"/>
      <c r="T15" s="43"/>
      <c r="U15" s="43"/>
      <c r="V15" s="44"/>
      <c r="W15" s="44"/>
      <c r="X15" s="44"/>
      <c r="Y15" s="44"/>
      <c r="Z15" s="42"/>
      <c r="AA15" s="42"/>
      <c r="AB15" s="42"/>
      <c r="AC15" s="4" t="s">
        <v>439</v>
      </c>
      <c r="AD15" s="4" t="s">
        <v>439</v>
      </c>
      <c r="AE15" s="4" t="s">
        <v>439</v>
      </c>
    </row>
    <row r="16" spans="1:31" s="45" customFormat="1" ht="18.600000000000001" customHeight="1">
      <c r="A16" s="42" t="s">
        <v>444</v>
      </c>
      <c r="B16" s="43" t="str">
        <f>VLOOKUP(A16,Lable!$G:$I,2,FALSE)</f>
        <v>Case management COM UI</v>
      </c>
      <c r="C16" s="43" t="str">
        <f t="shared" si="5"/>
        <v>Case management COM UI(Case management COM UI)</v>
      </c>
      <c r="D16" s="43" t="str">
        <f>IF(B16&lt;&gt;"", VLOOKUP(B16,Lable!$A:$D,2,FALSE), "" )</f>
        <v>Case management COM UI</v>
      </c>
      <c r="E16" s="44"/>
      <c r="F16" s="43" t="str">
        <f t="shared" si="6"/>
        <v/>
      </c>
      <c r="G16" s="43" t="str">
        <f>IF(E16&lt;&gt;"",VLOOKUP(E16,Lable!$A:$B,2,FALSE),"")</f>
        <v/>
      </c>
      <c r="H16" s="44"/>
      <c r="I16" s="43" t="str">
        <f t="shared" si="7"/>
        <v/>
      </c>
      <c r="J16" s="43" t="str">
        <f>IF(H16&lt;&gt;"", VLOOKUP(H16,Lable!$A:$D,2,FALSE),"")</f>
        <v/>
      </c>
      <c r="K16" s="43"/>
      <c r="L16" s="43" t="str">
        <f t="shared" si="8"/>
        <v/>
      </c>
      <c r="M16" s="43" t="str">
        <f>IF(K16&lt;&gt;"",VLOOKUP(K16,Lable!$A:$B,2,FALSE),"")</f>
        <v/>
      </c>
      <c r="N16" s="44" t="s">
        <v>14</v>
      </c>
      <c r="O16" s="42" t="s">
        <v>135</v>
      </c>
      <c r="P16" s="43" t="str">
        <f t="shared" si="9"/>
        <v>Status&lt;br&gt;(상태)</v>
      </c>
      <c r="Q16" s="43" t="str">
        <f>IF(O16&lt;&gt;"", VLOOKUP(O16, Lable!$A:$B, 2, FALSE), "")</f>
        <v>Status</v>
      </c>
      <c r="R16" s="44" t="s">
        <v>66</v>
      </c>
      <c r="S16" s="43"/>
      <c r="T16" s="43"/>
      <c r="U16" s="43"/>
      <c r="V16" s="44"/>
      <c r="W16" s="44"/>
      <c r="X16" s="44"/>
      <c r="Y16" s="44"/>
      <c r="Z16" s="42"/>
      <c r="AA16" s="42"/>
      <c r="AB16" s="42"/>
      <c r="AC16" s="4" t="s">
        <v>440</v>
      </c>
      <c r="AD16" s="4" t="s">
        <v>440</v>
      </c>
      <c r="AE16" s="4" t="s">
        <v>440</v>
      </c>
    </row>
    <row r="17" spans="1:31" s="45" customFormat="1" ht="18.600000000000001" customHeight="1">
      <c r="A17" s="42" t="s">
        <v>444</v>
      </c>
      <c r="B17" s="43" t="str">
        <f>VLOOKUP(A17,Lable!$G:$I,2,FALSE)</f>
        <v>Case management COM UI</v>
      </c>
      <c r="C17" s="43" t="str">
        <f t="shared" si="5"/>
        <v>Case management COM UI(Case management COM UI)</v>
      </c>
      <c r="D17" s="43" t="str">
        <f>IF(B17&lt;&gt;"", VLOOKUP(B17,Lable!$A:$D,2,FALSE), "" )</f>
        <v>Case management COM UI</v>
      </c>
      <c r="E17" s="44"/>
      <c r="F17" s="43" t="str">
        <f t="shared" si="6"/>
        <v/>
      </c>
      <c r="G17" s="43" t="str">
        <f>IF(E17&lt;&gt;"",VLOOKUP(E17,Lable!$A:$B,2,FALSE),"")</f>
        <v/>
      </c>
      <c r="H17" s="44"/>
      <c r="I17" s="43" t="str">
        <f t="shared" si="7"/>
        <v/>
      </c>
      <c r="J17" s="43" t="str">
        <f>IF(H17&lt;&gt;"", VLOOKUP(H17,Lable!$A:$D,2,FALSE),"")</f>
        <v/>
      </c>
      <c r="K17" s="43"/>
      <c r="L17" s="43" t="str">
        <f t="shared" si="8"/>
        <v/>
      </c>
      <c r="M17" s="43" t="str">
        <f>IF(K17&lt;&gt;"",VLOOKUP(K17,Lable!$A:$B,2,FALSE),"")</f>
        <v/>
      </c>
      <c r="N17" s="44" t="s">
        <v>14</v>
      </c>
      <c r="O17" s="42" t="s">
        <v>158</v>
      </c>
      <c r="P17" s="43" t="str">
        <f t="shared" si="9"/>
        <v>Error Type&lt;br&gt;(오류 유형)</v>
      </c>
      <c r="Q17" s="43" t="str">
        <f>IF(O17&lt;&gt;"", VLOOKUP(O17, Lable!$A:$B, 2, FALSE), "")</f>
        <v>Error Type</v>
      </c>
      <c r="R17" s="44" t="s">
        <v>66</v>
      </c>
      <c r="S17" s="43"/>
      <c r="T17" s="43"/>
      <c r="U17" s="43"/>
      <c r="V17" s="44"/>
      <c r="W17" s="44"/>
      <c r="X17" s="44"/>
      <c r="Y17" s="44"/>
      <c r="Z17" s="42"/>
      <c r="AA17" s="42"/>
      <c r="AB17" s="42"/>
      <c r="AC17" s="4" t="s">
        <v>441</v>
      </c>
      <c r="AD17" s="4" t="s">
        <v>441</v>
      </c>
      <c r="AE17" s="4" t="s">
        <v>441</v>
      </c>
    </row>
    <row r="18" spans="1:31" s="45" customFormat="1" ht="18.600000000000001" customHeight="1">
      <c r="A18" s="42" t="s">
        <v>444</v>
      </c>
      <c r="B18" s="43" t="str">
        <f>VLOOKUP(A18,Lable!$G:$I,2,FALSE)</f>
        <v>Case management COM UI</v>
      </c>
      <c r="C18" s="43" t="str">
        <f t="shared" si="5"/>
        <v>Case management COM UI(Case management COM UI)</v>
      </c>
      <c r="D18" s="43" t="str">
        <f>IF(B18&lt;&gt;"", VLOOKUP(B18,Lable!$A:$D,2,FALSE), "" )</f>
        <v>Case management COM UI</v>
      </c>
      <c r="E18" s="44"/>
      <c r="F18" s="43" t="str">
        <f t="shared" si="6"/>
        <v/>
      </c>
      <c r="G18" s="43" t="str">
        <f>IF(E18&lt;&gt;"",VLOOKUP(E18,Lable!$A:$B,2,FALSE),"")</f>
        <v/>
      </c>
      <c r="H18" s="44"/>
      <c r="I18" s="43" t="str">
        <f t="shared" si="7"/>
        <v/>
      </c>
      <c r="J18" s="43" t="str">
        <f>IF(H18&lt;&gt;"", VLOOKUP(H18,Lable!$A:$D,2,FALSE),"")</f>
        <v/>
      </c>
      <c r="K18" s="43"/>
      <c r="L18" s="43" t="str">
        <f t="shared" si="8"/>
        <v/>
      </c>
      <c r="M18" s="43" t="str">
        <f>IF(K18&lt;&gt;"",VLOOKUP(K18,Lable!$A:$B,2,FALSE),"")</f>
        <v/>
      </c>
      <c r="N18" s="44" t="s">
        <v>14</v>
      </c>
      <c r="O18" s="42" t="s">
        <v>159</v>
      </c>
      <c r="P18" s="43" t="str">
        <f t="shared" si="9"/>
        <v>Date Created&lt;br&gt;(생성 날짜)</v>
      </c>
      <c r="Q18" s="43" t="str">
        <f>IF(O18&lt;&gt;"", VLOOKUP(O18, Lable!$A:$B, 2, FALSE), "")</f>
        <v>Date Created</v>
      </c>
      <c r="R18" s="44" t="s">
        <v>66</v>
      </c>
      <c r="S18" s="43"/>
      <c r="T18" s="43"/>
      <c r="U18" s="43"/>
      <c r="V18" s="44"/>
      <c r="W18" s="44"/>
      <c r="X18" s="44"/>
      <c r="Y18" s="44"/>
      <c r="Z18" s="42"/>
      <c r="AA18" s="42"/>
      <c r="AB18" s="42"/>
      <c r="AC18" s="4" t="s">
        <v>442</v>
      </c>
      <c r="AD18" s="4" t="s">
        <v>442</v>
      </c>
      <c r="AE18" s="4" t="s">
        <v>442</v>
      </c>
    </row>
  </sheetData>
  <autoFilter ref="A1:XEX1" xr:uid="{00000000-0001-0000-0000-000000000000}"/>
  <dataConsolidate/>
  <phoneticPr fontId="1" type="noConversion"/>
  <conditionalFormatting sqref="A1:XFD5 U8:XFD8 T9:XFD9 A8:R9 A10:XFD1048576 A7:XFD7">
    <cfRule type="expression" dxfId="42" priority="20">
      <formula>$O1="신규 정정"</formula>
    </cfRule>
    <cfRule type="expression" dxfId="41" priority="21">
      <formula>$O1="신규"</formula>
    </cfRule>
    <cfRule type="expression" dxfId="40" priority="22">
      <formula>$O1="전송"</formula>
    </cfRule>
    <cfRule type="expression" dxfId="39" priority="23">
      <formula>$O1="임시저장"</formula>
    </cfRule>
    <cfRule type="expression" dxfId="38" priority="24">
      <formula>$T1="th-list"</formula>
    </cfRule>
  </conditionalFormatting>
  <conditionalFormatting sqref="S9">
    <cfRule type="expression" dxfId="37" priority="16">
      <formula>$O9="심사 완료"</formula>
    </cfRule>
    <cfRule type="expression" dxfId="36" priority="17">
      <formula>$T9="th-list"</formula>
    </cfRule>
  </conditionalFormatting>
  <conditionalFormatting sqref="S8:T8">
    <cfRule type="expression" dxfId="35" priority="18">
      <formula>$O8="심사 완료"</formula>
    </cfRule>
    <cfRule type="expression" dxfId="34" priority="19">
      <formula>$T8="th-list"</formula>
    </cfRule>
  </conditionalFormatting>
  <conditionalFormatting sqref="B6:XFD6">
    <cfRule type="expression" dxfId="33" priority="6">
      <formula>$O6="신규 정정"</formula>
    </cfRule>
    <cfRule type="expression" dxfId="32" priority="7">
      <formula>$O6="신규"</formula>
    </cfRule>
    <cfRule type="expression" dxfId="31" priority="8">
      <formula>$O6="전송"</formula>
    </cfRule>
    <cfRule type="expression" dxfId="30" priority="9">
      <formula>$O6="임시저장"</formula>
    </cfRule>
    <cfRule type="expression" dxfId="29" priority="10">
      <formula>$T6="th-list"</formula>
    </cfRule>
  </conditionalFormatting>
  <conditionalFormatting sqref="A6">
    <cfRule type="expression" dxfId="28" priority="1">
      <formula>$O6="신규 정정"</formula>
    </cfRule>
    <cfRule type="expression" dxfId="27" priority="2">
      <formula>$O6="신규"</formula>
    </cfRule>
    <cfRule type="expression" dxfId="26" priority="3">
      <formula>$O6="전송"</formula>
    </cfRule>
    <cfRule type="expression" dxfId="25" priority="4">
      <formula>$O6="임시저장"</formula>
    </cfRule>
    <cfRule type="expression" dxfId="24" priority="5">
      <formula>$T6="th-list"</formula>
    </cfRule>
  </conditionalFormatting>
  <dataValidations count="1">
    <dataValidation showInputMessage="1" showErrorMessage="1" sqref="N1:N1048576" xr:uid="{B2309505-E4D0-45BD-AEBF-B670C3E50A44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Button 1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Button 2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7" name="Button 4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476250</xdr:colOff>
                    <xdr:row>0</xdr:row>
                    <xdr:rowOff>76200</xdr:rowOff>
                  </from>
                  <to>
                    <xdr:col>0</xdr:col>
                    <xdr:colOff>1323975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F01D-BDFF-4B67-9EAF-B28FCF4FF076}">
  <dimension ref="A1:AE18"/>
  <sheetViews>
    <sheetView showGridLines="0" zoomScaleNormal="100" workbookViewId="0">
      <pane ySplit="1" topLeftCell="A2" activePane="bottomLeft" state="frozen"/>
      <selection activeCell="V1" sqref="V1"/>
      <selection pane="bottomLeft" activeCell="O6" sqref="A6:XFD6"/>
    </sheetView>
  </sheetViews>
  <sheetFormatPr defaultColWidth="9" defaultRowHeight="18.600000000000001" customHeight="1"/>
  <cols>
    <col min="1" max="1" width="25.125" style="10" customWidth="1"/>
    <col min="2" max="4" width="18.625" style="10" customWidth="1"/>
    <col min="5" max="5" width="18" style="13" customWidth="1"/>
    <col min="6" max="7" width="5.875" style="10" customWidth="1"/>
    <col min="8" max="8" width="18.875" style="13" customWidth="1"/>
    <col min="9" max="9" width="5.875" style="10" customWidth="1"/>
    <col min="10" max="10" width="17.375" style="10" customWidth="1"/>
    <col min="11" max="11" width="5.875" style="13" customWidth="1"/>
    <col min="12" max="13" width="5.875" style="10" customWidth="1"/>
    <col min="14" max="14" width="12.5" style="10" customWidth="1"/>
    <col min="15" max="17" width="12.75" style="10" customWidth="1"/>
    <col min="18" max="18" width="9.25" style="10" customWidth="1"/>
    <col min="19" max="19" width="7.75" style="10" customWidth="1"/>
    <col min="20" max="28" width="7.375" style="10" customWidth="1"/>
    <col min="29" max="29" width="14.25" style="12" customWidth="1"/>
    <col min="30" max="31" width="14.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25</v>
      </c>
      <c r="D1" s="6" t="s">
        <v>24</v>
      </c>
      <c r="E1" s="6" t="s">
        <v>3</v>
      </c>
      <c r="F1" s="6" t="s">
        <v>26</v>
      </c>
      <c r="G1" s="6" t="s">
        <v>27</v>
      </c>
      <c r="H1" s="6" t="s">
        <v>7</v>
      </c>
      <c r="I1" s="6" t="s">
        <v>28</v>
      </c>
      <c r="J1" s="6" t="s">
        <v>29</v>
      </c>
      <c r="K1" s="6" t="s">
        <v>4</v>
      </c>
      <c r="L1" s="6" t="s">
        <v>30</v>
      </c>
      <c r="M1" s="6" t="s">
        <v>31</v>
      </c>
      <c r="N1" s="6" t="s">
        <v>11</v>
      </c>
      <c r="O1" s="6" t="s">
        <v>1</v>
      </c>
      <c r="P1" s="6" t="s">
        <v>32</v>
      </c>
      <c r="Q1" s="6" t="s">
        <v>33</v>
      </c>
      <c r="R1" s="6" t="s">
        <v>17</v>
      </c>
      <c r="S1" s="6" t="s">
        <v>18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19</v>
      </c>
      <c r="Z1" s="6" t="s">
        <v>20</v>
      </c>
      <c r="AA1" s="6" t="s">
        <v>34</v>
      </c>
      <c r="AB1" s="6" t="s">
        <v>35</v>
      </c>
      <c r="AC1" s="7" t="s">
        <v>21</v>
      </c>
      <c r="AD1" s="6" t="s">
        <v>36</v>
      </c>
      <c r="AE1" s="6" t="s">
        <v>37</v>
      </c>
    </row>
    <row r="2" spans="1:31" s="45" customFormat="1" ht="18.600000000000001" customHeight="1">
      <c r="A2" s="4" t="s">
        <v>380</v>
      </c>
      <c r="B2" s="43" t="str">
        <f>VLOOKUP(A2,Lable!$G:$I,2,FALSE)</f>
        <v>Case management</v>
      </c>
      <c r="C2" s="43" t="str">
        <f t="shared" ref="C2:C5" si="0">IF(B2&lt;&gt;"",D2&amp;"("&amp;B2&amp;")","")</f>
        <v>Case management(Case management)</v>
      </c>
      <c r="D2" s="43" t="str">
        <f>IF(B2&lt;&gt;"", VLOOKUP(B2,Lable!$A:$D,2,FALSE), "" )</f>
        <v>Case management</v>
      </c>
      <c r="E2" s="9"/>
      <c r="F2" s="1"/>
      <c r="G2" s="1"/>
      <c r="H2" s="44"/>
      <c r="I2" s="43"/>
      <c r="J2" s="43"/>
      <c r="K2" s="43"/>
      <c r="L2" s="43" t="str">
        <f t="shared" ref="L2:L5" si="1">IF(K2&lt;&gt;"",M2&amp;"("&amp;K2&amp;")","")</f>
        <v/>
      </c>
      <c r="M2" s="43" t="str">
        <f>IF(K2&lt;&gt;"",VLOOKUP(K2,Lable!$A:$B,2,FALSE),"")</f>
        <v/>
      </c>
      <c r="N2" s="44"/>
      <c r="O2" s="42"/>
      <c r="P2" s="43"/>
      <c r="Q2" s="43"/>
      <c r="R2" s="44" t="s">
        <v>279</v>
      </c>
      <c r="S2" s="43"/>
      <c r="T2" s="42"/>
      <c r="U2" s="42"/>
      <c r="V2" s="44"/>
      <c r="W2" s="42"/>
      <c r="X2" s="42"/>
      <c r="Y2" s="42"/>
      <c r="Z2" s="42" t="s">
        <v>445</v>
      </c>
      <c r="AA2" s="42" t="s">
        <v>445</v>
      </c>
      <c r="AB2" s="42" t="s">
        <v>445</v>
      </c>
      <c r="AC2" s="42"/>
      <c r="AD2" s="42"/>
      <c r="AE2" s="42"/>
    </row>
    <row r="3" spans="1:31" s="45" customFormat="1" ht="18.600000000000001" customHeight="1">
      <c r="A3" s="42" t="s">
        <v>445</v>
      </c>
      <c r="B3" s="43" t="str">
        <f>VLOOKUP(A3,Lable!$G:$I,2,FALSE)</f>
        <v>Case management COM UI</v>
      </c>
      <c r="C3" s="43" t="str">
        <f t="shared" si="0"/>
        <v>Case management COM UI(Case management COM UI)</v>
      </c>
      <c r="D3" s="43" t="str">
        <f>IF(B3&lt;&gt;"", VLOOKUP(B3,Lable!$A:$D,2,FALSE), "" )</f>
        <v>Case management COM UI</v>
      </c>
      <c r="E3" s="44"/>
      <c r="F3" s="43" t="str">
        <f t="shared" ref="F3:F5" si="2">IF(E3&lt;&gt;"",G3&amp;"("&amp;E3&amp;")","")</f>
        <v/>
      </c>
      <c r="G3" s="43" t="str">
        <f>IF(E3&lt;&gt;"",VLOOKUP(E3,Lable!$A:$B,2,FALSE),"")</f>
        <v/>
      </c>
      <c r="H3" s="44"/>
      <c r="I3" s="43" t="str">
        <f t="shared" ref="I3:I5" si="3">IF(H3&lt;&gt;"",J3&amp;"("&amp;H3&amp;")","")</f>
        <v/>
      </c>
      <c r="J3" s="43" t="str">
        <f>IF(H3&lt;&gt;"", VLOOKUP(H3,Lable!$A:$D,2,FALSE),"")</f>
        <v/>
      </c>
      <c r="K3" s="43"/>
      <c r="L3" s="43" t="str">
        <f t="shared" si="1"/>
        <v/>
      </c>
      <c r="M3" s="43" t="str">
        <f>IF(K3&lt;&gt;"",VLOOKUP(K3,Lable!$A:$B,2,FALSE),"")</f>
        <v/>
      </c>
      <c r="N3" s="44" t="s">
        <v>22</v>
      </c>
      <c r="O3" s="42" t="s">
        <v>103</v>
      </c>
      <c r="P3" s="43" t="str">
        <f t="shared" ref="P3:P5" si="4">IF(O3&lt;&gt;"",Q3&amp;"&lt;br&gt;("&amp;O3&amp;")","")</f>
        <v>From Date&lt;br&gt;(From Date)</v>
      </c>
      <c r="Q3" s="43" t="str">
        <f>IF(O3&lt;&gt;"", VLOOKUP(O3, Lable!$A:$B, 2, FALSE), "")</f>
        <v>From Date</v>
      </c>
      <c r="R3" s="44" t="s">
        <v>110</v>
      </c>
      <c r="S3" s="43"/>
      <c r="T3" s="43"/>
      <c r="U3" s="43"/>
      <c r="V3" s="44"/>
      <c r="W3" s="44"/>
      <c r="X3" s="44"/>
      <c r="Y3" s="44"/>
      <c r="Z3" s="42"/>
      <c r="AA3" s="42"/>
      <c r="AB3" s="42"/>
      <c r="AC3" s="42"/>
      <c r="AD3" s="42"/>
      <c r="AE3" s="42"/>
    </row>
    <row r="4" spans="1:31" s="45" customFormat="1" ht="18.600000000000001" customHeight="1">
      <c r="A4" s="42" t="s">
        <v>445</v>
      </c>
      <c r="B4" s="43" t="str">
        <f>VLOOKUP(A4,Lable!$G:$I,2,FALSE)</f>
        <v>Case management COM UI</v>
      </c>
      <c r="C4" s="43" t="str">
        <f t="shared" si="0"/>
        <v>Case management COM UI(Case management COM UI)</v>
      </c>
      <c r="D4" s="43" t="str">
        <f>IF(B4&lt;&gt;"", VLOOKUP(B4,Lable!$A:$D,2,FALSE), "" )</f>
        <v>Case management COM UI</v>
      </c>
      <c r="E4" s="44"/>
      <c r="F4" s="43" t="str">
        <f t="shared" si="2"/>
        <v/>
      </c>
      <c r="G4" s="43" t="str">
        <f>IF(E4&lt;&gt;"",VLOOKUP(E4,Lable!$A:$B,2,FALSE),"")</f>
        <v/>
      </c>
      <c r="H4" s="44"/>
      <c r="I4" s="43" t="str">
        <f t="shared" si="3"/>
        <v/>
      </c>
      <c r="J4" s="43" t="str">
        <f>IF(H4&lt;&gt;"", VLOOKUP(H4,Lable!$A:$D,2,FALSE),"")</f>
        <v/>
      </c>
      <c r="K4" s="43"/>
      <c r="L4" s="43" t="str">
        <f t="shared" si="1"/>
        <v/>
      </c>
      <c r="M4" s="43" t="str">
        <f>IF(K4&lt;&gt;"",VLOOKUP(K4,Lable!$A:$B,2,FALSE),"")</f>
        <v/>
      </c>
      <c r="N4" s="44" t="s">
        <v>22</v>
      </c>
      <c r="O4" s="42" t="s">
        <v>104</v>
      </c>
      <c r="P4" s="43" t="str">
        <f t="shared" si="4"/>
        <v>To Date&lt;br&gt;(To Date)</v>
      </c>
      <c r="Q4" s="43" t="str">
        <f>IF(O4&lt;&gt;"", VLOOKUP(O4, Lable!$A:$B, 2, FALSE), "")</f>
        <v>To Date</v>
      </c>
      <c r="R4" s="44" t="s">
        <v>110</v>
      </c>
      <c r="S4" s="43"/>
      <c r="T4" s="43"/>
      <c r="U4" s="43"/>
      <c r="V4" s="44"/>
      <c r="W4" s="44"/>
      <c r="X4" s="44"/>
      <c r="Y4" s="44"/>
      <c r="Z4" s="42"/>
      <c r="AA4" s="42"/>
      <c r="AB4" s="42"/>
      <c r="AC4" s="42"/>
      <c r="AD4" s="42"/>
      <c r="AE4" s="42"/>
    </row>
    <row r="5" spans="1:31" s="45" customFormat="1" ht="18.600000000000001" customHeight="1">
      <c r="A5" s="42" t="s">
        <v>445</v>
      </c>
      <c r="B5" s="43" t="str">
        <f>VLOOKUP(A5,Lable!$G:$I,2,FALSE)</f>
        <v>Case management COM UI</v>
      </c>
      <c r="C5" s="43" t="str">
        <f t="shared" si="0"/>
        <v>Case management COM UI(Case management COM UI)</v>
      </c>
      <c r="D5" s="43" t="str">
        <f>IF(B5&lt;&gt;"", VLOOKUP(B5,Lable!$A:$D,2,FALSE), "" )</f>
        <v>Case management COM UI</v>
      </c>
      <c r="E5" s="44"/>
      <c r="F5" s="43" t="str">
        <f t="shared" si="2"/>
        <v/>
      </c>
      <c r="G5" s="43" t="str">
        <f>IF(E5&lt;&gt;"",VLOOKUP(E5,Lable!$A:$B,2,FALSE),"")</f>
        <v/>
      </c>
      <c r="H5" s="44"/>
      <c r="I5" s="43" t="str">
        <f t="shared" si="3"/>
        <v/>
      </c>
      <c r="J5" s="43" t="str">
        <f>IF(H5&lt;&gt;"", VLOOKUP(H5,Lable!$A:$D,2,FALSE),"")</f>
        <v/>
      </c>
      <c r="K5" s="43"/>
      <c r="L5" s="43" t="str">
        <f t="shared" si="1"/>
        <v/>
      </c>
      <c r="M5" s="43" t="str">
        <f>IF(K5&lt;&gt;"",VLOOKUP(K5,Lable!$A:$B,2,FALSE),"")</f>
        <v/>
      </c>
      <c r="N5" s="44" t="s">
        <v>22</v>
      </c>
      <c r="O5" s="42" t="s">
        <v>105</v>
      </c>
      <c r="P5" s="43" t="str">
        <f t="shared" si="4"/>
        <v>Error Type&lt;br&gt;(Error Type)</v>
      </c>
      <c r="Q5" s="43" t="str">
        <f>IF(O5&lt;&gt;"", VLOOKUP(O5, Lable!$A:$B, 2, FALSE), "")</f>
        <v>Error Type</v>
      </c>
      <c r="R5" s="2" t="s">
        <v>429</v>
      </c>
      <c r="S5" s="1"/>
      <c r="T5" s="1"/>
      <c r="U5" s="1"/>
      <c r="V5" s="2" t="s">
        <v>430</v>
      </c>
      <c r="W5" s="2"/>
      <c r="X5" s="2"/>
      <c r="Y5" s="2"/>
      <c r="Z5" s="4" t="s">
        <v>431</v>
      </c>
      <c r="AA5" s="4" t="s">
        <v>431</v>
      </c>
      <c r="AB5" s="4" t="s">
        <v>431</v>
      </c>
      <c r="AC5" s="4" t="s">
        <v>432</v>
      </c>
      <c r="AD5" s="4" t="s">
        <v>432</v>
      </c>
      <c r="AE5" s="4" t="s">
        <v>432</v>
      </c>
    </row>
    <row r="6" spans="1:31" s="45" customFormat="1" ht="18.600000000000001" customHeight="1">
      <c r="A6" s="42" t="s">
        <v>445</v>
      </c>
      <c r="B6" s="43" t="str">
        <f>VLOOKUP(A6,Lable!$G:$I,2,FALSE)</f>
        <v>Case management COM UI</v>
      </c>
      <c r="C6" s="43" t="str">
        <f t="shared" ref="C6" si="5">IF(B6&lt;&gt;"",D6&amp;"("&amp;B6&amp;")","")</f>
        <v>Case management COM UI(Case management COM UI)</v>
      </c>
      <c r="D6" s="43" t="str">
        <f>IF(B6&lt;&gt;"", VLOOKUP(B6,Lable!$A:$D,2,FALSE), "" )</f>
        <v>Case management COM UI</v>
      </c>
      <c r="E6" s="44"/>
      <c r="F6" s="43" t="str">
        <f t="shared" ref="F6" si="6">IF(E6&lt;&gt;"",G6&amp;"("&amp;E6&amp;")","")</f>
        <v/>
      </c>
      <c r="G6" s="43" t="str">
        <f>IF(E6&lt;&gt;"",VLOOKUP(E6,Lable!$A:$B,2,FALSE),"")</f>
        <v/>
      </c>
      <c r="H6" s="44"/>
      <c r="I6" s="43" t="str">
        <f t="shared" ref="I6" si="7">IF(H6&lt;&gt;"",J6&amp;"("&amp;H6&amp;")","")</f>
        <v/>
      </c>
      <c r="J6" s="43" t="str">
        <f>IF(H6&lt;&gt;"", VLOOKUP(H6,Lable!$A:$D,2,FALSE),"")</f>
        <v/>
      </c>
      <c r="K6" s="43"/>
      <c r="L6" s="43" t="str">
        <f t="shared" ref="L6" si="8">IF(K6&lt;&gt;"",M6&amp;"("&amp;K6&amp;")","")</f>
        <v/>
      </c>
      <c r="M6" s="43" t="str">
        <f>IF(K6&lt;&gt;"",VLOOKUP(K6,Lable!$A:$B,2,FALSE),"")</f>
        <v/>
      </c>
      <c r="N6" s="44" t="s">
        <v>22</v>
      </c>
      <c r="O6" s="42" t="s">
        <v>157</v>
      </c>
      <c r="P6" s="43" t="str">
        <f t="shared" ref="P6" si="9">IF(O6&lt;&gt;"",Q6&amp;"&lt;br&gt;("&amp;O6&amp;")","")</f>
        <v>Stage&lt;br&gt;(단계)</v>
      </c>
      <c r="Q6" s="43" t="str">
        <f>IF(O6&lt;&gt;"", VLOOKUP(O6, Lable!$A:$B, 2, FALSE), "")</f>
        <v>Stage</v>
      </c>
      <c r="R6" s="2" t="s">
        <v>449</v>
      </c>
      <c r="S6" s="1"/>
      <c r="T6" s="1"/>
      <c r="U6" s="1"/>
      <c r="V6" s="2" t="s">
        <v>430</v>
      </c>
      <c r="W6" s="2"/>
      <c r="X6" s="2"/>
      <c r="Y6" s="2"/>
      <c r="Z6" s="4" t="s">
        <v>448</v>
      </c>
      <c r="AA6" s="4" t="s">
        <v>448</v>
      </c>
      <c r="AB6" s="4" t="s">
        <v>448</v>
      </c>
      <c r="AC6" s="4" t="s">
        <v>432</v>
      </c>
      <c r="AD6" s="4" t="s">
        <v>432</v>
      </c>
      <c r="AE6" s="4" t="s">
        <v>432</v>
      </c>
    </row>
    <row r="7" spans="1:31" s="45" customFormat="1" ht="17.45" customHeight="1">
      <c r="A7" s="42" t="s">
        <v>445</v>
      </c>
      <c r="B7" s="43" t="str">
        <f>VLOOKUP(A7,Lable!$G:$I,2,FALSE)</f>
        <v>Case management COM UI</v>
      </c>
      <c r="C7" s="43" t="str">
        <f>IF(B7&lt;&gt;"",D7&amp;"("&amp;B7&amp;")","")</f>
        <v>Case management COM UI(Case management COM UI)</v>
      </c>
      <c r="D7" s="43" t="str">
        <f>IF(B7&lt;&gt;"", VLOOKUP(B7,Lable!$A:$D,2,FALSE), "" )</f>
        <v>Case management COM UI</v>
      </c>
      <c r="E7" s="44"/>
      <c r="F7" s="43" t="str">
        <f>IF(E7&lt;&gt;"",G7&amp;"("&amp;E7&amp;")","")</f>
        <v/>
      </c>
      <c r="G7" s="43" t="str">
        <f>IF(E7&lt;&gt;"",VLOOKUP(E7,Lable!$A:$B,2,FALSE),"")</f>
        <v/>
      </c>
      <c r="H7" s="44"/>
      <c r="I7" s="43" t="str">
        <f>IF(H7&lt;&gt;"",J7&amp;"("&amp;H7&amp;")","")</f>
        <v/>
      </c>
      <c r="J7" s="43" t="str">
        <f>IF(H7&lt;&gt;"", VLOOKUP(H7,Lable!$A:$D,2,FALSE),"")</f>
        <v/>
      </c>
      <c r="K7" s="43"/>
      <c r="L7" s="43" t="str">
        <f>IF(K7&lt;&gt;"",M7&amp;"("&amp;K7&amp;")","")</f>
        <v/>
      </c>
      <c r="M7" s="43" t="str">
        <f>IF(K7&lt;&gt;"",VLOOKUP(K7,Lable!$A:$B,2,FALSE),"")</f>
        <v/>
      </c>
      <c r="N7" s="44" t="s">
        <v>22</v>
      </c>
      <c r="O7" s="42" t="s">
        <v>99</v>
      </c>
      <c r="P7" s="43" t="str">
        <f>IF(O7&lt;&gt;"",Q7&amp;"&lt;br&gt;("&amp;O7&amp;")","")</f>
        <v>Taxpayer ID&lt;br&gt;(Taxpayer ID)</v>
      </c>
      <c r="Q7" s="43" t="str">
        <f>IF(O7&lt;&gt;"", VLOOKUP(O7, Lable!$A:$B, 2, FALSE), "")</f>
        <v>Taxpayer ID</v>
      </c>
      <c r="R7" s="44" t="s">
        <v>109</v>
      </c>
      <c r="S7" s="43"/>
      <c r="T7" s="43"/>
      <c r="U7" s="43"/>
      <c r="V7" s="44"/>
      <c r="W7" s="44"/>
      <c r="X7" s="44"/>
      <c r="Y7" s="44"/>
      <c r="Z7" s="42"/>
      <c r="AA7" s="42"/>
      <c r="AB7" s="42"/>
      <c r="AC7" s="52"/>
      <c r="AD7" s="52"/>
      <c r="AE7" s="52"/>
    </row>
    <row r="8" spans="1:31" s="17" customFormat="1" ht="18.600000000000001" customHeight="1">
      <c r="A8" s="14" t="s">
        <v>445</v>
      </c>
      <c r="B8" s="15" t="str">
        <f>VLOOKUP(A8,Lable!$G:$I,2,FALSE)</f>
        <v>Case management COM UI</v>
      </c>
      <c r="C8" s="15" t="str">
        <f t="shared" ref="C8:C18" si="10">IF(B8&lt;&gt;"",D8&amp;"("&amp;B8&amp;")","")</f>
        <v>Case management COM UI(Case management COM UI)</v>
      </c>
      <c r="D8" s="15" t="str">
        <f>IF(B8&lt;&gt;"", VLOOKUP(B8,Lable!$A:$D,2,FALSE), "" )</f>
        <v>Case management COM UI</v>
      </c>
      <c r="E8" s="16"/>
      <c r="F8" s="15" t="str">
        <f t="shared" ref="F8:F18" si="11">IF(E8&lt;&gt;"",G8&amp;"("&amp;E8&amp;")","")</f>
        <v/>
      </c>
      <c r="G8" s="15" t="str">
        <f>IF(E8&lt;&gt;"",VLOOKUP(E8,Lable!$A:$B,2,FALSE),"")</f>
        <v/>
      </c>
      <c r="H8" s="16"/>
      <c r="I8" s="15" t="str">
        <f t="shared" ref="I8:I18" si="12">IF(H8&lt;&gt;"",J8&amp;"("&amp;H8&amp;")","")</f>
        <v/>
      </c>
      <c r="J8" s="15" t="str">
        <f>IF(H8&lt;&gt;"", VLOOKUP(H8,Lable!$A:$D,2,FALSE),"")</f>
        <v/>
      </c>
      <c r="K8" s="15"/>
      <c r="L8" s="15" t="str">
        <f t="shared" ref="L8:L18" si="13">IF(K8&lt;&gt;"",M8&amp;"("&amp;K8&amp;")","")</f>
        <v/>
      </c>
      <c r="M8" s="15" t="str">
        <f>IF(K8&lt;&gt;"",VLOOKUP(K8,Lable!$A:$B,2,FALSE),"")</f>
        <v/>
      </c>
      <c r="N8" s="16"/>
      <c r="O8" s="41" t="s">
        <v>402</v>
      </c>
      <c r="P8" s="15" t="str">
        <f t="shared" ref="P8:P18" si="14">IF(O8&lt;&gt;"",Q8&amp;"&lt;br&gt;("&amp;O8&amp;")","")</f>
        <v>Reset&lt;br&gt;(초기화)</v>
      </c>
      <c r="Q8" s="15" t="str">
        <f>IF(O8&lt;&gt;"", VLOOKUP(O8, Lable!$A:$B, 2, FALSE), "")</f>
        <v>Reset</v>
      </c>
      <c r="R8" s="16" t="s">
        <v>108</v>
      </c>
      <c r="S8" s="15" t="s">
        <v>185</v>
      </c>
      <c r="T8" s="51" t="s">
        <v>407</v>
      </c>
      <c r="U8" s="15"/>
      <c r="V8" s="16"/>
      <c r="W8" s="16"/>
      <c r="X8" s="16"/>
      <c r="Y8" s="16"/>
      <c r="Z8" s="14"/>
      <c r="AA8" s="14"/>
      <c r="AB8" s="14"/>
      <c r="AC8" s="14" t="s">
        <v>408</v>
      </c>
      <c r="AD8" s="14" t="s">
        <v>408</v>
      </c>
      <c r="AE8" s="14" t="s">
        <v>408</v>
      </c>
    </row>
    <row r="9" spans="1:31" s="17" customFormat="1" ht="18.600000000000001" customHeight="1">
      <c r="A9" s="14" t="s">
        <v>445</v>
      </c>
      <c r="B9" s="15" t="str">
        <f>VLOOKUP(A9,Lable!$G:$I,2,FALSE)</f>
        <v>Case management COM UI</v>
      </c>
      <c r="C9" s="15" t="str">
        <f t="shared" si="10"/>
        <v>Case management COM UI(Case management COM UI)</v>
      </c>
      <c r="D9" s="15" t="str">
        <f>IF(B9&lt;&gt;"", VLOOKUP(B9,Lable!$A:$D,2,FALSE), "" )</f>
        <v>Case management COM UI</v>
      </c>
      <c r="E9" s="16"/>
      <c r="F9" s="15" t="str">
        <f t="shared" si="11"/>
        <v/>
      </c>
      <c r="G9" s="15" t="str">
        <f>IF(E9&lt;&gt;"",VLOOKUP(E9,Lable!$A:$B,2,FALSE),"")</f>
        <v/>
      </c>
      <c r="H9" s="16"/>
      <c r="I9" s="15" t="str">
        <f t="shared" si="12"/>
        <v/>
      </c>
      <c r="J9" s="15" t="str">
        <f>IF(H9&lt;&gt;"", VLOOKUP(H9,Lable!$A:$D,2,FALSE),"")</f>
        <v/>
      </c>
      <c r="K9" s="15"/>
      <c r="L9" s="15" t="str">
        <f t="shared" si="13"/>
        <v/>
      </c>
      <c r="M9" s="15" t="str">
        <f>IF(K9&lt;&gt;"",VLOOKUP(K9,Lable!$A:$B,2,FALSE),"")</f>
        <v/>
      </c>
      <c r="N9" s="16"/>
      <c r="O9" s="14" t="s">
        <v>111</v>
      </c>
      <c r="P9" s="15" t="str">
        <f t="shared" si="14"/>
        <v>Search&lt;br&gt;(조회)</v>
      </c>
      <c r="Q9" s="15" t="str">
        <f>IF(O9&lt;&gt;"", VLOOKUP(O9, Lable!$A:$B, 2, FALSE), "")</f>
        <v>Search</v>
      </c>
      <c r="R9" s="16" t="s">
        <v>108</v>
      </c>
      <c r="S9" s="15" t="s">
        <v>185</v>
      </c>
      <c r="T9" s="15" t="s">
        <v>9</v>
      </c>
      <c r="U9" s="15"/>
      <c r="V9" s="16"/>
      <c r="W9" s="16"/>
      <c r="X9" s="16"/>
      <c r="Y9" s="16"/>
      <c r="Z9" s="14"/>
      <c r="AA9" s="14"/>
      <c r="AB9" s="14"/>
      <c r="AC9" s="14"/>
      <c r="AD9" s="14"/>
      <c r="AE9" s="14"/>
    </row>
    <row r="10" spans="1:31" s="45" customFormat="1" ht="17.45" customHeight="1">
      <c r="A10" s="42" t="s">
        <v>445</v>
      </c>
      <c r="B10" s="43" t="str">
        <f>VLOOKUP(A10,Lable!$G:$I,2,FALSE)</f>
        <v>Case management COM UI</v>
      </c>
      <c r="C10" s="43" t="str">
        <f t="shared" si="10"/>
        <v>Case management COM UI(Case management COM UI)</v>
      </c>
      <c r="D10" s="43" t="str">
        <f>IF(B10&lt;&gt;"", VLOOKUP(B10,Lable!$A:$D,2,FALSE), "" )</f>
        <v>Case management COM UI</v>
      </c>
      <c r="E10" s="44"/>
      <c r="F10" s="43" t="str">
        <f t="shared" si="11"/>
        <v/>
      </c>
      <c r="G10" s="43" t="str">
        <f>IF(E10&lt;&gt;"",VLOOKUP(E10,Lable!$A:$B,2,FALSE),"")</f>
        <v/>
      </c>
      <c r="H10" s="44"/>
      <c r="I10" s="43" t="str">
        <f t="shared" si="12"/>
        <v/>
      </c>
      <c r="J10" s="43" t="str">
        <f>IF(H10&lt;&gt;"", VLOOKUP(H10,Lable!$A:$D,2,FALSE),"")</f>
        <v/>
      </c>
      <c r="K10" s="43"/>
      <c r="L10" s="43" t="str">
        <f t="shared" si="13"/>
        <v/>
      </c>
      <c r="M10" s="43" t="str">
        <f>IF(K10&lt;&gt;"",VLOOKUP(K10,Lable!$A:$B,2,FALSE),"")</f>
        <v/>
      </c>
      <c r="N10" s="44" t="s">
        <v>14</v>
      </c>
      <c r="O10" s="42" t="s">
        <v>433</v>
      </c>
      <c r="P10" s="43" t="str">
        <f t="shared" si="14"/>
        <v>Row&lt;br&gt;(Row)</v>
      </c>
      <c r="Q10" s="43" t="str">
        <f>IF(O10&lt;&gt;"", VLOOKUP(O10, Lable!$A:$B, 2, FALSE), "")</f>
        <v>Row</v>
      </c>
      <c r="R10" s="44" t="s">
        <v>66</v>
      </c>
      <c r="S10" s="43"/>
      <c r="T10" s="43"/>
      <c r="U10" s="43"/>
      <c r="V10" s="44"/>
      <c r="W10" s="44"/>
      <c r="X10" s="44"/>
      <c r="Y10" s="44"/>
      <c r="Z10" s="42"/>
      <c r="AA10" s="42"/>
      <c r="AB10" s="42"/>
      <c r="AC10" s="3" t="s">
        <v>434</v>
      </c>
      <c r="AD10" s="3" t="s">
        <v>434</v>
      </c>
      <c r="AE10" s="3" t="s">
        <v>434</v>
      </c>
    </row>
    <row r="11" spans="1:31" s="45" customFormat="1" ht="17.45" customHeight="1">
      <c r="A11" s="42" t="s">
        <v>445</v>
      </c>
      <c r="B11" s="43" t="str">
        <f>VLOOKUP(A11,Lable!$G:$I,2,FALSE)</f>
        <v>Case management COM UI</v>
      </c>
      <c r="C11" s="43" t="str">
        <f t="shared" si="10"/>
        <v>Case management COM UI(Case management COM UI)</v>
      </c>
      <c r="D11" s="43" t="str">
        <f>IF(B11&lt;&gt;"", VLOOKUP(B11,Lable!$A:$D,2,FALSE), "" )</f>
        <v>Case management COM UI</v>
      </c>
      <c r="E11" s="44"/>
      <c r="F11" s="43" t="str">
        <f t="shared" si="11"/>
        <v/>
      </c>
      <c r="G11" s="43" t="str">
        <f>IF(E11&lt;&gt;"",VLOOKUP(E11,Lable!$A:$B,2,FALSE),"")</f>
        <v/>
      </c>
      <c r="H11" s="44"/>
      <c r="I11" s="43" t="str">
        <f t="shared" si="12"/>
        <v/>
      </c>
      <c r="J11" s="43" t="str">
        <f>IF(H11&lt;&gt;"", VLOOKUP(H11,Lable!$A:$D,2,FALSE),"")</f>
        <v/>
      </c>
      <c r="K11" s="43"/>
      <c r="L11" s="43" t="str">
        <f t="shared" si="13"/>
        <v/>
      </c>
      <c r="M11" s="43" t="str">
        <f>IF(K11&lt;&gt;"",VLOOKUP(K11,Lable!$A:$B,2,FALSE),"")</f>
        <v/>
      </c>
      <c r="N11" s="44" t="s">
        <v>14</v>
      </c>
      <c r="O11" s="42" t="s">
        <v>153</v>
      </c>
      <c r="P11" s="43" t="str">
        <f t="shared" si="14"/>
        <v>Case ID&lt;br&gt;(사례 ID)</v>
      </c>
      <c r="Q11" s="43" t="str">
        <f>IF(O11&lt;&gt;"", VLOOKUP(O11, Lable!$A:$B, 2, FALSE), "")</f>
        <v>Case ID</v>
      </c>
      <c r="R11" s="44" t="s">
        <v>66</v>
      </c>
      <c r="S11" s="43" t="s">
        <v>411</v>
      </c>
      <c r="T11" s="43"/>
      <c r="U11" s="43"/>
      <c r="V11" s="44"/>
      <c r="W11" s="44"/>
      <c r="X11" s="44"/>
      <c r="Y11" s="44"/>
      <c r="Z11" s="42"/>
      <c r="AA11" s="42"/>
      <c r="AB11" s="42"/>
      <c r="AC11" s="3" t="s">
        <v>435</v>
      </c>
      <c r="AD11" s="3" t="s">
        <v>435</v>
      </c>
      <c r="AE11" s="3" t="s">
        <v>435</v>
      </c>
    </row>
    <row r="12" spans="1:31" s="45" customFormat="1" ht="17.45" customHeight="1">
      <c r="A12" s="42" t="s">
        <v>445</v>
      </c>
      <c r="B12" s="43" t="str">
        <f>VLOOKUP(A12,Lable!$G:$I,2,FALSE)</f>
        <v>Case management COM UI</v>
      </c>
      <c r="C12" s="43" t="str">
        <f t="shared" si="10"/>
        <v>Case management COM UI(Case management COM UI)</v>
      </c>
      <c r="D12" s="43" t="str">
        <f>IF(B12&lt;&gt;"", VLOOKUP(B12,Lable!$A:$D,2,FALSE), "" )</f>
        <v>Case management COM UI</v>
      </c>
      <c r="E12" s="44"/>
      <c r="F12" s="43" t="str">
        <f t="shared" si="11"/>
        <v/>
      </c>
      <c r="G12" s="43" t="str">
        <f>IF(E12&lt;&gt;"",VLOOKUP(E12,Lable!$A:$B,2,FALSE),"")</f>
        <v/>
      </c>
      <c r="H12" s="44"/>
      <c r="I12" s="43" t="str">
        <f t="shared" si="12"/>
        <v/>
      </c>
      <c r="J12" s="43" t="str">
        <f>IF(H12&lt;&gt;"", VLOOKUP(H12,Lable!$A:$D,2,FALSE),"")</f>
        <v/>
      </c>
      <c r="K12" s="43"/>
      <c r="L12" s="43" t="str">
        <f t="shared" si="13"/>
        <v/>
      </c>
      <c r="M12" s="43" t="str">
        <f>IF(K12&lt;&gt;"",VLOOKUP(K12,Lable!$A:$B,2,FALSE),"")</f>
        <v/>
      </c>
      <c r="N12" s="44" t="s">
        <v>14</v>
      </c>
      <c r="O12" s="42" t="s">
        <v>154</v>
      </c>
      <c r="P12" s="43" t="str">
        <f t="shared" si="14"/>
        <v>Taxpayer ID&lt;br&gt;(납세자 ID)</v>
      </c>
      <c r="Q12" s="43" t="str">
        <f>IF(O12&lt;&gt;"", VLOOKUP(O12, Lable!$A:$B, 2, FALSE), "")</f>
        <v>Taxpayer ID</v>
      </c>
      <c r="R12" s="44" t="s">
        <v>66</v>
      </c>
      <c r="S12" s="43"/>
      <c r="T12" s="43"/>
      <c r="U12" s="43"/>
      <c r="V12" s="44"/>
      <c r="W12" s="44"/>
      <c r="X12" s="44"/>
      <c r="Y12" s="44"/>
      <c r="Z12" s="42"/>
      <c r="AA12" s="42"/>
      <c r="AB12" s="42"/>
      <c r="AC12" s="3" t="s">
        <v>436</v>
      </c>
      <c r="AD12" s="3" t="s">
        <v>436</v>
      </c>
      <c r="AE12" s="3" t="s">
        <v>436</v>
      </c>
    </row>
    <row r="13" spans="1:31" s="45" customFormat="1" ht="18.600000000000001" customHeight="1">
      <c r="A13" s="42" t="s">
        <v>445</v>
      </c>
      <c r="B13" s="43" t="str">
        <f>VLOOKUP(A13,Lable!$G:$I,2,FALSE)</f>
        <v>Case management COM UI</v>
      </c>
      <c r="C13" s="43" t="str">
        <f t="shared" si="10"/>
        <v>Case management COM UI(Case management COM UI)</v>
      </c>
      <c r="D13" s="43" t="str">
        <f>IF(B13&lt;&gt;"", VLOOKUP(B13,Lable!$A:$D,2,FALSE), "" )</f>
        <v>Case management COM UI</v>
      </c>
      <c r="E13" s="44"/>
      <c r="F13" s="43" t="str">
        <f t="shared" si="11"/>
        <v/>
      </c>
      <c r="G13" s="43" t="str">
        <f>IF(E13&lt;&gt;"",VLOOKUP(E13,Lable!$A:$B,2,FALSE),"")</f>
        <v/>
      </c>
      <c r="H13" s="44"/>
      <c r="I13" s="43" t="str">
        <f t="shared" si="12"/>
        <v/>
      </c>
      <c r="J13" s="43" t="str">
        <f>IF(H13&lt;&gt;"", VLOOKUP(H13,Lable!$A:$D,2,FALSE),"")</f>
        <v/>
      </c>
      <c r="K13" s="43"/>
      <c r="L13" s="43" t="str">
        <f t="shared" si="13"/>
        <v/>
      </c>
      <c r="M13" s="43" t="str">
        <f>IF(K13&lt;&gt;"",VLOOKUP(K13,Lable!$A:$B,2,FALSE),"")</f>
        <v/>
      </c>
      <c r="N13" s="44" t="s">
        <v>14</v>
      </c>
      <c r="O13" s="42" t="s">
        <v>155</v>
      </c>
      <c r="P13" s="43" t="str">
        <f t="shared" si="14"/>
        <v>Taxpayer Name&lt;br&gt;(납세자 이름)</v>
      </c>
      <c r="Q13" s="43" t="str">
        <f>IF(O13&lt;&gt;"", VLOOKUP(O13, Lable!$A:$B, 2, FALSE), "")</f>
        <v>Taxpayer Name</v>
      </c>
      <c r="R13" s="44" t="s">
        <v>66</v>
      </c>
      <c r="S13" s="43"/>
      <c r="T13" s="43"/>
      <c r="U13" s="43"/>
      <c r="V13" s="44"/>
      <c r="W13" s="44"/>
      <c r="X13" s="44"/>
      <c r="Y13" s="44"/>
      <c r="Z13" s="42"/>
      <c r="AA13" s="42"/>
      <c r="AB13" s="42"/>
      <c r="AC13" s="4" t="s">
        <v>437</v>
      </c>
      <c r="AD13" s="4" t="s">
        <v>437</v>
      </c>
      <c r="AE13" s="4" t="s">
        <v>437</v>
      </c>
    </row>
    <row r="14" spans="1:31" s="45" customFormat="1" ht="18.600000000000001" customHeight="1">
      <c r="A14" s="42" t="s">
        <v>445</v>
      </c>
      <c r="B14" s="43" t="str">
        <f>VLOOKUP(A14,Lable!$G:$I,2,FALSE)</f>
        <v>Case management COM UI</v>
      </c>
      <c r="C14" s="43" t="str">
        <f t="shared" si="10"/>
        <v>Case management COM UI(Case management COM UI)</v>
      </c>
      <c r="D14" s="43" t="str">
        <f>IF(B14&lt;&gt;"", VLOOKUP(B14,Lable!$A:$D,2,FALSE), "" )</f>
        <v>Case management COM UI</v>
      </c>
      <c r="E14" s="44"/>
      <c r="F14" s="43" t="str">
        <f t="shared" si="11"/>
        <v/>
      </c>
      <c r="G14" s="43" t="str">
        <f>IF(E14&lt;&gt;"",VLOOKUP(E14,Lable!$A:$B,2,FALSE),"")</f>
        <v/>
      </c>
      <c r="H14" s="44"/>
      <c r="I14" s="43" t="str">
        <f t="shared" si="12"/>
        <v/>
      </c>
      <c r="J14" s="43" t="str">
        <f>IF(H14&lt;&gt;"", VLOOKUP(H14,Lable!$A:$D,2,FALSE),"")</f>
        <v/>
      </c>
      <c r="K14" s="43"/>
      <c r="L14" s="43" t="str">
        <f t="shared" si="13"/>
        <v/>
      </c>
      <c r="M14" s="43" t="str">
        <f>IF(K14&lt;&gt;"",VLOOKUP(K14,Lable!$A:$B,2,FALSE),"")</f>
        <v/>
      </c>
      <c r="N14" s="44" t="s">
        <v>14</v>
      </c>
      <c r="O14" s="42" t="s">
        <v>156</v>
      </c>
      <c r="P14" s="43" t="str">
        <f t="shared" si="14"/>
        <v>Tax Region&lt;br&gt;(과세 지역)</v>
      </c>
      <c r="Q14" s="43" t="str">
        <f>IF(O14&lt;&gt;"", VLOOKUP(O14, Lable!$A:$B, 2, FALSE), "")</f>
        <v>Tax Region</v>
      </c>
      <c r="R14" s="44" t="s">
        <v>66</v>
      </c>
      <c r="S14" s="43"/>
      <c r="T14" s="43"/>
      <c r="U14" s="43"/>
      <c r="V14" s="44"/>
      <c r="W14" s="44"/>
      <c r="X14" s="44"/>
      <c r="Y14" s="44"/>
      <c r="Z14" s="42"/>
      <c r="AA14" s="42"/>
      <c r="AB14" s="42"/>
      <c r="AC14" s="4" t="s">
        <v>438</v>
      </c>
      <c r="AD14" s="4" t="s">
        <v>438</v>
      </c>
      <c r="AE14" s="4" t="s">
        <v>438</v>
      </c>
    </row>
    <row r="15" spans="1:31" s="45" customFormat="1" ht="18.600000000000001" customHeight="1">
      <c r="A15" s="42" t="s">
        <v>445</v>
      </c>
      <c r="B15" s="43" t="str">
        <f>VLOOKUP(A15,Lable!$G:$I,2,FALSE)</f>
        <v>Case management COM UI</v>
      </c>
      <c r="C15" s="43" t="str">
        <f t="shared" si="10"/>
        <v>Case management COM UI(Case management COM UI)</v>
      </c>
      <c r="D15" s="43" t="str">
        <f>IF(B15&lt;&gt;"", VLOOKUP(B15,Lable!$A:$D,2,FALSE), "" )</f>
        <v>Case management COM UI</v>
      </c>
      <c r="E15" s="44"/>
      <c r="F15" s="43" t="str">
        <f t="shared" si="11"/>
        <v/>
      </c>
      <c r="G15" s="43" t="str">
        <f>IF(E15&lt;&gt;"",VLOOKUP(E15,Lable!$A:$B,2,FALSE),"")</f>
        <v/>
      </c>
      <c r="H15" s="44"/>
      <c r="I15" s="43" t="str">
        <f t="shared" si="12"/>
        <v/>
      </c>
      <c r="J15" s="43" t="str">
        <f>IF(H15&lt;&gt;"", VLOOKUP(H15,Lable!$A:$D,2,FALSE),"")</f>
        <v/>
      </c>
      <c r="K15" s="43"/>
      <c r="L15" s="43" t="str">
        <f t="shared" si="13"/>
        <v/>
      </c>
      <c r="M15" s="43" t="str">
        <f>IF(K15&lt;&gt;"",VLOOKUP(K15,Lable!$A:$B,2,FALSE),"")</f>
        <v/>
      </c>
      <c r="N15" s="44" t="s">
        <v>14</v>
      </c>
      <c r="O15" s="42" t="s">
        <v>157</v>
      </c>
      <c r="P15" s="43" t="str">
        <f t="shared" si="14"/>
        <v>Stage&lt;br&gt;(단계)</v>
      </c>
      <c r="Q15" s="43" t="str">
        <f>IF(O15&lt;&gt;"", VLOOKUP(O15, Lable!$A:$B, 2, FALSE), "")</f>
        <v>Stage</v>
      </c>
      <c r="R15" s="44" t="s">
        <v>66</v>
      </c>
      <c r="S15" s="43"/>
      <c r="T15" s="43"/>
      <c r="U15" s="43"/>
      <c r="V15" s="44"/>
      <c r="W15" s="44"/>
      <c r="X15" s="44"/>
      <c r="Y15" s="44"/>
      <c r="Z15" s="42"/>
      <c r="AA15" s="42"/>
      <c r="AB15" s="42"/>
      <c r="AC15" s="4" t="s">
        <v>439</v>
      </c>
      <c r="AD15" s="4" t="s">
        <v>439</v>
      </c>
      <c r="AE15" s="4" t="s">
        <v>439</v>
      </c>
    </row>
    <row r="16" spans="1:31" s="45" customFormat="1" ht="18.600000000000001" customHeight="1">
      <c r="A16" s="42" t="s">
        <v>445</v>
      </c>
      <c r="B16" s="43" t="str">
        <f>VLOOKUP(A16,Lable!$G:$I,2,FALSE)</f>
        <v>Case management COM UI</v>
      </c>
      <c r="C16" s="43" t="str">
        <f t="shared" si="10"/>
        <v>Case management COM UI(Case management COM UI)</v>
      </c>
      <c r="D16" s="43" t="str">
        <f>IF(B16&lt;&gt;"", VLOOKUP(B16,Lable!$A:$D,2,FALSE), "" )</f>
        <v>Case management COM UI</v>
      </c>
      <c r="E16" s="44"/>
      <c r="F16" s="43" t="str">
        <f t="shared" si="11"/>
        <v/>
      </c>
      <c r="G16" s="43" t="str">
        <f>IF(E16&lt;&gt;"",VLOOKUP(E16,Lable!$A:$B,2,FALSE),"")</f>
        <v/>
      </c>
      <c r="H16" s="44"/>
      <c r="I16" s="43" t="str">
        <f t="shared" si="12"/>
        <v/>
      </c>
      <c r="J16" s="43" t="str">
        <f>IF(H16&lt;&gt;"", VLOOKUP(H16,Lable!$A:$D,2,FALSE),"")</f>
        <v/>
      </c>
      <c r="K16" s="43"/>
      <c r="L16" s="43" t="str">
        <f t="shared" si="13"/>
        <v/>
      </c>
      <c r="M16" s="43" t="str">
        <f>IF(K16&lt;&gt;"",VLOOKUP(K16,Lable!$A:$B,2,FALSE),"")</f>
        <v/>
      </c>
      <c r="N16" s="44" t="s">
        <v>14</v>
      </c>
      <c r="O16" s="42" t="s">
        <v>135</v>
      </c>
      <c r="P16" s="43" t="str">
        <f t="shared" si="14"/>
        <v>Status&lt;br&gt;(상태)</v>
      </c>
      <c r="Q16" s="43" t="str">
        <f>IF(O16&lt;&gt;"", VLOOKUP(O16, Lable!$A:$B, 2, FALSE), "")</f>
        <v>Status</v>
      </c>
      <c r="R16" s="44" t="s">
        <v>66</v>
      </c>
      <c r="S16" s="43"/>
      <c r="T16" s="43"/>
      <c r="U16" s="43"/>
      <c r="V16" s="44"/>
      <c r="W16" s="44"/>
      <c r="X16" s="44"/>
      <c r="Y16" s="44"/>
      <c r="Z16" s="42"/>
      <c r="AA16" s="42"/>
      <c r="AB16" s="42"/>
      <c r="AC16" s="4" t="s">
        <v>440</v>
      </c>
      <c r="AD16" s="4" t="s">
        <v>440</v>
      </c>
      <c r="AE16" s="4" t="s">
        <v>440</v>
      </c>
    </row>
    <row r="17" spans="1:31" s="45" customFormat="1" ht="18.600000000000001" customHeight="1">
      <c r="A17" s="42" t="s">
        <v>445</v>
      </c>
      <c r="B17" s="43" t="str">
        <f>VLOOKUP(A17,Lable!$G:$I,2,FALSE)</f>
        <v>Case management COM UI</v>
      </c>
      <c r="C17" s="43" t="str">
        <f t="shared" si="10"/>
        <v>Case management COM UI(Case management COM UI)</v>
      </c>
      <c r="D17" s="43" t="str">
        <f>IF(B17&lt;&gt;"", VLOOKUP(B17,Lable!$A:$D,2,FALSE), "" )</f>
        <v>Case management COM UI</v>
      </c>
      <c r="E17" s="44"/>
      <c r="F17" s="43" t="str">
        <f t="shared" si="11"/>
        <v/>
      </c>
      <c r="G17" s="43" t="str">
        <f>IF(E17&lt;&gt;"",VLOOKUP(E17,Lable!$A:$B,2,FALSE),"")</f>
        <v/>
      </c>
      <c r="H17" s="44"/>
      <c r="I17" s="43" t="str">
        <f t="shared" si="12"/>
        <v/>
      </c>
      <c r="J17" s="43" t="str">
        <f>IF(H17&lt;&gt;"", VLOOKUP(H17,Lable!$A:$D,2,FALSE),"")</f>
        <v/>
      </c>
      <c r="K17" s="43"/>
      <c r="L17" s="43" t="str">
        <f t="shared" si="13"/>
        <v/>
      </c>
      <c r="M17" s="43" t="str">
        <f>IF(K17&lt;&gt;"",VLOOKUP(K17,Lable!$A:$B,2,FALSE),"")</f>
        <v/>
      </c>
      <c r="N17" s="44" t="s">
        <v>14</v>
      </c>
      <c r="O17" s="42" t="s">
        <v>158</v>
      </c>
      <c r="P17" s="43" t="str">
        <f t="shared" si="14"/>
        <v>Error Type&lt;br&gt;(오류 유형)</v>
      </c>
      <c r="Q17" s="43" t="str">
        <f>IF(O17&lt;&gt;"", VLOOKUP(O17, Lable!$A:$B, 2, FALSE), "")</f>
        <v>Error Type</v>
      </c>
      <c r="R17" s="44" t="s">
        <v>66</v>
      </c>
      <c r="S17" s="43"/>
      <c r="T17" s="43"/>
      <c r="U17" s="43"/>
      <c r="V17" s="44"/>
      <c r="W17" s="44"/>
      <c r="X17" s="44"/>
      <c r="Y17" s="44"/>
      <c r="Z17" s="42"/>
      <c r="AA17" s="42"/>
      <c r="AB17" s="42"/>
      <c r="AC17" s="4" t="s">
        <v>441</v>
      </c>
      <c r="AD17" s="4" t="s">
        <v>441</v>
      </c>
      <c r="AE17" s="4" t="s">
        <v>441</v>
      </c>
    </row>
    <row r="18" spans="1:31" s="45" customFormat="1" ht="18.600000000000001" customHeight="1">
      <c r="A18" s="42" t="s">
        <v>445</v>
      </c>
      <c r="B18" s="43" t="str">
        <f>VLOOKUP(A18,Lable!$G:$I,2,FALSE)</f>
        <v>Case management COM UI</v>
      </c>
      <c r="C18" s="43" t="str">
        <f t="shared" si="10"/>
        <v>Case management COM UI(Case management COM UI)</v>
      </c>
      <c r="D18" s="43" t="str">
        <f>IF(B18&lt;&gt;"", VLOOKUP(B18,Lable!$A:$D,2,FALSE), "" )</f>
        <v>Case management COM UI</v>
      </c>
      <c r="E18" s="44"/>
      <c r="F18" s="43" t="str">
        <f t="shared" si="11"/>
        <v/>
      </c>
      <c r="G18" s="43" t="str">
        <f>IF(E18&lt;&gt;"",VLOOKUP(E18,Lable!$A:$B,2,FALSE),"")</f>
        <v/>
      </c>
      <c r="H18" s="44"/>
      <c r="I18" s="43" t="str">
        <f t="shared" si="12"/>
        <v/>
      </c>
      <c r="J18" s="43" t="str">
        <f>IF(H18&lt;&gt;"", VLOOKUP(H18,Lable!$A:$D,2,FALSE),"")</f>
        <v/>
      </c>
      <c r="K18" s="43"/>
      <c r="L18" s="43" t="str">
        <f t="shared" si="13"/>
        <v/>
      </c>
      <c r="M18" s="43" t="str">
        <f>IF(K18&lt;&gt;"",VLOOKUP(K18,Lable!$A:$B,2,FALSE),"")</f>
        <v/>
      </c>
      <c r="N18" s="44" t="s">
        <v>14</v>
      </c>
      <c r="O18" s="42" t="s">
        <v>159</v>
      </c>
      <c r="P18" s="43" t="str">
        <f t="shared" si="14"/>
        <v>Date Created&lt;br&gt;(생성 날짜)</v>
      </c>
      <c r="Q18" s="43" t="str">
        <f>IF(O18&lt;&gt;"", VLOOKUP(O18, Lable!$A:$B, 2, FALSE), "")</f>
        <v>Date Created</v>
      </c>
      <c r="R18" s="44" t="s">
        <v>66</v>
      </c>
      <c r="S18" s="43"/>
      <c r="T18" s="43"/>
      <c r="U18" s="43"/>
      <c r="V18" s="44"/>
      <c r="W18" s="44"/>
      <c r="X18" s="44"/>
      <c r="Y18" s="44"/>
      <c r="Z18" s="42"/>
      <c r="AA18" s="42"/>
      <c r="AB18" s="42"/>
      <c r="AC18" s="4" t="s">
        <v>442</v>
      </c>
      <c r="AD18" s="4" t="s">
        <v>442</v>
      </c>
      <c r="AE18" s="4" t="s">
        <v>442</v>
      </c>
    </row>
  </sheetData>
  <autoFilter ref="A1:XEX1" xr:uid="{00000000-0001-0000-0000-000000000000}"/>
  <dataConsolidate/>
  <phoneticPr fontId="1" type="noConversion"/>
  <conditionalFormatting sqref="U8:XFD8 T9:XFD9 A8:R9 A10:XFD1048576 A1:XFD7">
    <cfRule type="expression" dxfId="23" priority="10">
      <formula>$O1="신규 정정"</formula>
    </cfRule>
    <cfRule type="expression" dxfId="22" priority="11">
      <formula>$O1="신규"</formula>
    </cfRule>
    <cfRule type="expression" dxfId="21" priority="12">
      <formula>$O1="전송"</formula>
    </cfRule>
    <cfRule type="expression" dxfId="20" priority="13">
      <formula>$O1="임시저장"</formula>
    </cfRule>
    <cfRule type="expression" dxfId="19" priority="14">
      <formula>$T1="th-list"</formula>
    </cfRule>
  </conditionalFormatting>
  <conditionalFormatting sqref="S9">
    <cfRule type="expression" dxfId="18" priority="6">
      <formula>$O9="심사 완료"</formula>
    </cfRule>
    <cfRule type="expression" dxfId="17" priority="7">
      <formula>$T9="th-list"</formula>
    </cfRule>
  </conditionalFormatting>
  <conditionalFormatting sqref="S8:T8">
    <cfRule type="expression" dxfId="16" priority="8">
      <formula>$O8="심사 완료"</formula>
    </cfRule>
    <cfRule type="expression" dxfId="15" priority="9">
      <formula>$T8="th-list"</formula>
    </cfRule>
  </conditionalFormatting>
  <dataValidations count="1">
    <dataValidation showInputMessage="1" showErrorMessage="1" sqref="N1:N1048576" xr:uid="{BD11BC72-8765-4207-8D06-909A500A353C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476250</xdr:colOff>
                    <xdr:row>0</xdr:row>
                    <xdr:rowOff>76200</xdr:rowOff>
                  </from>
                  <to>
                    <xdr:col>0</xdr:col>
                    <xdr:colOff>1323975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269"/>
  <sheetViews>
    <sheetView zoomScale="85" zoomScaleNormal="85" workbookViewId="0">
      <pane ySplit="1" topLeftCell="A2" activePane="bottomLeft" state="frozen"/>
      <selection pane="bottomLeft" activeCell="I29" sqref="I29"/>
    </sheetView>
  </sheetViews>
  <sheetFormatPr defaultRowHeight="16.5"/>
  <cols>
    <col min="1" max="1" width="50.625" bestFit="1" customWidth="1"/>
    <col min="2" max="2" width="50.5" bestFit="1" customWidth="1"/>
    <col min="3" max="3" width="8.125" style="19" customWidth="1"/>
    <col min="4" max="4" width="7.25" bestFit="1" customWidth="1"/>
    <col min="5" max="5" width="9.625" style="19" customWidth="1"/>
    <col min="6" max="6" width="9.625" style="19" bestFit="1" customWidth="1"/>
    <col min="7" max="7" width="27.5" bestFit="1" customWidth="1"/>
    <col min="8" max="8" width="25.5" bestFit="1" customWidth="1"/>
    <col min="9" max="9" width="39.125" bestFit="1" customWidth="1"/>
  </cols>
  <sheetData>
    <row r="1" spans="1:9" s="21" customFormat="1" ht="27">
      <c r="A1" s="27" t="s">
        <v>15</v>
      </c>
      <c r="B1" s="27" t="s">
        <v>39</v>
      </c>
      <c r="C1" s="27" t="s">
        <v>265</v>
      </c>
      <c r="D1" s="27" t="s">
        <v>16</v>
      </c>
      <c r="E1" s="27" t="s">
        <v>252</v>
      </c>
      <c r="F1" s="27" t="s">
        <v>251</v>
      </c>
      <c r="G1" s="28"/>
      <c r="H1" s="28"/>
      <c r="I1" s="28"/>
    </row>
    <row r="2" spans="1:9">
      <c r="A2" s="29" t="s">
        <v>38</v>
      </c>
      <c r="B2" s="29" t="s">
        <v>38</v>
      </c>
      <c r="C2" s="8"/>
      <c r="D2" s="29"/>
      <c r="E2" s="8">
        <f>COUNTIF(A:A,A2)</f>
        <v>3</v>
      </c>
      <c r="F2" s="8">
        <f>COUNTIF(B:B,B2)</f>
        <v>3</v>
      </c>
      <c r="G2" s="20" t="s">
        <v>336</v>
      </c>
      <c r="H2" s="20" t="str">
        <f>A2</f>
        <v>Dashboard</v>
      </c>
      <c r="I2" s="20" t="str">
        <f>B2</f>
        <v>Dashboard</v>
      </c>
    </row>
    <row r="3" spans="1:9" s="23" customFormat="1">
      <c r="A3" s="22" t="s">
        <v>107</v>
      </c>
      <c r="B3" s="22" t="s">
        <v>107</v>
      </c>
      <c r="C3" s="39"/>
      <c r="D3" s="22"/>
      <c r="E3" s="8">
        <f>COUNTIF(A:A,A3)</f>
        <v>3</v>
      </c>
      <c r="F3" s="8">
        <f>COUNTIF(B:B,B3)</f>
        <v>3</v>
      </c>
      <c r="G3" s="20" t="s">
        <v>337</v>
      </c>
      <c r="H3" s="20" t="str">
        <f t="shared" ref="H3:H68" si="0">A3</f>
        <v>New Case</v>
      </c>
      <c r="I3" s="20" t="str">
        <f t="shared" ref="I3:I68" si="1">B3</f>
        <v>New Case</v>
      </c>
    </row>
    <row r="4" spans="1:9">
      <c r="A4" s="20" t="s">
        <v>399</v>
      </c>
      <c r="B4" s="20" t="s">
        <v>399</v>
      </c>
      <c r="C4" s="18"/>
      <c r="D4" s="20"/>
      <c r="E4" s="18">
        <f>COUNTIF(A:A,A4)</f>
        <v>3</v>
      </c>
      <c r="F4" s="18">
        <f>COUNTIF(B:B,B4)</f>
        <v>3</v>
      </c>
      <c r="G4" s="20" t="s">
        <v>338</v>
      </c>
      <c r="H4" s="20" t="str">
        <f t="shared" si="0"/>
        <v>Case management</v>
      </c>
      <c r="I4" s="20" t="str">
        <f t="shared" si="1"/>
        <v>Case management</v>
      </c>
    </row>
    <row r="5" spans="1:9">
      <c r="A5" s="20" t="s">
        <v>413</v>
      </c>
      <c r="B5" s="20" t="s">
        <v>413</v>
      </c>
      <c r="C5" s="18"/>
      <c r="D5" s="20"/>
      <c r="E5" s="18">
        <f>COUNTIF(A:A,A5)</f>
        <v>3</v>
      </c>
      <c r="F5" s="18">
        <f>COUNTIF(B:B,B5)</f>
        <v>3</v>
      </c>
      <c r="G5" s="20" t="s">
        <v>412</v>
      </c>
      <c r="H5" s="20" t="str">
        <f t="shared" ref="H5" si="2">A5</f>
        <v>Case management COM UI</v>
      </c>
      <c r="I5" s="20" t="str">
        <f t="shared" ref="I5" si="3">B5</f>
        <v>Case management COM UI</v>
      </c>
    </row>
    <row r="6" spans="1:9">
      <c r="A6" s="20" t="s">
        <v>135</v>
      </c>
      <c r="B6" s="20" t="s">
        <v>23</v>
      </c>
      <c r="C6" s="18"/>
      <c r="D6" s="20"/>
      <c r="E6" s="8">
        <f>COUNTIF(A:A,A6)</f>
        <v>3</v>
      </c>
      <c r="F6" s="8">
        <f>COUNTIF(B:B,B6)</f>
        <v>3</v>
      </c>
      <c r="G6" s="20" t="s">
        <v>339</v>
      </c>
      <c r="H6" s="20" t="str">
        <f t="shared" ref="H6" si="4">A6</f>
        <v>상태</v>
      </c>
      <c r="I6" s="20" t="str">
        <f t="shared" ref="I6" si="5">B6</f>
        <v>Status</v>
      </c>
    </row>
    <row r="7" spans="1:9">
      <c r="A7" s="24" t="s">
        <v>198</v>
      </c>
      <c r="B7" s="24" t="s">
        <v>196</v>
      </c>
      <c r="C7" s="25"/>
      <c r="D7" s="24"/>
      <c r="E7" s="25">
        <f>COUNTIF(A:A,A7)</f>
        <v>3</v>
      </c>
      <c r="F7" s="25">
        <f>COUNTIF(B:B,B7)</f>
        <v>5</v>
      </c>
      <c r="G7" s="24" t="s">
        <v>340</v>
      </c>
      <c r="H7" s="20" t="str">
        <f t="shared" si="0"/>
        <v>부채번호 없는 납부 내역</v>
      </c>
      <c r="I7" s="20" t="str">
        <f t="shared" si="1"/>
        <v>Payments Without Debit Number</v>
      </c>
    </row>
    <row r="8" spans="1:9">
      <c r="A8" s="24" t="s">
        <v>260</v>
      </c>
      <c r="B8" s="24" t="s">
        <v>197</v>
      </c>
      <c r="C8" s="25"/>
      <c r="D8" s="24"/>
      <c r="E8" s="25">
        <f>COUNTIF(A:A,A8)</f>
        <v>3</v>
      </c>
      <c r="F8" s="25">
        <f>COUNTIF(B:B,B8)</f>
        <v>3</v>
      </c>
      <c r="G8" s="24" t="s">
        <v>341</v>
      </c>
      <c r="H8" s="20" t="str">
        <f t="shared" ref="H8" si="6">A8</f>
        <v>평가추가(부채번호 없는 납부 내역)</v>
      </c>
      <c r="I8" s="20" t="str">
        <f t="shared" ref="I8" si="7">B8</f>
        <v>Add assessment(Payments Without Debit Number)</v>
      </c>
    </row>
    <row r="9" spans="1:9">
      <c r="A9" s="24" t="s">
        <v>201</v>
      </c>
      <c r="B9" s="24" t="s">
        <v>199</v>
      </c>
      <c r="C9" s="25"/>
      <c r="D9" s="24"/>
      <c r="E9" s="25">
        <f>COUNTIF(A:A,A9)</f>
        <v>3</v>
      </c>
      <c r="F9" s="25">
        <f>COUNTIF(B:B,B9)</f>
        <v>4</v>
      </c>
      <c r="G9" s="24" t="s">
        <v>342</v>
      </c>
      <c r="H9" s="20" t="str">
        <f t="shared" si="0"/>
        <v>일괄 납부</v>
      </c>
      <c r="I9" s="20" t="str">
        <f t="shared" si="1"/>
        <v>Lumpsum Payments</v>
      </c>
    </row>
    <row r="10" spans="1:9">
      <c r="A10" s="24" t="s">
        <v>258</v>
      </c>
      <c r="B10" s="24" t="s">
        <v>200</v>
      </c>
      <c r="C10" s="25"/>
      <c r="D10" s="24"/>
      <c r="E10" s="25">
        <f>COUNTIF(A:A,A10)</f>
        <v>3</v>
      </c>
      <c r="F10" s="25">
        <f>COUNTIF(B:B,B10)</f>
        <v>3</v>
      </c>
      <c r="G10" s="24" t="s">
        <v>343</v>
      </c>
      <c r="H10" s="20" t="str">
        <f t="shared" si="0"/>
        <v>평가추가(일괄 납부)</v>
      </c>
      <c r="I10" s="20" t="str">
        <f t="shared" si="1"/>
        <v>Add assessment(Lumpsum Payments)</v>
      </c>
    </row>
    <row r="11" spans="1:9">
      <c r="A11" s="24" t="s">
        <v>218</v>
      </c>
      <c r="B11" s="24" t="s">
        <v>220</v>
      </c>
      <c r="C11" s="25"/>
      <c r="D11" s="24"/>
      <c r="E11" s="25">
        <f>COUNTIF(A:A,A11)</f>
        <v>3</v>
      </c>
      <c r="F11" s="25">
        <f>COUNTIF(B:B,B11)</f>
        <v>5</v>
      </c>
      <c r="G11" s="24" t="s">
        <v>344</v>
      </c>
      <c r="H11" s="20" t="str">
        <f t="shared" si="0"/>
        <v>잘못된 게시 내역</v>
      </c>
      <c r="I11" s="20" t="str">
        <f t="shared" si="1"/>
        <v>Incorrect Posting</v>
      </c>
    </row>
    <row r="12" spans="1:9">
      <c r="A12" s="24" t="s">
        <v>219</v>
      </c>
      <c r="B12" s="24" t="s">
        <v>221</v>
      </c>
      <c r="C12" s="25"/>
      <c r="D12" s="24"/>
      <c r="E12" s="25">
        <f>COUNTIF(A:A,A12)</f>
        <v>3</v>
      </c>
      <c r="F12" s="25">
        <f>COUNTIF(B:B,B12)</f>
        <v>3</v>
      </c>
      <c r="G12" s="24" t="s">
        <v>345</v>
      </c>
      <c r="H12" s="20" t="str">
        <f t="shared" si="0"/>
        <v>업데이트 세부정보(잘못된 게시 내역)</v>
      </c>
      <c r="I12" s="20" t="str">
        <f t="shared" si="1"/>
        <v>Update Details(Incorrect Posting)</v>
      </c>
    </row>
    <row r="13" spans="1:9">
      <c r="A13" s="24" t="s">
        <v>161</v>
      </c>
      <c r="B13" s="24" t="s">
        <v>113</v>
      </c>
      <c r="C13" s="25"/>
      <c r="D13" s="24"/>
      <c r="E13" s="25">
        <f>COUNTIF(A:A,A13)</f>
        <v>3</v>
      </c>
      <c r="F13" s="25">
        <f>COUNTIF(B:B,B13)</f>
        <v>4</v>
      </c>
      <c r="G13" s="24" t="s">
        <v>346</v>
      </c>
      <c r="H13" s="20" t="str">
        <f t="shared" si="0"/>
        <v>오류 평가</v>
      </c>
      <c r="I13" s="20" t="str">
        <f t="shared" si="1"/>
        <v>Wrong Assessments</v>
      </c>
    </row>
    <row r="14" spans="1:9">
      <c r="A14" s="24" t="s">
        <v>244</v>
      </c>
      <c r="B14" s="24" t="s">
        <v>243</v>
      </c>
      <c r="C14" s="25"/>
      <c r="D14" s="24"/>
      <c r="E14" s="25">
        <f>COUNTIF(A:A,A14)</f>
        <v>3</v>
      </c>
      <c r="F14" s="25">
        <f>COUNTIF(B:B,B14)</f>
        <v>3</v>
      </c>
      <c r="G14" s="24" t="s">
        <v>347</v>
      </c>
      <c r="H14" s="20" t="str">
        <f t="shared" ref="H14" si="8">A14</f>
        <v>세부정보수정(오류평가)</v>
      </c>
      <c r="I14" s="20" t="str">
        <f t="shared" ref="I14" si="9">B14</f>
        <v>Ammend Details(Wrong Assessments)</v>
      </c>
    </row>
    <row r="15" spans="1:9">
      <c r="A15" s="24" t="s">
        <v>162</v>
      </c>
      <c r="B15" s="24" t="s">
        <v>54</v>
      </c>
      <c r="C15" s="25"/>
      <c r="D15" s="24"/>
      <c r="E15" s="25">
        <f>COUNTIF(A:A,A15)</f>
        <v>3</v>
      </c>
      <c r="F15" s="25">
        <f>COUNTIF(B:B,B15)</f>
        <v>6</v>
      </c>
      <c r="G15" s="24" t="s">
        <v>348</v>
      </c>
      <c r="H15" s="20" t="str">
        <f t="shared" ref="H15" si="10">A15</f>
        <v>중복된 평가 내역</v>
      </c>
      <c r="I15" s="20" t="str">
        <f t="shared" ref="I15" si="11">B15</f>
        <v>Duplicate Assessments</v>
      </c>
    </row>
    <row r="16" spans="1:9">
      <c r="A16" s="24" t="s">
        <v>257</v>
      </c>
      <c r="B16" s="24" t="s">
        <v>259</v>
      </c>
      <c r="C16" s="25"/>
      <c r="D16" s="24"/>
      <c r="E16" s="25">
        <f>COUNTIF(A:A,A16)</f>
        <v>3</v>
      </c>
      <c r="F16" s="25">
        <f>COUNTIF(B:B,B16)</f>
        <v>3</v>
      </c>
      <c r="G16" s="24" t="s">
        <v>349</v>
      </c>
      <c r="H16" s="20" t="str">
        <f t="shared" si="0"/>
        <v>평가추가(중복된 평가 내역)</v>
      </c>
      <c r="I16" s="20" t="str">
        <f t="shared" si="1"/>
        <v>Add assessment(Duplicate Assessments)</v>
      </c>
    </row>
    <row r="17" spans="1:9">
      <c r="A17" s="24" t="s">
        <v>264</v>
      </c>
      <c r="B17" s="24" t="s">
        <v>55</v>
      </c>
      <c r="C17" s="25"/>
      <c r="D17" s="24"/>
      <c r="E17" s="25">
        <f>COUNTIF(A:A,A17)</f>
        <v>3</v>
      </c>
      <c r="F17" s="25">
        <f>COUNTIF(B:B,B17)</f>
        <v>5</v>
      </c>
      <c r="G17" s="24" t="s">
        <v>350</v>
      </c>
      <c r="H17" s="20" t="str">
        <f t="shared" si="0"/>
        <v>무효 처리된 평가</v>
      </c>
      <c r="I17" s="20" t="str">
        <f t="shared" si="1"/>
        <v>Vacated Assessments</v>
      </c>
    </row>
    <row r="18" spans="1:9">
      <c r="A18" s="24" t="s">
        <v>272</v>
      </c>
      <c r="B18" s="24" t="s">
        <v>273</v>
      </c>
      <c r="C18" s="25"/>
      <c r="D18" s="24"/>
      <c r="E18" s="25">
        <f>COUNTIF(A:A,A18)</f>
        <v>3</v>
      </c>
      <c r="F18" s="25">
        <f>COUNTIF(B:B,B18)</f>
        <v>3</v>
      </c>
      <c r="G18" s="24" t="s">
        <v>351</v>
      </c>
      <c r="H18" s="20" t="str">
        <f t="shared" ref="H18" si="12">A18</f>
        <v>평가추가(무효 처리된 평가)</v>
      </c>
      <c r="I18" s="20" t="str">
        <f t="shared" ref="I18" si="13">B18</f>
        <v>Add assessment(Vacated Assessments)</v>
      </c>
    </row>
    <row r="19" spans="1:9">
      <c r="A19" s="24" t="s">
        <v>163</v>
      </c>
      <c r="B19" s="24" t="s">
        <v>164</v>
      </c>
      <c r="C19" s="25"/>
      <c r="D19" s="24"/>
      <c r="E19" s="25">
        <f>COUNTIF(A:A,A19)</f>
        <v>3</v>
      </c>
      <c r="F19" s="25">
        <f>COUNTIF(B:B,B19)</f>
        <v>3</v>
      </c>
      <c r="G19" s="24" t="s">
        <v>352</v>
      </c>
      <c r="H19" s="20" t="str">
        <f t="shared" si="0"/>
        <v>잘못 취소된 평가의 반전</v>
      </c>
      <c r="I19" s="20" t="str">
        <f t="shared" si="1"/>
        <v>Reverse Of Wrong Cancelled Assessment</v>
      </c>
    </row>
    <row r="20" spans="1:9">
      <c r="A20" s="30" t="s">
        <v>165</v>
      </c>
      <c r="B20" s="20" t="s">
        <v>295</v>
      </c>
      <c r="C20" s="18"/>
      <c r="D20" s="20"/>
      <c r="E20" s="18">
        <f>COUNTIF(A:A,A20)</f>
        <v>3</v>
      </c>
      <c r="F20" s="18">
        <f>COUNTIF(B:B,B20)</f>
        <v>3</v>
      </c>
      <c r="G20" s="20" t="s">
        <v>353</v>
      </c>
      <c r="H20" s="20" t="str">
        <f t="shared" si="0"/>
        <v>케이스 재할당</v>
      </c>
      <c r="I20" s="20" t="str">
        <f t="shared" si="1"/>
        <v>Case Reassignment</v>
      </c>
    </row>
    <row r="21" spans="1:9">
      <c r="A21" s="31" t="s">
        <v>166</v>
      </c>
      <c r="B21" s="31" t="s">
        <v>169</v>
      </c>
      <c r="C21" s="32"/>
      <c r="D21" s="31"/>
      <c r="E21" s="32">
        <f>COUNTIF(A:A,A21)</f>
        <v>3</v>
      </c>
      <c r="F21" s="32">
        <f>COUNTIF(B:B,B21)</f>
        <v>3</v>
      </c>
      <c r="G21" s="31" t="s">
        <v>354</v>
      </c>
      <c r="H21" s="31" t="str">
        <f t="shared" si="0"/>
        <v>관리자용 요약 보고서</v>
      </c>
      <c r="I21" s="31" t="str">
        <f t="shared" si="1"/>
        <v>Executive Reports</v>
      </c>
    </row>
    <row r="22" spans="1:9">
      <c r="A22" s="31" t="s">
        <v>167</v>
      </c>
      <c r="B22" s="31" t="s">
        <v>170</v>
      </c>
      <c r="C22" s="32"/>
      <c r="D22" s="31"/>
      <c r="E22" s="32">
        <f>COUNTIF(A:A,A22)</f>
        <v>3</v>
      </c>
      <c r="F22" s="32">
        <f>COUNTIF(B:B,B22)</f>
        <v>3</v>
      </c>
      <c r="G22" s="31" t="s">
        <v>355</v>
      </c>
      <c r="H22" s="31" t="str">
        <f t="shared" si="0"/>
        <v>상세 보고서</v>
      </c>
      <c r="I22" s="31" t="str">
        <f t="shared" si="1"/>
        <v>Detailed Reports</v>
      </c>
    </row>
    <row r="23" spans="1:9">
      <c r="A23" s="31" t="s">
        <v>168</v>
      </c>
      <c r="B23" s="31" t="s">
        <v>171</v>
      </c>
      <c r="C23" s="32"/>
      <c r="D23" s="31"/>
      <c r="E23" s="32">
        <f>COUNTIF(A:A,A23)</f>
        <v>3</v>
      </c>
      <c r="F23" s="32">
        <f>COUNTIF(B:B,B23)</f>
        <v>3</v>
      </c>
      <c r="G23" s="31" t="s">
        <v>356</v>
      </c>
      <c r="H23" s="31" t="str">
        <f t="shared" si="0"/>
        <v>잠재적 오류에 대한 보고서</v>
      </c>
      <c r="I23" s="31" t="str">
        <f t="shared" si="1"/>
        <v>Potential Errors Reports</v>
      </c>
    </row>
    <row r="24" spans="1:9">
      <c r="A24" s="29" t="s">
        <v>38</v>
      </c>
      <c r="B24" s="29" t="s">
        <v>38</v>
      </c>
      <c r="C24" s="8"/>
      <c r="D24" s="29"/>
      <c r="E24" s="8">
        <f>COUNTIF(A:A,A24)</f>
        <v>3</v>
      </c>
      <c r="F24" s="8">
        <f>COUNTIF(B:B,B24)</f>
        <v>3</v>
      </c>
      <c r="G24" s="20" t="s">
        <v>357</v>
      </c>
      <c r="H24" s="20" t="str">
        <f>A24</f>
        <v>Dashboard</v>
      </c>
      <c r="I24" s="20" t="str">
        <f>B24</f>
        <v>Dashboard</v>
      </c>
    </row>
    <row r="25" spans="1:9" s="23" customFormat="1">
      <c r="A25" s="22" t="s">
        <v>107</v>
      </c>
      <c r="B25" s="22" t="s">
        <v>107</v>
      </c>
      <c r="C25" s="39"/>
      <c r="D25" s="22"/>
      <c r="E25" s="8">
        <f>COUNTIF(A:A,A25)</f>
        <v>3</v>
      </c>
      <c r="F25" s="8">
        <f>COUNTIF(B:B,B25)</f>
        <v>3</v>
      </c>
      <c r="G25" s="20" t="s">
        <v>358</v>
      </c>
      <c r="H25" s="20" t="str">
        <f t="shared" ref="H25:H45" si="14">A25</f>
        <v>New Case</v>
      </c>
      <c r="I25" s="20" t="str">
        <f t="shared" ref="I25:I45" si="15">B25</f>
        <v>New Case</v>
      </c>
    </row>
    <row r="26" spans="1:9">
      <c r="A26" s="20" t="s">
        <v>399</v>
      </c>
      <c r="B26" s="20" t="s">
        <v>399</v>
      </c>
      <c r="C26" s="18"/>
      <c r="D26" s="20"/>
      <c r="E26" s="18">
        <f>COUNTIF(A:A,A26)</f>
        <v>3</v>
      </c>
      <c r="F26" s="18">
        <f>COUNTIF(B:B,B26)</f>
        <v>3</v>
      </c>
      <c r="G26" s="20" t="s">
        <v>359</v>
      </c>
      <c r="H26" s="20" t="str">
        <f t="shared" si="14"/>
        <v>Case management</v>
      </c>
      <c r="I26" s="20" t="str">
        <f t="shared" si="15"/>
        <v>Case management</v>
      </c>
    </row>
    <row r="27" spans="1:9">
      <c r="A27" s="20" t="s">
        <v>413</v>
      </c>
      <c r="B27" s="20" t="s">
        <v>413</v>
      </c>
      <c r="C27" s="18"/>
      <c r="D27" s="20"/>
      <c r="E27" s="18">
        <f>COUNTIF(A:A,A27)</f>
        <v>3</v>
      </c>
      <c r="F27" s="18">
        <f>COUNTIF(B:B,B27)</f>
        <v>3</v>
      </c>
      <c r="G27" s="20" t="s">
        <v>447</v>
      </c>
      <c r="H27" s="20" t="str">
        <f t="shared" si="14"/>
        <v>Case management COM UI</v>
      </c>
      <c r="I27" s="20" t="str">
        <f t="shared" si="15"/>
        <v>Case management COM UI</v>
      </c>
    </row>
    <row r="28" spans="1:9">
      <c r="A28" s="20" t="s">
        <v>135</v>
      </c>
      <c r="B28" s="20" t="s">
        <v>23</v>
      </c>
      <c r="C28" s="18"/>
      <c r="D28" s="20"/>
      <c r="E28" s="8">
        <f>COUNTIF(A:A,A28)</f>
        <v>3</v>
      </c>
      <c r="F28" s="8">
        <f>COUNTIF(B:B,B28)</f>
        <v>3</v>
      </c>
      <c r="G28" s="20" t="s">
        <v>360</v>
      </c>
      <c r="H28" s="20" t="str">
        <f t="shared" si="14"/>
        <v>상태</v>
      </c>
      <c r="I28" s="20" t="str">
        <f t="shared" si="15"/>
        <v>Status</v>
      </c>
    </row>
    <row r="29" spans="1:9">
      <c r="A29" s="24" t="s">
        <v>198</v>
      </c>
      <c r="B29" s="24" t="s">
        <v>196</v>
      </c>
      <c r="C29" s="25"/>
      <c r="D29" s="24"/>
      <c r="E29" s="25">
        <f>COUNTIF(A:A,A29)</f>
        <v>3</v>
      </c>
      <c r="F29" s="25">
        <f>COUNTIF(B:B,B29)</f>
        <v>5</v>
      </c>
      <c r="G29" s="24" t="s">
        <v>361</v>
      </c>
      <c r="H29" s="20" t="str">
        <f t="shared" si="14"/>
        <v>부채번호 없는 납부 내역</v>
      </c>
      <c r="I29" s="20" t="str">
        <f t="shared" si="15"/>
        <v>Payments Without Debit Number</v>
      </c>
    </row>
    <row r="30" spans="1:9">
      <c r="A30" s="24" t="s">
        <v>260</v>
      </c>
      <c r="B30" s="24" t="s">
        <v>197</v>
      </c>
      <c r="C30" s="25"/>
      <c r="D30" s="24"/>
      <c r="E30" s="25">
        <f>COUNTIF(A:A,A30)</f>
        <v>3</v>
      </c>
      <c r="F30" s="25">
        <f>COUNTIF(B:B,B30)</f>
        <v>3</v>
      </c>
      <c r="G30" s="24" t="s">
        <v>362</v>
      </c>
      <c r="H30" s="20" t="str">
        <f t="shared" si="14"/>
        <v>평가추가(부채번호 없는 납부 내역)</v>
      </c>
      <c r="I30" s="20" t="str">
        <f t="shared" si="15"/>
        <v>Add assessment(Payments Without Debit Number)</v>
      </c>
    </row>
    <row r="31" spans="1:9">
      <c r="A31" s="24" t="s">
        <v>201</v>
      </c>
      <c r="B31" s="24" t="s">
        <v>199</v>
      </c>
      <c r="C31" s="25"/>
      <c r="D31" s="24"/>
      <c r="E31" s="25">
        <f>COUNTIF(A:A,A31)</f>
        <v>3</v>
      </c>
      <c r="F31" s="25">
        <f>COUNTIF(B:B,B31)</f>
        <v>4</v>
      </c>
      <c r="G31" s="24" t="s">
        <v>363</v>
      </c>
      <c r="H31" s="20" t="str">
        <f t="shared" si="14"/>
        <v>일괄 납부</v>
      </c>
      <c r="I31" s="20" t="str">
        <f t="shared" si="15"/>
        <v>Lumpsum Payments</v>
      </c>
    </row>
    <row r="32" spans="1:9">
      <c r="A32" s="24" t="s">
        <v>258</v>
      </c>
      <c r="B32" s="24" t="s">
        <v>200</v>
      </c>
      <c r="C32" s="25"/>
      <c r="D32" s="24"/>
      <c r="E32" s="25">
        <f>COUNTIF(A:A,A32)</f>
        <v>3</v>
      </c>
      <c r="F32" s="25">
        <f>COUNTIF(B:B,B32)</f>
        <v>3</v>
      </c>
      <c r="G32" s="24" t="s">
        <v>364</v>
      </c>
      <c r="H32" s="20" t="str">
        <f t="shared" si="14"/>
        <v>평가추가(일괄 납부)</v>
      </c>
      <c r="I32" s="20" t="str">
        <f t="shared" si="15"/>
        <v>Add assessment(Lumpsum Payments)</v>
      </c>
    </row>
    <row r="33" spans="1:9">
      <c r="A33" s="24" t="s">
        <v>218</v>
      </c>
      <c r="B33" s="24" t="s">
        <v>123</v>
      </c>
      <c r="C33" s="25"/>
      <c r="D33" s="24"/>
      <c r="E33" s="25">
        <f>COUNTIF(A:A,A33)</f>
        <v>3</v>
      </c>
      <c r="F33" s="25">
        <f>COUNTIF(B:B,B33)</f>
        <v>5</v>
      </c>
      <c r="G33" s="24" t="s">
        <v>365</v>
      </c>
      <c r="H33" s="20" t="str">
        <f t="shared" si="14"/>
        <v>잘못된 게시 내역</v>
      </c>
      <c r="I33" s="20" t="str">
        <f t="shared" si="15"/>
        <v>Incorrect Posting</v>
      </c>
    </row>
    <row r="34" spans="1:9">
      <c r="A34" s="24" t="s">
        <v>219</v>
      </c>
      <c r="B34" s="24" t="s">
        <v>221</v>
      </c>
      <c r="C34" s="25"/>
      <c r="D34" s="24"/>
      <c r="E34" s="25">
        <f>COUNTIF(A:A,A34)</f>
        <v>3</v>
      </c>
      <c r="F34" s="25">
        <f>COUNTIF(B:B,B34)</f>
        <v>3</v>
      </c>
      <c r="G34" s="24" t="s">
        <v>366</v>
      </c>
      <c r="H34" s="20" t="str">
        <f t="shared" si="14"/>
        <v>업데이트 세부정보(잘못된 게시 내역)</v>
      </c>
      <c r="I34" s="20" t="str">
        <f t="shared" si="15"/>
        <v>Update Details(Incorrect Posting)</v>
      </c>
    </row>
    <row r="35" spans="1:9">
      <c r="A35" s="24" t="s">
        <v>161</v>
      </c>
      <c r="B35" s="24" t="s">
        <v>113</v>
      </c>
      <c r="C35" s="25"/>
      <c r="D35" s="24"/>
      <c r="E35" s="25">
        <f>COUNTIF(A:A,A35)</f>
        <v>3</v>
      </c>
      <c r="F35" s="25">
        <f>COUNTIF(B:B,B35)</f>
        <v>4</v>
      </c>
      <c r="G35" s="24" t="s">
        <v>367</v>
      </c>
      <c r="H35" s="20" t="str">
        <f t="shared" si="14"/>
        <v>오류 평가</v>
      </c>
      <c r="I35" s="20" t="str">
        <f t="shared" si="15"/>
        <v>Wrong Assessments</v>
      </c>
    </row>
    <row r="36" spans="1:9">
      <c r="A36" s="24" t="s">
        <v>244</v>
      </c>
      <c r="B36" s="24" t="s">
        <v>243</v>
      </c>
      <c r="C36" s="25"/>
      <c r="D36" s="24"/>
      <c r="E36" s="25">
        <f>COUNTIF(A:A,A36)</f>
        <v>3</v>
      </c>
      <c r="F36" s="25">
        <f>COUNTIF(B:B,B36)</f>
        <v>3</v>
      </c>
      <c r="G36" s="24" t="s">
        <v>368</v>
      </c>
      <c r="H36" s="20" t="str">
        <f t="shared" si="14"/>
        <v>세부정보수정(오류평가)</v>
      </c>
      <c r="I36" s="20" t="str">
        <f t="shared" si="15"/>
        <v>Ammend Details(Wrong Assessments)</v>
      </c>
    </row>
    <row r="37" spans="1:9">
      <c r="A37" s="24" t="s">
        <v>162</v>
      </c>
      <c r="B37" s="24" t="s">
        <v>54</v>
      </c>
      <c r="C37" s="25"/>
      <c r="D37" s="24"/>
      <c r="E37" s="25">
        <f>COUNTIF(A:A,A37)</f>
        <v>3</v>
      </c>
      <c r="F37" s="25">
        <f>COUNTIF(B:B,B37)</f>
        <v>6</v>
      </c>
      <c r="G37" s="24" t="s">
        <v>369</v>
      </c>
      <c r="H37" s="20" t="str">
        <f t="shared" si="14"/>
        <v>중복된 평가 내역</v>
      </c>
      <c r="I37" s="20" t="str">
        <f t="shared" si="15"/>
        <v>Duplicate Assessments</v>
      </c>
    </row>
    <row r="38" spans="1:9">
      <c r="A38" s="24" t="s">
        <v>257</v>
      </c>
      <c r="B38" s="24" t="s">
        <v>259</v>
      </c>
      <c r="C38" s="25"/>
      <c r="D38" s="24"/>
      <c r="E38" s="25">
        <f>COUNTIF(A:A,A38)</f>
        <v>3</v>
      </c>
      <c r="F38" s="25">
        <f>COUNTIF(B:B,B38)</f>
        <v>3</v>
      </c>
      <c r="G38" s="24" t="s">
        <v>370</v>
      </c>
      <c r="H38" s="20" t="str">
        <f t="shared" si="14"/>
        <v>평가추가(중복된 평가 내역)</v>
      </c>
      <c r="I38" s="20" t="str">
        <f t="shared" si="15"/>
        <v>Add assessment(Duplicate Assessments)</v>
      </c>
    </row>
    <row r="39" spans="1:9">
      <c r="A39" s="24" t="s">
        <v>264</v>
      </c>
      <c r="B39" s="24" t="s">
        <v>55</v>
      </c>
      <c r="C39" s="25"/>
      <c r="D39" s="24"/>
      <c r="E39" s="25">
        <f>COUNTIF(A:A,A39)</f>
        <v>3</v>
      </c>
      <c r="F39" s="25">
        <f>COUNTIF(B:B,B39)</f>
        <v>5</v>
      </c>
      <c r="G39" s="24" t="s">
        <v>371</v>
      </c>
      <c r="H39" s="20" t="str">
        <f t="shared" si="14"/>
        <v>무효 처리된 평가</v>
      </c>
      <c r="I39" s="20" t="str">
        <f t="shared" si="15"/>
        <v>Vacated Assessments</v>
      </c>
    </row>
    <row r="40" spans="1:9">
      <c r="A40" s="24" t="s">
        <v>272</v>
      </c>
      <c r="B40" s="24" t="s">
        <v>273</v>
      </c>
      <c r="C40" s="25"/>
      <c r="D40" s="24"/>
      <c r="E40" s="25">
        <f>COUNTIF(A:A,A40)</f>
        <v>3</v>
      </c>
      <c r="F40" s="25">
        <f>COUNTIF(B:B,B40)</f>
        <v>3</v>
      </c>
      <c r="G40" s="24" t="s">
        <v>372</v>
      </c>
      <c r="H40" s="20" t="str">
        <f t="shared" si="14"/>
        <v>평가추가(무효 처리된 평가)</v>
      </c>
      <c r="I40" s="20" t="str">
        <f t="shared" si="15"/>
        <v>Add assessment(Vacated Assessments)</v>
      </c>
    </row>
    <row r="41" spans="1:9">
      <c r="A41" s="24" t="s">
        <v>163</v>
      </c>
      <c r="B41" s="24" t="s">
        <v>164</v>
      </c>
      <c r="C41" s="25"/>
      <c r="D41" s="24"/>
      <c r="E41" s="25">
        <f>COUNTIF(A:A,A41)</f>
        <v>3</v>
      </c>
      <c r="F41" s="25">
        <f>COUNTIF(B:B,B41)</f>
        <v>3</v>
      </c>
      <c r="G41" s="24" t="s">
        <v>373</v>
      </c>
      <c r="H41" s="20" t="str">
        <f t="shared" si="14"/>
        <v>잘못 취소된 평가의 반전</v>
      </c>
      <c r="I41" s="20" t="str">
        <f t="shared" si="15"/>
        <v>Reverse Of Wrong Cancelled Assessment</v>
      </c>
    </row>
    <row r="42" spans="1:9">
      <c r="A42" s="30" t="s">
        <v>165</v>
      </c>
      <c r="B42" s="20" t="s">
        <v>295</v>
      </c>
      <c r="C42" s="18"/>
      <c r="D42" s="20"/>
      <c r="E42" s="18">
        <f>COUNTIF(A:A,A42)</f>
        <v>3</v>
      </c>
      <c r="F42" s="18">
        <f>COUNTIF(B:B,B42)</f>
        <v>3</v>
      </c>
      <c r="G42" s="20" t="s">
        <v>374</v>
      </c>
      <c r="H42" s="20" t="str">
        <f t="shared" si="14"/>
        <v>케이스 재할당</v>
      </c>
      <c r="I42" s="20" t="str">
        <f t="shared" si="15"/>
        <v>Case Reassignment</v>
      </c>
    </row>
    <row r="43" spans="1:9">
      <c r="A43" s="31" t="s">
        <v>166</v>
      </c>
      <c r="B43" s="31" t="s">
        <v>169</v>
      </c>
      <c r="C43" s="32"/>
      <c r="D43" s="31"/>
      <c r="E43" s="32">
        <f>COUNTIF(A:A,A43)</f>
        <v>3</v>
      </c>
      <c r="F43" s="32">
        <f>COUNTIF(B:B,B43)</f>
        <v>3</v>
      </c>
      <c r="G43" s="31" t="s">
        <v>375</v>
      </c>
      <c r="H43" s="31" t="str">
        <f t="shared" si="14"/>
        <v>관리자용 요약 보고서</v>
      </c>
      <c r="I43" s="31" t="str">
        <f t="shared" si="15"/>
        <v>Executive Reports</v>
      </c>
    </row>
    <row r="44" spans="1:9">
      <c r="A44" s="31" t="s">
        <v>167</v>
      </c>
      <c r="B44" s="31" t="s">
        <v>170</v>
      </c>
      <c r="C44" s="32"/>
      <c r="D44" s="31"/>
      <c r="E44" s="32">
        <f>COUNTIF(A:A,A44)</f>
        <v>3</v>
      </c>
      <c r="F44" s="32">
        <f>COUNTIF(B:B,B44)</f>
        <v>3</v>
      </c>
      <c r="G44" s="31" t="s">
        <v>376</v>
      </c>
      <c r="H44" s="31" t="str">
        <f t="shared" si="14"/>
        <v>상세 보고서</v>
      </c>
      <c r="I44" s="31" t="str">
        <f t="shared" si="15"/>
        <v>Detailed Reports</v>
      </c>
    </row>
    <row r="45" spans="1:9">
      <c r="A45" s="31" t="s">
        <v>168</v>
      </c>
      <c r="B45" s="31" t="s">
        <v>171</v>
      </c>
      <c r="C45" s="32"/>
      <c r="D45" s="31"/>
      <c r="E45" s="32">
        <f>COUNTIF(A:A,A45)</f>
        <v>3</v>
      </c>
      <c r="F45" s="32">
        <f>COUNTIF(B:B,B45)</f>
        <v>3</v>
      </c>
      <c r="G45" s="31" t="s">
        <v>377</v>
      </c>
      <c r="H45" s="31" t="str">
        <f t="shared" si="14"/>
        <v>잠재적 오류에 대한 보고서</v>
      </c>
      <c r="I45" s="31" t="str">
        <f t="shared" si="15"/>
        <v>Potential Errors Reports</v>
      </c>
    </row>
    <row r="46" spans="1:9">
      <c r="A46" s="29" t="s">
        <v>38</v>
      </c>
      <c r="B46" s="29" t="s">
        <v>38</v>
      </c>
      <c r="C46" s="8"/>
      <c r="D46" s="29"/>
      <c r="E46" s="8">
        <f>COUNTIF(A:A,A46)</f>
        <v>3</v>
      </c>
      <c r="F46" s="8">
        <f>COUNTIF(B:B,B46)</f>
        <v>3</v>
      </c>
      <c r="G46" s="20" t="s">
        <v>378</v>
      </c>
      <c r="H46" s="20" t="str">
        <f>A46</f>
        <v>Dashboard</v>
      </c>
      <c r="I46" s="20" t="str">
        <f>B46</f>
        <v>Dashboard</v>
      </c>
    </row>
    <row r="47" spans="1:9" s="23" customFormat="1">
      <c r="A47" s="22" t="s">
        <v>107</v>
      </c>
      <c r="B47" s="22" t="s">
        <v>107</v>
      </c>
      <c r="C47" s="39"/>
      <c r="D47" s="22"/>
      <c r="E47" s="8">
        <f>COUNTIF(A:A,A47)</f>
        <v>3</v>
      </c>
      <c r="F47" s="8">
        <f>COUNTIF(B:B,B47)</f>
        <v>3</v>
      </c>
      <c r="G47" s="20" t="s">
        <v>379</v>
      </c>
      <c r="H47" s="20" t="str">
        <f t="shared" ref="H47:H67" si="16">A47</f>
        <v>New Case</v>
      </c>
      <c r="I47" s="20" t="str">
        <f t="shared" ref="I47:I67" si="17">B47</f>
        <v>New Case</v>
      </c>
    </row>
    <row r="48" spans="1:9">
      <c r="A48" s="20" t="s">
        <v>399</v>
      </c>
      <c r="B48" s="20" t="s">
        <v>399</v>
      </c>
      <c r="C48" s="18"/>
      <c r="D48" s="20"/>
      <c r="E48" s="18">
        <f>COUNTIF(A:A,A48)</f>
        <v>3</v>
      </c>
      <c r="F48" s="18">
        <f>COUNTIF(B:B,B48)</f>
        <v>3</v>
      </c>
      <c r="G48" s="20" t="s">
        <v>380</v>
      </c>
      <c r="H48" s="20" t="str">
        <f t="shared" si="16"/>
        <v>Case management</v>
      </c>
      <c r="I48" s="20" t="str">
        <f t="shared" si="17"/>
        <v>Case management</v>
      </c>
    </row>
    <row r="49" spans="1:9">
      <c r="A49" s="20" t="s">
        <v>413</v>
      </c>
      <c r="B49" s="20" t="s">
        <v>413</v>
      </c>
      <c r="C49" s="18"/>
      <c r="D49" s="20"/>
      <c r="E49" s="18">
        <f>COUNTIF(A:A,A49)</f>
        <v>3</v>
      </c>
      <c r="F49" s="18">
        <f>COUNTIF(B:B,B49)</f>
        <v>3</v>
      </c>
      <c r="G49" s="20" t="s">
        <v>446</v>
      </c>
      <c r="H49" s="20" t="str">
        <f t="shared" si="16"/>
        <v>Case management COM UI</v>
      </c>
      <c r="I49" s="20" t="str">
        <f t="shared" si="17"/>
        <v>Case management COM UI</v>
      </c>
    </row>
    <row r="50" spans="1:9">
      <c r="A50" s="20" t="s">
        <v>135</v>
      </c>
      <c r="B50" s="20" t="s">
        <v>23</v>
      </c>
      <c r="C50" s="18"/>
      <c r="D50" s="20"/>
      <c r="E50" s="8">
        <f>COUNTIF(A:A,A50)</f>
        <v>3</v>
      </c>
      <c r="F50" s="8">
        <f>COUNTIF(B:B,B50)</f>
        <v>3</v>
      </c>
      <c r="G50" s="20" t="s">
        <v>381</v>
      </c>
      <c r="H50" s="20" t="str">
        <f t="shared" si="16"/>
        <v>상태</v>
      </c>
      <c r="I50" s="20" t="str">
        <f t="shared" si="17"/>
        <v>Status</v>
      </c>
    </row>
    <row r="51" spans="1:9">
      <c r="A51" s="24" t="s">
        <v>198</v>
      </c>
      <c r="B51" s="24" t="s">
        <v>196</v>
      </c>
      <c r="C51" s="25"/>
      <c r="D51" s="24"/>
      <c r="E51" s="25">
        <f>COUNTIF(A:A,A51)</f>
        <v>3</v>
      </c>
      <c r="F51" s="25">
        <f>COUNTIF(B:B,B51)</f>
        <v>5</v>
      </c>
      <c r="G51" s="24" t="s">
        <v>382</v>
      </c>
      <c r="H51" s="20" t="str">
        <f t="shared" si="16"/>
        <v>부채번호 없는 납부 내역</v>
      </c>
      <c r="I51" s="20" t="str">
        <f t="shared" si="17"/>
        <v>Payments Without Debit Number</v>
      </c>
    </row>
    <row r="52" spans="1:9">
      <c r="A52" s="24" t="s">
        <v>260</v>
      </c>
      <c r="B52" s="24" t="s">
        <v>197</v>
      </c>
      <c r="C52" s="25"/>
      <c r="D52" s="24"/>
      <c r="E52" s="25">
        <f>COUNTIF(A:A,A52)</f>
        <v>3</v>
      </c>
      <c r="F52" s="25">
        <f>COUNTIF(B:B,B52)</f>
        <v>3</v>
      </c>
      <c r="G52" s="24" t="s">
        <v>383</v>
      </c>
      <c r="H52" s="20" t="str">
        <f t="shared" si="16"/>
        <v>평가추가(부채번호 없는 납부 내역)</v>
      </c>
      <c r="I52" s="20" t="str">
        <f t="shared" si="17"/>
        <v>Add assessment(Payments Without Debit Number)</v>
      </c>
    </row>
    <row r="53" spans="1:9">
      <c r="A53" s="24" t="s">
        <v>201</v>
      </c>
      <c r="B53" s="24" t="s">
        <v>199</v>
      </c>
      <c r="C53" s="25"/>
      <c r="D53" s="24"/>
      <c r="E53" s="25">
        <f>COUNTIF(A:A,A53)</f>
        <v>3</v>
      </c>
      <c r="F53" s="25">
        <f>COUNTIF(B:B,B53)</f>
        <v>4</v>
      </c>
      <c r="G53" s="24" t="s">
        <v>384</v>
      </c>
      <c r="H53" s="20" t="str">
        <f t="shared" si="16"/>
        <v>일괄 납부</v>
      </c>
      <c r="I53" s="20" t="str">
        <f t="shared" si="17"/>
        <v>Lumpsum Payments</v>
      </c>
    </row>
    <row r="54" spans="1:9">
      <c r="A54" s="24" t="s">
        <v>258</v>
      </c>
      <c r="B54" s="24" t="s">
        <v>200</v>
      </c>
      <c r="C54" s="25"/>
      <c r="D54" s="24"/>
      <c r="E54" s="25">
        <f>COUNTIF(A:A,A54)</f>
        <v>3</v>
      </c>
      <c r="F54" s="25">
        <f>COUNTIF(B:B,B54)</f>
        <v>3</v>
      </c>
      <c r="G54" s="24" t="s">
        <v>385</v>
      </c>
      <c r="H54" s="20" t="str">
        <f t="shared" si="16"/>
        <v>평가추가(일괄 납부)</v>
      </c>
      <c r="I54" s="20" t="str">
        <f t="shared" si="17"/>
        <v>Add assessment(Lumpsum Payments)</v>
      </c>
    </row>
    <row r="55" spans="1:9">
      <c r="A55" s="24" t="s">
        <v>218</v>
      </c>
      <c r="B55" s="24" t="s">
        <v>123</v>
      </c>
      <c r="C55" s="25"/>
      <c r="D55" s="24"/>
      <c r="E55" s="25">
        <f>COUNTIF(A:A,A55)</f>
        <v>3</v>
      </c>
      <c r="F55" s="25">
        <f>COUNTIF(B:B,B55)</f>
        <v>5</v>
      </c>
      <c r="G55" s="24" t="s">
        <v>386</v>
      </c>
      <c r="H55" s="20" t="str">
        <f t="shared" si="16"/>
        <v>잘못된 게시 내역</v>
      </c>
      <c r="I55" s="20" t="str">
        <f t="shared" si="17"/>
        <v>Incorrect Posting</v>
      </c>
    </row>
    <row r="56" spans="1:9">
      <c r="A56" s="24" t="s">
        <v>219</v>
      </c>
      <c r="B56" s="24" t="s">
        <v>221</v>
      </c>
      <c r="C56" s="25"/>
      <c r="D56" s="24"/>
      <c r="E56" s="25">
        <f>COUNTIF(A:A,A56)</f>
        <v>3</v>
      </c>
      <c r="F56" s="25">
        <f>COUNTIF(B:B,B56)</f>
        <v>3</v>
      </c>
      <c r="G56" s="24" t="s">
        <v>387</v>
      </c>
      <c r="H56" s="20" t="str">
        <f t="shared" si="16"/>
        <v>업데이트 세부정보(잘못된 게시 내역)</v>
      </c>
      <c r="I56" s="20" t="str">
        <f t="shared" si="17"/>
        <v>Update Details(Incorrect Posting)</v>
      </c>
    </row>
    <row r="57" spans="1:9">
      <c r="A57" s="24" t="s">
        <v>161</v>
      </c>
      <c r="B57" s="24" t="s">
        <v>113</v>
      </c>
      <c r="C57" s="25"/>
      <c r="D57" s="24"/>
      <c r="E57" s="25">
        <f>COUNTIF(A:A,A57)</f>
        <v>3</v>
      </c>
      <c r="F57" s="25">
        <f>COUNTIF(B:B,B57)</f>
        <v>4</v>
      </c>
      <c r="G57" s="24" t="s">
        <v>388</v>
      </c>
      <c r="H57" s="20" t="str">
        <f t="shared" si="16"/>
        <v>오류 평가</v>
      </c>
      <c r="I57" s="20" t="str">
        <f t="shared" si="17"/>
        <v>Wrong Assessments</v>
      </c>
    </row>
    <row r="58" spans="1:9">
      <c r="A58" s="24" t="s">
        <v>244</v>
      </c>
      <c r="B58" s="24" t="s">
        <v>243</v>
      </c>
      <c r="C58" s="25"/>
      <c r="D58" s="24"/>
      <c r="E58" s="25">
        <f>COUNTIF(A:A,A58)</f>
        <v>3</v>
      </c>
      <c r="F58" s="25">
        <f>COUNTIF(B:B,B58)</f>
        <v>3</v>
      </c>
      <c r="G58" s="24" t="s">
        <v>389</v>
      </c>
      <c r="H58" s="20" t="str">
        <f t="shared" si="16"/>
        <v>세부정보수정(오류평가)</v>
      </c>
      <c r="I58" s="20" t="str">
        <f t="shared" si="17"/>
        <v>Ammend Details(Wrong Assessments)</v>
      </c>
    </row>
    <row r="59" spans="1:9">
      <c r="A59" s="24" t="s">
        <v>162</v>
      </c>
      <c r="B59" s="24" t="s">
        <v>54</v>
      </c>
      <c r="C59" s="25"/>
      <c r="D59" s="24"/>
      <c r="E59" s="25">
        <f>COUNTIF(A:A,A59)</f>
        <v>3</v>
      </c>
      <c r="F59" s="25">
        <f>COUNTIF(B:B,B59)</f>
        <v>6</v>
      </c>
      <c r="G59" s="24" t="s">
        <v>390</v>
      </c>
      <c r="H59" s="20" t="str">
        <f t="shared" si="16"/>
        <v>중복된 평가 내역</v>
      </c>
      <c r="I59" s="20" t="str">
        <f t="shared" si="17"/>
        <v>Duplicate Assessments</v>
      </c>
    </row>
    <row r="60" spans="1:9">
      <c r="A60" s="24" t="s">
        <v>257</v>
      </c>
      <c r="B60" s="24" t="s">
        <v>259</v>
      </c>
      <c r="C60" s="25"/>
      <c r="D60" s="24"/>
      <c r="E60" s="25">
        <f>COUNTIF(A:A,A60)</f>
        <v>3</v>
      </c>
      <c r="F60" s="25">
        <f>COUNTIF(B:B,B60)</f>
        <v>3</v>
      </c>
      <c r="G60" s="24" t="s">
        <v>391</v>
      </c>
      <c r="H60" s="20" t="str">
        <f t="shared" si="16"/>
        <v>평가추가(중복된 평가 내역)</v>
      </c>
      <c r="I60" s="20" t="str">
        <f t="shared" si="17"/>
        <v>Add assessment(Duplicate Assessments)</v>
      </c>
    </row>
    <row r="61" spans="1:9">
      <c r="A61" s="24" t="s">
        <v>264</v>
      </c>
      <c r="B61" s="24" t="s">
        <v>55</v>
      </c>
      <c r="C61" s="25"/>
      <c r="D61" s="24"/>
      <c r="E61" s="25">
        <f>COUNTIF(A:A,A61)</f>
        <v>3</v>
      </c>
      <c r="F61" s="25">
        <f>COUNTIF(B:B,B61)</f>
        <v>5</v>
      </c>
      <c r="G61" s="24" t="s">
        <v>392</v>
      </c>
      <c r="H61" s="20" t="str">
        <f t="shared" si="16"/>
        <v>무효 처리된 평가</v>
      </c>
      <c r="I61" s="20" t="str">
        <f t="shared" si="17"/>
        <v>Vacated Assessments</v>
      </c>
    </row>
    <row r="62" spans="1:9">
      <c r="A62" s="24" t="s">
        <v>272</v>
      </c>
      <c r="B62" s="24" t="s">
        <v>273</v>
      </c>
      <c r="C62" s="25"/>
      <c r="D62" s="24"/>
      <c r="E62" s="25">
        <f>COUNTIF(A:A,A62)</f>
        <v>3</v>
      </c>
      <c r="F62" s="25">
        <f>COUNTIF(B:B,B62)</f>
        <v>3</v>
      </c>
      <c r="G62" s="24" t="s">
        <v>393</v>
      </c>
      <c r="H62" s="20" t="str">
        <f t="shared" si="16"/>
        <v>평가추가(무효 처리된 평가)</v>
      </c>
      <c r="I62" s="20" t="str">
        <f t="shared" si="17"/>
        <v>Add assessment(Vacated Assessments)</v>
      </c>
    </row>
    <row r="63" spans="1:9">
      <c r="A63" s="24" t="s">
        <v>163</v>
      </c>
      <c r="B63" s="24" t="s">
        <v>164</v>
      </c>
      <c r="C63" s="25"/>
      <c r="D63" s="24"/>
      <c r="E63" s="25">
        <f>COUNTIF(A:A,A63)</f>
        <v>3</v>
      </c>
      <c r="F63" s="25">
        <f>COUNTIF(B:B,B63)</f>
        <v>3</v>
      </c>
      <c r="G63" s="24" t="s">
        <v>394</v>
      </c>
      <c r="H63" s="20" t="str">
        <f t="shared" si="16"/>
        <v>잘못 취소된 평가의 반전</v>
      </c>
      <c r="I63" s="20" t="str">
        <f t="shared" si="17"/>
        <v>Reverse Of Wrong Cancelled Assessment</v>
      </c>
    </row>
    <row r="64" spans="1:9">
      <c r="A64" s="30" t="s">
        <v>165</v>
      </c>
      <c r="B64" s="20" t="s">
        <v>295</v>
      </c>
      <c r="C64" s="18"/>
      <c r="D64" s="20"/>
      <c r="E64" s="18">
        <f>COUNTIF(A:A,A64)</f>
        <v>3</v>
      </c>
      <c r="F64" s="18">
        <f>COUNTIF(B:B,B64)</f>
        <v>3</v>
      </c>
      <c r="G64" s="20" t="s">
        <v>395</v>
      </c>
      <c r="H64" s="20" t="str">
        <f t="shared" si="16"/>
        <v>케이스 재할당</v>
      </c>
      <c r="I64" s="20" t="str">
        <f t="shared" si="17"/>
        <v>Case Reassignment</v>
      </c>
    </row>
    <row r="65" spans="1:9">
      <c r="A65" s="31" t="s">
        <v>166</v>
      </c>
      <c r="B65" s="31" t="s">
        <v>169</v>
      </c>
      <c r="C65" s="32"/>
      <c r="D65" s="31"/>
      <c r="E65" s="32">
        <f>COUNTIF(A:A,A65)</f>
        <v>3</v>
      </c>
      <c r="F65" s="32">
        <f>COUNTIF(B:B,B65)</f>
        <v>3</v>
      </c>
      <c r="G65" s="31" t="s">
        <v>396</v>
      </c>
      <c r="H65" s="31" t="str">
        <f t="shared" si="16"/>
        <v>관리자용 요약 보고서</v>
      </c>
      <c r="I65" s="31" t="str">
        <f t="shared" si="17"/>
        <v>Executive Reports</v>
      </c>
    </row>
    <row r="66" spans="1:9">
      <c r="A66" s="31" t="s">
        <v>167</v>
      </c>
      <c r="B66" s="31" t="s">
        <v>170</v>
      </c>
      <c r="C66" s="32"/>
      <c r="D66" s="31"/>
      <c r="E66" s="32">
        <f>COUNTIF(A:A,A66)</f>
        <v>3</v>
      </c>
      <c r="F66" s="32">
        <f>COUNTIF(B:B,B66)</f>
        <v>3</v>
      </c>
      <c r="G66" s="31" t="s">
        <v>397</v>
      </c>
      <c r="H66" s="31" t="str">
        <f t="shared" si="16"/>
        <v>상세 보고서</v>
      </c>
      <c r="I66" s="31" t="str">
        <f t="shared" si="17"/>
        <v>Detailed Reports</v>
      </c>
    </row>
    <row r="67" spans="1:9">
      <c r="A67" s="31" t="s">
        <v>168</v>
      </c>
      <c r="B67" s="31" t="s">
        <v>171</v>
      </c>
      <c r="C67" s="32"/>
      <c r="D67" s="31"/>
      <c r="E67" s="32">
        <f>COUNTIF(A:A,A67)</f>
        <v>3</v>
      </c>
      <c r="F67" s="32">
        <f>COUNTIF(B:B,B67)</f>
        <v>3</v>
      </c>
      <c r="G67" s="31" t="s">
        <v>398</v>
      </c>
      <c r="H67" s="31" t="str">
        <f t="shared" si="16"/>
        <v>잠재적 오류에 대한 보고서</v>
      </c>
      <c r="I67" s="31" t="str">
        <f t="shared" si="17"/>
        <v>Potential Errors Reports</v>
      </c>
    </row>
    <row r="68" spans="1:9" s="48" customFormat="1">
      <c r="A68" s="46" t="s">
        <v>207</v>
      </c>
      <c r="B68" s="46" t="s">
        <v>206</v>
      </c>
      <c r="C68" s="47"/>
      <c r="D68" s="46"/>
      <c r="E68" s="47">
        <f>COUNTIF(A:A,A68)</f>
        <v>2</v>
      </c>
      <c r="F68" s="47">
        <f>COUNTIF(B:B,B68)</f>
        <v>2</v>
      </c>
      <c r="G68" s="46" t="s">
        <v>280</v>
      </c>
      <c r="H68" s="46" t="str">
        <f t="shared" si="0"/>
        <v>첨부파일</v>
      </c>
      <c r="I68" s="46" t="str">
        <f t="shared" si="1"/>
        <v>Attachments</v>
      </c>
    </row>
    <row r="69" spans="1:9" s="48" customFormat="1">
      <c r="A69" s="46" t="s">
        <v>215</v>
      </c>
      <c r="B69" s="46" t="s">
        <v>281</v>
      </c>
      <c r="C69" s="47"/>
      <c r="D69" s="46"/>
      <c r="E69" s="47">
        <f>COUNTIF(A:A,A69)</f>
        <v>1</v>
      </c>
      <c r="F69" s="47">
        <f>COUNTIF(B:B,B69)</f>
        <v>1</v>
      </c>
      <c r="G69" s="46" t="s">
        <v>286</v>
      </c>
      <c r="H69" s="46" t="str">
        <f t="shared" ref="H69:H70" si="18">A69</f>
        <v>첨부파일추가</v>
      </c>
      <c r="I69" s="46" t="str">
        <f t="shared" ref="I69:I70" si="19">B69</f>
        <v>Add Attachment</v>
      </c>
    </row>
    <row r="70" spans="1:9" s="48" customFormat="1">
      <c r="A70" s="46" t="s">
        <v>289</v>
      </c>
      <c r="B70" s="46" t="s">
        <v>290</v>
      </c>
      <c r="C70" s="47"/>
      <c r="D70" s="46"/>
      <c r="E70" s="47">
        <f>COUNTIF(A:A,A70)</f>
        <v>1</v>
      </c>
      <c r="F70" s="47">
        <f>COUNTIF(B:B,B70)</f>
        <v>1</v>
      </c>
      <c r="G70" s="46" t="s">
        <v>291</v>
      </c>
      <c r="H70" s="46" t="str">
        <f t="shared" si="18"/>
        <v>승인단계및비고</v>
      </c>
      <c r="I70" s="46" t="str">
        <f t="shared" si="19"/>
        <v>Approval Stages and Remarks</v>
      </c>
    </row>
    <row r="71" spans="1:9" s="35" customFormat="1">
      <c r="A71" s="33"/>
      <c r="B71" s="33"/>
      <c r="C71" s="34"/>
      <c r="D71" s="33"/>
      <c r="E71" s="34"/>
      <c r="F71" s="34"/>
      <c r="G71" s="33"/>
      <c r="H71" s="33"/>
      <c r="I71" s="33"/>
    </row>
    <row r="72" spans="1:9" s="38" customFormat="1">
      <c r="A72" s="36" t="s">
        <v>268</v>
      </c>
      <c r="B72" s="36" t="s">
        <v>188</v>
      </c>
      <c r="C72" s="37" t="s">
        <v>266</v>
      </c>
      <c r="D72" s="36"/>
      <c r="E72" s="14">
        <f>COUNTIF(A:A,A72)</f>
        <v>1</v>
      </c>
      <c r="F72" s="14">
        <f>COUNTIF(B:B,B72)</f>
        <v>1</v>
      </c>
      <c r="G72" s="36"/>
      <c r="H72" s="36"/>
      <c r="I72" s="36"/>
    </row>
    <row r="73" spans="1:9" s="38" customFormat="1">
      <c r="A73" s="36" t="s">
        <v>267</v>
      </c>
      <c r="B73" s="36" t="s">
        <v>187</v>
      </c>
      <c r="C73" s="37" t="s">
        <v>266</v>
      </c>
      <c r="D73" s="36"/>
      <c r="E73" s="37">
        <f>COUNTIF(A:A,A73)</f>
        <v>1</v>
      </c>
      <c r="F73" s="37">
        <f>COUNTIF(B:B,B73)</f>
        <v>2</v>
      </c>
      <c r="G73" s="36"/>
      <c r="H73" s="36"/>
      <c r="I73" s="36"/>
    </row>
    <row r="74" spans="1:9" s="38" customFormat="1">
      <c r="A74" s="40" t="s">
        <v>277</v>
      </c>
      <c r="B74" s="40" t="s">
        <v>278</v>
      </c>
      <c r="C74" s="37" t="s">
        <v>266</v>
      </c>
      <c r="D74" s="36"/>
      <c r="E74" s="37">
        <f>COUNTIF(A:A,A74)</f>
        <v>1</v>
      </c>
      <c r="F74" s="37">
        <f>COUNTIF(B:B,B74)</f>
        <v>1</v>
      </c>
      <c r="G74" s="36"/>
      <c r="H74" s="36"/>
      <c r="I74" s="36"/>
    </row>
    <row r="75" spans="1:9" s="38" customFormat="1">
      <c r="A75" s="40" t="s">
        <v>403</v>
      </c>
      <c r="B75" s="40" t="s">
        <v>404</v>
      </c>
      <c r="C75" s="37" t="s">
        <v>266</v>
      </c>
      <c r="D75" s="36"/>
      <c r="E75" s="14">
        <f>COUNTIF(A:A,A75)</f>
        <v>1</v>
      </c>
      <c r="F75" s="14">
        <f>COUNTIF(B:B,B75)</f>
        <v>1</v>
      </c>
      <c r="G75" s="36"/>
      <c r="H75" s="36"/>
      <c r="I75" s="36"/>
    </row>
    <row r="76" spans="1:9" s="38" customFormat="1">
      <c r="A76" s="40" t="s">
        <v>405</v>
      </c>
      <c r="B76" s="40" t="s">
        <v>406</v>
      </c>
      <c r="C76" s="37" t="s">
        <v>266</v>
      </c>
      <c r="D76" s="36"/>
      <c r="E76" s="14">
        <f>COUNTIF(A:A,A76)</f>
        <v>1</v>
      </c>
      <c r="F76" s="14">
        <f>COUNTIF(B:B,B76)</f>
        <v>1</v>
      </c>
      <c r="G76" s="36"/>
      <c r="H76" s="36"/>
      <c r="I76" s="36"/>
    </row>
    <row r="77" spans="1:9" s="38" customFormat="1">
      <c r="A77" s="40" t="s">
        <v>415</v>
      </c>
      <c r="B77" s="40" t="s">
        <v>416</v>
      </c>
      <c r="C77" s="37" t="s">
        <v>266</v>
      </c>
      <c r="D77" s="36"/>
      <c r="E77" s="14">
        <f>COUNTIF(A:A,A77)</f>
        <v>1</v>
      </c>
      <c r="F77" s="14">
        <f>COUNTIF(B:B,B77)</f>
        <v>2</v>
      </c>
      <c r="G77" s="36"/>
      <c r="H77" s="36"/>
      <c r="I77" s="36"/>
    </row>
    <row r="78" spans="1:9" s="38" customFormat="1">
      <c r="A78" s="40" t="s">
        <v>417</v>
      </c>
      <c r="B78" s="40" t="s">
        <v>420</v>
      </c>
      <c r="C78" s="37" t="s">
        <v>266</v>
      </c>
      <c r="D78" s="36"/>
      <c r="E78" s="14">
        <f>COUNTIF(A:A,A78)</f>
        <v>1</v>
      </c>
      <c r="F78" s="14">
        <f>COUNTIF(B:B,B78)</f>
        <v>1</v>
      </c>
      <c r="G78" s="36"/>
      <c r="H78" s="36"/>
      <c r="I78" s="36"/>
    </row>
    <row r="79" spans="1:9" s="38" customFormat="1">
      <c r="A79" s="40" t="s">
        <v>418</v>
      </c>
      <c r="B79" s="40" t="s">
        <v>421</v>
      </c>
      <c r="C79" s="37" t="s">
        <v>266</v>
      </c>
      <c r="D79" s="36"/>
      <c r="E79" s="14">
        <f>COUNTIF(A:A,A79)</f>
        <v>1</v>
      </c>
      <c r="F79" s="14">
        <f>COUNTIF(B:B,B79)</f>
        <v>1</v>
      </c>
      <c r="G79" s="36"/>
      <c r="H79" s="36"/>
      <c r="I79" s="36"/>
    </row>
    <row r="80" spans="1:9" s="38" customFormat="1">
      <c r="A80" s="40" t="s">
        <v>419</v>
      </c>
      <c r="B80" s="40" t="s">
        <v>422</v>
      </c>
      <c r="C80" s="37" t="s">
        <v>266</v>
      </c>
      <c r="D80" s="36"/>
      <c r="E80" s="14">
        <f>COUNTIF(A:A,A80)</f>
        <v>1</v>
      </c>
      <c r="F80" s="14">
        <f>COUNTIF(B:B,B80)</f>
        <v>1</v>
      </c>
      <c r="G80" s="36"/>
      <c r="H80" s="36"/>
      <c r="I80" s="36"/>
    </row>
    <row r="81" spans="1:9" s="35" customFormat="1">
      <c r="A81" s="33"/>
      <c r="B81" s="33"/>
      <c r="C81" s="34"/>
      <c r="D81" s="33"/>
      <c r="E81" s="34"/>
      <c r="F81" s="34"/>
      <c r="G81" s="33"/>
      <c r="H81" s="33"/>
      <c r="I81" s="33"/>
    </row>
    <row r="82" spans="1:9">
      <c r="A82" s="20" t="s">
        <v>414</v>
      </c>
      <c r="B82" s="20" t="s">
        <v>414</v>
      </c>
      <c r="C82" s="18" t="s">
        <v>401</v>
      </c>
      <c r="D82" s="20"/>
      <c r="E82" s="18">
        <f>COUNTIF(A:A,A82)</f>
        <v>1</v>
      </c>
      <c r="F82" s="18">
        <f>COUNTIF(B:B,B82)</f>
        <v>1</v>
      </c>
      <c r="G82" s="20"/>
      <c r="H82" s="20"/>
      <c r="I82" s="20"/>
    </row>
    <row r="83" spans="1:9">
      <c r="A83" s="20" t="s">
        <v>423</v>
      </c>
      <c r="B83" s="20" t="s">
        <v>423</v>
      </c>
      <c r="C83" s="18" t="s">
        <v>401</v>
      </c>
      <c r="D83" s="20"/>
      <c r="E83" s="18">
        <f>COUNTIF(A:A,A83)</f>
        <v>1</v>
      </c>
      <c r="F83" s="18">
        <f>COUNTIF(B:B,B83)</f>
        <v>1</v>
      </c>
      <c r="G83" s="20"/>
      <c r="H83" s="20"/>
      <c r="I83" s="20"/>
    </row>
    <row r="84" spans="1:9">
      <c r="A84" s="20" t="s">
        <v>424</v>
      </c>
      <c r="B84" s="20" t="s">
        <v>424</v>
      </c>
      <c r="C84" s="18" t="s">
        <v>401</v>
      </c>
      <c r="D84" s="20"/>
      <c r="E84" s="18">
        <f>COUNTIF(A:A,A84)</f>
        <v>1</v>
      </c>
      <c r="F84" s="18">
        <f>COUNTIF(B:B,B84)</f>
        <v>1</v>
      </c>
      <c r="G84" s="20"/>
      <c r="H84" s="20"/>
      <c r="I84" s="20"/>
    </row>
    <row r="85" spans="1:9">
      <c r="A85" s="20" t="s">
        <v>425</v>
      </c>
      <c r="B85" s="20" t="s">
        <v>425</v>
      </c>
      <c r="C85" s="18" t="s">
        <v>401</v>
      </c>
      <c r="D85" s="20"/>
      <c r="E85" s="18">
        <f>COUNTIF(A:A,A85)</f>
        <v>1</v>
      </c>
      <c r="F85" s="18">
        <f>COUNTIF(B:B,B85)</f>
        <v>1</v>
      </c>
      <c r="G85" s="20"/>
      <c r="H85" s="20"/>
      <c r="I85" s="20"/>
    </row>
    <row r="86" spans="1:9">
      <c r="A86" s="20" t="s">
        <v>426</v>
      </c>
      <c r="B86" s="20" t="s">
        <v>426</v>
      </c>
      <c r="C86" s="18" t="s">
        <v>401</v>
      </c>
      <c r="D86" s="20"/>
      <c r="E86" s="18">
        <f>COUNTIF(A:A,A86)</f>
        <v>1</v>
      </c>
      <c r="F86" s="18">
        <f>COUNTIF(B:B,B86)</f>
        <v>1</v>
      </c>
      <c r="G86" s="20"/>
      <c r="H86" s="20"/>
      <c r="I86" s="20"/>
    </row>
    <row r="87" spans="1:9">
      <c r="A87" s="20" t="s">
        <v>427</v>
      </c>
      <c r="B87" s="20" t="s">
        <v>427</v>
      </c>
      <c r="C87" s="18" t="s">
        <v>401</v>
      </c>
      <c r="D87" s="20"/>
      <c r="E87" s="18">
        <f>COUNTIF(A:A,A87)</f>
        <v>1</v>
      </c>
      <c r="F87" s="18">
        <f>COUNTIF(B:B,B87)</f>
        <v>1</v>
      </c>
      <c r="G87" s="20"/>
      <c r="H87" s="20"/>
      <c r="I87" s="20"/>
    </row>
    <row r="88" spans="1:9">
      <c r="A88" s="20" t="s">
        <v>428</v>
      </c>
      <c r="B88" s="20" t="s">
        <v>428</v>
      </c>
      <c r="C88" s="18" t="s">
        <v>401</v>
      </c>
      <c r="D88" s="20"/>
      <c r="E88" s="18">
        <f>COUNTIF(A:A,A88)</f>
        <v>1</v>
      </c>
      <c r="F88" s="18">
        <f>COUNTIF(B:B,B88)</f>
        <v>1</v>
      </c>
      <c r="G88" s="20"/>
      <c r="H88" s="20"/>
      <c r="I88" s="20"/>
    </row>
    <row r="89" spans="1:9">
      <c r="A89" s="20" t="s">
        <v>172</v>
      </c>
      <c r="B89" s="20" t="s">
        <v>172</v>
      </c>
      <c r="C89" s="18" t="s">
        <v>401</v>
      </c>
      <c r="D89" s="20"/>
      <c r="E89" s="18">
        <f>COUNTIF(A:A,A89)</f>
        <v>1</v>
      </c>
      <c r="F89" s="18">
        <f>COUNTIF(B:B,B89)</f>
        <v>1</v>
      </c>
      <c r="G89" s="20"/>
      <c r="H89" s="20"/>
      <c r="I89" s="20"/>
    </row>
    <row r="90" spans="1:9">
      <c r="A90" s="20" t="s">
        <v>173</v>
      </c>
      <c r="B90" s="20" t="s">
        <v>173</v>
      </c>
      <c r="C90" s="18" t="s">
        <v>401</v>
      </c>
      <c r="D90" s="20"/>
      <c r="E90" s="18">
        <f>COUNTIF(A:A,A90)</f>
        <v>1</v>
      </c>
      <c r="F90" s="18">
        <f>COUNTIF(B:B,B90)</f>
        <v>1</v>
      </c>
      <c r="G90" s="20"/>
      <c r="H90" s="20"/>
      <c r="I90" s="20"/>
    </row>
    <row r="91" spans="1:9">
      <c r="A91" s="20" t="s">
        <v>174</v>
      </c>
      <c r="B91" s="20" t="s">
        <v>174</v>
      </c>
      <c r="C91" s="18" t="s">
        <v>401</v>
      </c>
      <c r="D91" s="20"/>
      <c r="E91" s="18">
        <f>COUNTIF(A:A,A91)</f>
        <v>1</v>
      </c>
      <c r="F91" s="18">
        <f>COUNTIF(B:B,B91)</f>
        <v>1</v>
      </c>
      <c r="G91" s="20"/>
      <c r="H91" s="20"/>
      <c r="I91" s="20"/>
    </row>
    <row r="92" spans="1:9">
      <c r="A92" s="20" t="s">
        <v>239</v>
      </c>
      <c r="B92" s="20" t="s">
        <v>239</v>
      </c>
      <c r="C92" s="18" t="s">
        <v>401</v>
      </c>
      <c r="D92" s="20"/>
      <c r="E92" s="18">
        <f>COUNTIF(A:A,A92)</f>
        <v>1</v>
      </c>
      <c r="F92" s="18">
        <f>COUNTIF(B:B,B92)</f>
        <v>1</v>
      </c>
      <c r="G92" s="20"/>
      <c r="H92" s="20"/>
      <c r="I92" s="20"/>
    </row>
    <row r="93" spans="1:9">
      <c r="A93" s="20" t="s">
        <v>245</v>
      </c>
      <c r="B93" s="20" t="s">
        <v>245</v>
      </c>
      <c r="C93" s="18" t="s">
        <v>401</v>
      </c>
      <c r="D93" s="20"/>
      <c r="E93" s="18">
        <f>COUNTIF(A:A,A93)</f>
        <v>1</v>
      </c>
      <c r="F93" s="18">
        <f>COUNTIF(B:B,B93)</f>
        <v>1</v>
      </c>
      <c r="G93" s="20"/>
      <c r="H93" s="20"/>
      <c r="I93" s="20"/>
    </row>
    <row r="94" spans="1:9">
      <c r="A94" s="20" t="s">
        <v>263</v>
      </c>
      <c r="B94" s="20" t="s">
        <v>263</v>
      </c>
      <c r="C94" s="18" t="s">
        <v>401</v>
      </c>
      <c r="D94" s="20"/>
      <c r="E94" s="18">
        <f>COUNTIF(A:A,A94)</f>
        <v>1</v>
      </c>
      <c r="F94" s="18">
        <f>COUNTIF(B:B,B94)</f>
        <v>1</v>
      </c>
      <c r="G94" s="20"/>
      <c r="H94" s="20"/>
      <c r="I94" s="20"/>
    </row>
    <row r="95" spans="1:9">
      <c r="A95" s="20" t="s">
        <v>274</v>
      </c>
      <c r="B95" s="20" t="s">
        <v>274</v>
      </c>
      <c r="C95" s="18" t="s">
        <v>401</v>
      </c>
      <c r="D95" s="20"/>
      <c r="E95" s="18">
        <f>COUNTIF(A:A,A95)</f>
        <v>1</v>
      </c>
      <c r="F95" s="18">
        <f>COUNTIF(B:B,B95)</f>
        <v>1</v>
      </c>
      <c r="G95" s="20"/>
      <c r="H95" s="20"/>
      <c r="I95" s="20"/>
    </row>
    <row r="96" spans="1:9" s="35" customFormat="1">
      <c r="A96" s="33"/>
      <c r="B96" s="33"/>
      <c r="C96" s="34"/>
      <c r="D96" s="33"/>
      <c r="E96" s="34"/>
      <c r="F96" s="34"/>
      <c r="G96" s="33"/>
      <c r="H96" s="33"/>
      <c r="I96" s="33"/>
    </row>
    <row r="97" spans="1:9">
      <c r="A97" s="20" t="s">
        <v>40</v>
      </c>
      <c r="B97" s="20" t="s">
        <v>50</v>
      </c>
      <c r="C97" s="18"/>
      <c r="D97" s="20"/>
      <c r="E97" s="8">
        <f>COUNTIF(A:A,A97)</f>
        <v>1</v>
      </c>
      <c r="F97" s="8">
        <f>COUNTIF(B:B,B97)</f>
        <v>8</v>
      </c>
      <c r="G97" s="20"/>
      <c r="H97" s="20"/>
      <c r="I97" s="20"/>
    </row>
    <row r="98" spans="1:9">
      <c r="A98" s="20" t="s">
        <v>41</v>
      </c>
      <c r="B98" s="20" t="s">
        <v>51</v>
      </c>
      <c r="C98" s="18"/>
      <c r="D98" s="20"/>
      <c r="E98" s="8">
        <f>COUNTIF(A:A,A98)</f>
        <v>1</v>
      </c>
      <c r="F98" s="8">
        <f>COUNTIF(B:B,B98)</f>
        <v>1</v>
      </c>
      <c r="G98" s="20"/>
      <c r="H98" s="20"/>
      <c r="I98" s="20"/>
    </row>
    <row r="99" spans="1:9">
      <c r="A99" s="20" t="s">
        <v>42</v>
      </c>
      <c r="B99" s="20" t="s">
        <v>52</v>
      </c>
      <c r="C99" s="18"/>
      <c r="D99" s="20"/>
      <c r="E99" s="8">
        <f>COUNTIF(A:A,A99)</f>
        <v>1</v>
      </c>
      <c r="F99" s="8">
        <f>COUNTIF(B:B,B99)</f>
        <v>5</v>
      </c>
      <c r="G99" s="20"/>
      <c r="H99" s="20"/>
      <c r="I99" s="20"/>
    </row>
    <row r="100" spans="1:9">
      <c r="A100" s="20" t="s">
        <v>43</v>
      </c>
      <c r="B100" s="20" t="s">
        <v>53</v>
      </c>
      <c r="C100" s="18"/>
      <c r="D100" s="20"/>
      <c r="E100" s="8">
        <f>COUNTIF(A:A,A100)</f>
        <v>1</v>
      </c>
      <c r="F100" s="8">
        <f>COUNTIF(B:B,B100)</f>
        <v>5</v>
      </c>
      <c r="G100" s="20"/>
      <c r="H100" s="20"/>
      <c r="I100" s="20"/>
    </row>
    <row r="101" spans="1:9">
      <c r="A101" s="20" t="s">
        <v>44</v>
      </c>
      <c r="B101" s="20" t="s">
        <v>54</v>
      </c>
      <c r="C101" s="18"/>
      <c r="D101" s="20"/>
      <c r="E101" s="8">
        <f>COUNTIF(A:A,A101)</f>
        <v>1</v>
      </c>
      <c r="F101" s="8">
        <f>COUNTIF(B:B,B101)</f>
        <v>6</v>
      </c>
      <c r="G101" s="20"/>
      <c r="H101" s="20"/>
      <c r="I101" s="20"/>
    </row>
    <row r="102" spans="1:9">
      <c r="A102" s="20" t="s">
        <v>45</v>
      </c>
      <c r="B102" s="20" t="s">
        <v>55</v>
      </c>
      <c r="C102" s="18"/>
      <c r="D102" s="20"/>
      <c r="E102" s="8">
        <f>COUNTIF(A:A,A102)</f>
        <v>1</v>
      </c>
      <c r="F102" s="8">
        <f>COUNTIF(B:B,B102)</f>
        <v>5</v>
      </c>
      <c r="G102" s="20"/>
      <c r="H102" s="20"/>
      <c r="I102" s="20"/>
    </row>
    <row r="103" spans="1:9">
      <c r="A103" s="20" t="s">
        <v>46</v>
      </c>
      <c r="B103" s="20" t="s">
        <v>56</v>
      </c>
      <c r="C103" s="18"/>
      <c r="D103" s="20"/>
      <c r="E103" s="8">
        <f>COUNTIF(A:A,A103)</f>
        <v>1</v>
      </c>
      <c r="F103" s="8">
        <f>COUNTIF(B:B,B103)</f>
        <v>1</v>
      </c>
      <c r="G103" s="20"/>
      <c r="H103" s="20"/>
      <c r="I103" s="20"/>
    </row>
    <row r="104" spans="1:9">
      <c r="A104" s="20" t="s">
        <v>47</v>
      </c>
      <c r="B104" s="20" t="s">
        <v>57</v>
      </c>
      <c r="C104" s="18"/>
      <c r="D104" s="20"/>
      <c r="E104" s="8">
        <f>COUNTIF(A:A,A104)</f>
        <v>1</v>
      </c>
      <c r="F104" s="8">
        <f>COUNTIF(B:B,B104)</f>
        <v>1</v>
      </c>
      <c r="G104" s="20"/>
      <c r="H104" s="20"/>
      <c r="I104" s="20"/>
    </row>
    <row r="105" spans="1:9">
      <c r="A105" s="20" t="s">
        <v>48</v>
      </c>
      <c r="B105" s="20" t="s">
        <v>58</v>
      </c>
      <c r="C105" s="18"/>
      <c r="D105" s="20"/>
      <c r="E105" s="8">
        <f>COUNTIF(A:A,A105)</f>
        <v>1</v>
      </c>
      <c r="F105" s="8">
        <f>COUNTIF(B:B,B105)</f>
        <v>1</v>
      </c>
      <c r="G105" s="20"/>
      <c r="H105" s="20"/>
      <c r="I105" s="20"/>
    </row>
    <row r="106" spans="1:9">
      <c r="A106" s="20" t="s">
        <v>49</v>
      </c>
      <c r="B106" s="20" t="s">
        <v>59</v>
      </c>
      <c r="C106" s="18"/>
      <c r="D106" s="20"/>
      <c r="E106" s="8">
        <f>COUNTIF(A:A,A106)</f>
        <v>1</v>
      </c>
      <c r="F106" s="8">
        <f>COUNTIF(B:B,B106)</f>
        <v>1</v>
      </c>
      <c r="G106" s="20"/>
      <c r="H106" s="20"/>
      <c r="I106" s="20"/>
    </row>
    <row r="107" spans="1:9">
      <c r="A107" s="20" t="s">
        <v>60</v>
      </c>
      <c r="B107" s="20" t="s">
        <v>64</v>
      </c>
      <c r="C107" s="18"/>
      <c r="D107" s="20"/>
      <c r="E107" s="8">
        <f>COUNTIF(A:A,A107)</f>
        <v>1</v>
      </c>
      <c r="F107" s="8">
        <f>COUNTIF(B:B,B107)</f>
        <v>1</v>
      </c>
      <c r="G107" s="20"/>
      <c r="H107" s="20"/>
      <c r="I107" s="20"/>
    </row>
    <row r="108" spans="1:9">
      <c r="A108" s="20" t="s">
        <v>63</v>
      </c>
      <c r="B108" s="20" t="s">
        <v>65</v>
      </c>
      <c r="C108" s="18"/>
      <c r="D108" s="20"/>
      <c r="E108" s="8">
        <f>COUNTIF(A:A,A108)</f>
        <v>1</v>
      </c>
      <c r="F108" s="8">
        <f>COUNTIF(B:B,B108)</f>
        <v>2</v>
      </c>
      <c r="G108" s="20"/>
      <c r="H108" s="20"/>
      <c r="I108" s="20"/>
    </row>
    <row r="109" spans="1:9">
      <c r="A109" s="20" t="s">
        <v>65</v>
      </c>
      <c r="B109" s="20" t="s">
        <v>65</v>
      </c>
      <c r="C109" s="18"/>
      <c r="D109" s="20"/>
      <c r="E109" s="8">
        <f>COUNTIF(A:A,A109)</f>
        <v>1</v>
      </c>
      <c r="F109" s="8">
        <f>COUNTIF(B:B,B109)</f>
        <v>2</v>
      </c>
      <c r="G109" s="20"/>
      <c r="H109" s="20"/>
      <c r="I109" s="20"/>
    </row>
    <row r="110" spans="1:9">
      <c r="A110" s="20" t="s">
        <v>67</v>
      </c>
      <c r="B110" s="20" t="s">
        <v>68</v>
      </c>
      <c r="C110" s="18"/>
      <c r="D110" s="20"/>
      <c r="E110" s="8">
        <f>COUNTIF(A:A,A110)</f>
        <v>1</v>
      </c>
      <c r="F110" s="8">
        <f>COUNTIF(B:B,B110)</f>
        <v>1</v>
      </c>
      <c r="G110" s="20"/>
      <c r="H110" s="20"/>
      <c r="I110" s="20"/>
    </row>
    <row r="111" spans="1:9">
      <c r="A111" s="20" t="s">
        <v>88</v>
      </c>
      <c r="B111" s="20" t="s">
        <v>71</v>
      </c>
      <c r="C111" s="18"/>
      <c r="D111" s="20"/>
      <c r="E111" s="8">
        <f>COUNTIF(A:A,A111)</f>
        <v>1</v>
      </c>
      <c r="F111" s="8">
        <f>COUNTIF(B:B,B111)</f>
        <v>1</v>
      </c>
      <c r="G111" s="20"/>
      <c r="H111" s="20"/>
      <c r="I111" s="20"/>
    </row>
    <row r="112" spans="1:9">
      <c r="A112" s="20" t="s">
        <v>69</v>
      </c>
      <c r="B112" s="20" t="s">
        <v>72</v>
      </c>
      <c r="C112" s="18"/>
      <c r="D112" s="20"/>
      <c r="E112" s="8">
        <f>COUNTIF(A:A,A112)</f>
        <v>1</v>
      </c>
      <c r="F112" s="8">
        <f>COUNTIF(B:B,B112)</f>
        <v>1</v>
      </c>
      <c r="G112" s="20"/>
      <c r="H112" s="20"/>
      <c r="I112" s="20"/>
    </row>
    <row r="113" spans="1:9">
      <c r="A113" s="20" t="s">
        <v>70</v>
      </c>
      <c r="B113" s="20" t="s">
        <v>73</v>
      </c>
      <c r="C113" s="18"/>
      <c r="D113" s="20"/>
      <c r="E113" s="8">
        <f>COUNTIF(A:A,A113)</f>
        <v>1</v>
      </c>
      <c r="F113" s="8">
        <f>COUNTIF(B:B,B113)</f>
        <v>1</v>
      </c>
      <c r="G113" s="20"/>
      <c r="H113" s="20"/>
      <c r="I113" s="20"/>
    </row>
    <row r="114" spans="1:9">
      <c r="A114" s="20" t="s">
        <v>61</v>
      </c>
      <c r="B114" s="20" t="s">
        <v>74</v>
      </c>
      <c r="C114" s="18"/>
      <c r="D114" s="20"/>
      <c r="E114" s="8">
        <f>COUNTIF(A:A,A114)</f>
        <v>1</v>
      </c>
      <c r="F114" s="8">
        <f>COUNTIF(B:B,B114)</f>
        <v>1</v>
      </c>
      <c r="G114" s="20"/>
      <c r="H114" s="20"/>
      <c r="I114" s="20"/>
    </row>
    <row r="115" spans="1:9">
      <c r="A115" s="20" t="s">
        <v>62</v>
      </c>
      <c r="B115" s="20" t="s">
        <v>75</v>
      </c>
      <c r="C115" s="18"/>
      <c r="D115" s="20"/>
      <c r="E115" s="8">
        <f>COUNTIF(A:A,A115)</f>
        <v>1</v>
      </c>
      <c r="F115" s="8">
        <f>COUNTIF(B:B,B115)</f>
        <v>1</v>
      </c>
      <c r="G115" s="20"/>
      <c r="H115" s="20"/>
      <c r="I115" s="20"/>
    </row>
    <row r="116" spans="1:9">
      <c r="A116" s="20" t="s">
        <v>76</v>
      </c>
      <c r="B116" s="20" t="s">
        <v>77</v>
      </c>
      <c r="C116" s="18"/>
      <c r="D116" s="20"/>
      <c r="E116" s="8">
        <f>COUNTIF(A:A,A116)</f>
        <v>1</v>
      </c>
      <c r="F116" s="8">
        <f>COUNTIF(B:B,B116)</f>
        <v>1</v>
      </c>
      <c r="G116" s="20"/>
      <c r="H116" s="20"/>
      <c r="I116" s="20"/>
    </row>
    <row r="117" spans="1:9">
      <c r="A117" s="20" t="s">
        <v>80</v>
      </c>
      <c r="B117" s="20" t="s">
        <v>81</v>
      </c>
      <c r="C117" s="18"/>
      <c r="D117" s="20"/>
      <c r="E117" s="8">
        <f>COUNTIF(A:A,A117)</f>
        <v>1</v>
      </c>
      <c r="F117" s="8">
        <f>COUNTIF(B:B,B117)</f>
        <v>1</v>
      </c>
      <c r="G117" s="20"/>
      <c r="H117" s="20"/>
      <c r="I117" s="20"/>
    </row>
    <row r="118" spans="1:9">
      <c r="A118" s="20" t="s">
        <v>78</v>
      </c>
      <c r="B118" s="20" t="s">
        <v>79</v>
      </c>
      <c r="C118" s="18"/>
      <c r="D118" s="20"/>
      <c r="E118" s="8">
        <f>COUNTIF(A:A,A118)</f>
        <v>1</v>
      </c>
      <c r="F118" s="8">
        <f>COUNTIF(B:B,B118)</f>
        <v>1</v>
      </c>
      <c r="G118" s="20"/>
      <c r="H118" s="20"/>
      <c r="I118" s="20"/>
    </row>
    <row r="119" spans="1:9">
      <c r="A119" s="20" t="s">
        <v>82</v>
      </c>
      <c r="B119" s="20" t="s">
        <v>83</v>
      </c>
      <c r="C119" s="18"/>
      <c r="D119" s="20"/>
      <c r="E119" s="8">
        <f>COUNTIF(A:A,A119)</f>
        <v>1</v>
      </c>
      <c r="F119" s="8">
        <f>COUNTIF(B:B,B119)</f>
        <v>1</v>
      </c>
      <c r="G119" s="20"/>
      <c r="H119" s="20"/>
      <c r="I119" s="20"/>
    </row>
    <row r="120" spans="1:9">
      <c r="A120" s="20" t="s">
        <v>84</v>
      </c>
      <c r="B120" s="20" t="s">
        <v>85</v>
      </c>
      <c r="C120" s="18"/>
      <c r="D120" s="20"/>
      <c r="E120" s="8">
        <f>COUNTIF(A:A,A120)</f>
        <v>1</v>
      </c>
      <c r="F120" s="8">
        <f>COUNTIF(B:B,B120)</f>
        <v>1</v>
      </c>
      <c r="G120" s="20"/>
      <c r="H120" s="20"/>
      <c r="I120" s="20"/>
    </row>
    <row r="121" spans="1:9">
      <c r="A121" s="20" t="s">
        <v>86</v>
      </c>
      <c r="B121" s="20" t="s">
        <v>87</v>
      </c>
      <c r="C121" s="18"/>
      <c r="D121" s="20"/>
      <c r="E121" s="8">
        <f>COUNTIF(A:A,A121)</f>
        <v>1</v>
      </c>
      <c r="F121" s="8">
        <f>COUNTIF(B:B,B121)</f>
        <v>1</v>
      </c>
      <c r="G121" s="20"/>
      <c r="H121" s="20"/>
      <c r="I121" s="20"/>
    </row>
    <row r="122" spans="1:9">
      <c r="A122" s="20" t="s">
        <v>89</v>
      </c>
      <c r="B122" s="20" t="s">
        <v>90</v>
      </c>
      <c r="C122" s="18"/>
      <c r="D122" s="20"/>
      <c r="E122" s="8">
        <f>COUNTIF(A:A,A122)</f>
        <v>1</v>
      </c>
      <c r="F122" s="8">
        <f>COUNTIF(B:B,B122)</f>
        <v>1</v>
      </c>
      <c r="G122" s="20"/>
      <c r="H122" s="20"/>
      <c r="I122" s="20"/>
    </row>
    <row r="123" spans="1:9">
      <c r="A123" s="20" t="s">
        <v>91</v>
      </c>
      <c r="B123" s="20" t="s">
        <v>95</v>
      </c>
      <c r="C123" s="18"/>
      <c r="D123" s="20"/>
      <c r="E123" s="8">
        <f>COUNTIF(A:A,A123)</f>
        <v>1</v>
      </c>
      <c r="F123" s="8">
        <f>COUNTIF(B:B,B123)</f>
        <v>1</v>
      </c>
      <c r="G123" s="20"/>
      <c r="H123" s="20"/>
      <c r="I123" s="20"/>
    </row>
    <row r="124" spans="1:9">
      <c r="A124" s="20" t="s">
        <v>92</v>
      </c>
      <c r="B124" s="20" t="s">
        <v>96</v>
      </c>
      <c r="C124" s="18"/>
      <c r="D124" s="20"/>
      <c r="E124" s="8">
        <f>COUNTIF(A:A,A124)</f>
        <v>1</v>
      </c>
      <c r="F124" s="8">
        <f>COUNTIF(B:B,B124)</f>
        <v>1</v>
      </c>
      <c r="G124" s="20"/>
      <c r="H124" s="20"/>
      <c r="I124" s="20"/>
    </row>
    <row r="125" spans="1:9">
      <c r="A125" s="20" t="s">
        <v>93</v>
      </c>
      <c r="B125" s="20" t="s">
        <v>97</v>
      </c>
      <c r="C125" s="18"/>
      <c r="D125" s="20"/>
      <c r="E125" s="8">
        <f>COUNTIF(A:A,A125)</f>
        <v>1</v>
      </c>
      <c r="F125" s="8">
        <f>COUNTIF(B:B,B125)</f>
        <v>1</v>
      </c>
      <c r="G125" s="20"/>
      <c r="H125" s="20"/>
      <c r="I125" s="20"/>
    </row>
    <row r="126" spans="1:9">
      <c r="A126" s="20" t="s">
        <v>94</v>
      </c>
      <c r="B126" s="20" t="s">
        <v>98</v>
      </c>
      <c r="C126" s="18"/>
      <c r="D126" s="20"/>
      <c r="E126" s="8">
        <f>COUNTIF(A:A,A126)</f>
        <v>1</v>
      </c>
      <c r="F126" s="8">
        <f>COUNTIF(B:B,B126)</f>
        <v>1</v>
      </c>
      <c r="G126" s="20"/>
      <c r="H126" s="20"/>
      <c r="I126" s="20"/>
    </row>
    <row r="127" spans="1:9">
      <c r="A127" s="20" t="s">
        <v>99</v>
      </c>
      <c r="B127" s="20" t="s">
        <v>99</v>
      </c>
      <c r="C127" s="18"/>
      <c r="D127" s="20"/>
      <c r="E127" s="8">
        <f>COUNTIF(A:A,A127)</f>
        <v>1</v>
      </c>
      <c r="F127" s="8">
        <f>COUNTIF(B:B,B127)</f>
        <v>2</v>
      </c>
      <c r="G127" s="20"/>
      <c r="H127" s="20"/>
      <c r="I127" s="20"/>
    </row>
    <row r="128" spans="1:9">
      <c r="A128" s="20" t="s">
        <v>103</v>
      </c>
      <c r="B128" s="20" t="s">
        <v>103</v>
      </c>
      <c r="C128" s="18"/>
      <c r="D128" s="20"/>
      <c r="E128" s="8">
        <f>COUNTIF(A:A,A128)</f>
        <v>1</v>
      </c>
      <c r="F128" s="8">
        <f>COUNTIF(B:B,B128)</f>
        <v>1</v>
      </c>
      <c r="G128" s="20"/>
      <c r="H128" s="20"/>
      <c r="I128" s="20"/>
    </row>
    <row r="129" spans="1:9">
      <c r="A129" s="20" t="s">
        <v>104</v>
      </c>
      <c r="B129" s="20" t="s">
        <v>104</v>
      </c>
      <c r="C129" s="18"/>
      <c r="D129" s="20"/>
      <c r="E129" s="8">
        <f>COUNTIF(A:A,A129)</f>
        <v>1</v>
      </c>
      <c r="F129" s="8">
        <f>COUNTIF(B:B,B129)</f>
        <v>1</v>
      </c>
      <c r="G129" s="20"/>
      <c r="H129" s="20"/>
      <c r="I129" s="20"/>
    </row>
    <row r="130" spans="1:9">
      <c r="A130" s="20" t="s">
        <v>100</v>
      </c>
      <c r="B130" s="20" t="s">
        <v>105</v>
      </c>
      <c r="C130" s="18"/>
      <c r="D130" s="20"/>
      <c r="E130" s="8">
        <f>COUNTIF(A:A,A130)</f>
        <v>1</v>
      </c>
      <c r="F130" s="8">
        <f>COUNTIF(B:B,B130)</f>
        <v>2</v>
      </c>
      <c r="G130" s="20"/>
      <c r="H130" s="20"/>
      <c r="I130" s="20"/>
    </row>
    <row r="131" spans="1:9">
      <c r="A131" s="20" t="s">
        <v>101</v>
      </c>
      <c r="B131" s="20" t="s">
        <v>101</v>
      </c>
      <c r="C131" s="18"/>
      <c r="D131" s="20"/>
      <c r="E131" s="8">
        <f>COUNTIF(A:A,A131)</f>
        <v>1</v>
      </c>
      <c r="F131" s="8">
        <f>COUNTIF(B:B,B131)</f>
        <v>2</v>
      </c>
      <c r="G131" s="20"/>
      <c r="H131" s="20"/>
      <c r="I131" s="20"/>
    </row>
    <row r="132" spans="1:9">
      <c r="A132" s="20" t="s">
        <v>102</v>
      </c>
      <c r="B132" s="20" t="s">
        <v>106</v>
      </c>
      <c r="C132" s="18"/>
      <c r="D132" s="20"/>
      <c r="E132" s="8">
        <f>COUNTIF(A:A,A132)</f>
        <v>1</v>
      </c>
      <c r="F132" s="8">
        <f>COUNTIF(B:B,B132)</f>
        <v>2</v>
      </c>
      <c r="G132" s="20"/>
      <c r="H132" s="20"/>
      <c r="I132" s="20"/>
    </row>
    <row r="133" spans="1:9">
      <c r="A133" s="20" t="s">
        <v>111</v>
      </c>
      <c r="B133" s="20" t="s">
        <v>106</v>
      </c>
      <c r="C133" s="18"/>
      <c r="D133" s="20"/>
      <c r="E133" s="8">
        <f>COUNTIF(A:A,A133)</f>
        <v>1</v>
      </c>
      <c r="F133" s="8">
        <f>COUNTIF(B:B,B133)</f>
        <v>2</v>
      </c>
      <c r="G133" s="20"/>
      <c r="H133" s="20"/>
      <c r="I133" s="20"/>
    </row>
    <row r="134" spans="1:9">
      <c r="A134" s="20" t="s">
        <v>115</v>
      </c>
      <c r="B134" s="20" t="s">
        <v>112</v>
      </c>
      <c r="C134" s="18"/>
      <c r="D134" s="20"/>
      <c r="E134" s="8">
        <f>COUNTIF(A:A,A134)</f>
        <v>1</v>
      </c>
      <c r="F134" s="8">
        <f>COUNTIF(B:B,B134)</f>
        <v>5</v>
      </c>
      <c r="G134" s="20"/>
      <c r="H134" s="20"/>
      <c r="I134" s="20"/>
    </row>
    <row r="135" spans="1:9">
      <c r="A135" s="20" t="s">
        <v>116</v>
      </c>
      <c r="B135" s="20" t="s">
        <v>53</v>
      </c>
      <c r="C135" s="18"/>
      <c r="D135" s="20"/>
      <c r="E135" s="8">
        <f>COUNTIF(A:A,A135)</f>
        <v>2</v>
      </c>
      <c r="F135" s="8">
        <f>COUNTIF(B:B,B135)</f>
        <v>5</v>
      </c>
      <c r="G135" s="20"/>
      <c r="H135" s="20"/>
      <c r="I135" s="20"/>
    </row>
    <row r="136" spans="1:9">
      <c r="A136" s="20" t="s">
        <v>117</v>
      </c>
      <c r="B136" s="20" t="s">
        <v>54</v>
      </c>
      <c r="C136" s="18"/>
      <c r="D136" s="20"/>
      <c r="E136" s="8">
        <f>COUNTIF(A:A,A136)</f>
        <v>1</v>
      </c>
      <c r="F136" s="8">
        <f>COUNTIF(B:B,B136)</f>
        <v>6</v>
      </c>
      <c r="G136" s="20"/>
      <c r="H136" s="20"/>
      <c r="I136" s="20"/>
    </row>
    <row r="137" spans="1:9">
      <c r="A137" s="20" t="s">
        <v>118</v>
      </c>
      <c r="B137" s="20" t="s">
        <v>55</v>
      </c>
      <c r="C137" s="18"/>
      <c r="D137" s="20"/>
      <c r="E137" s="8">
        <f>COUNTIF(A:A,A137)</f>
        <v>1</v>
      </c>
      <c r="F137" s="8">
        <f>COUNTIF(B:B,B137)</f>
        <v>5</v>
      </c>
      <c r="G137" s="20"/>
      <c r="H137" s="20"/>
      <c r="I137" s="20"/>
    </row>
    <row r="138" spans="1:9">
      <c r="A138" s="20" t="s">
        <v>116</v>
      </c>
      <c r="B138" s="20" t="s">
        <v>113</v>
      </c>
      <c r="C138" s="18"/>
      <c r="D138" s="20"/>
      <c r="E138" s="8">
        <f>COUNTIF(A:A,A138)</f>
        <v>2</v>
      </c>
      <c r="F138" s="8">
        <f>COUNTIF(B:B,B138)</f>
        <v>4</v>
      </c>
      <c r="G138" s="20"/>
      <c r="H138" s="20"/>
      <c r="I138" s="20"/>
    </row>
    <row r="139" spans="1:9">
      <c r="A139" s="20" t="s">
        <v>119</v>
      </c>
      <c r="B139" s="20" t="s">
        <v>114</v>
      </c>
      <c r="C139" s="18"/>
      <c r="D139" s="20"/>
      <c r="E139" s="8">
        <f>COUNTIF(A:A,A139)</f>
        <v>1</v>
      </c>
      <c r="F139" s="8">
        <f>COUNTIF(B:B,B139)</f>
        <v>4</v>
      </c>
      <c r="G139" s="20"/>
      <c r="H139" s="20"/>
      <c r="I139" s="20"/>
    </row>
    <row r="140" spans="1:9">
      <c r="A140" s="20" t="s">
        <v>120</v>
      </c>
      <c r="B140" s="20" t="s">
        <v>120</v>
      </c>
      <c r="C140" s="18"/>
      <c r="D140" s="20"/>
      <c r="E140" s="8">
        <f>COUNTIF(A:A,A140)</f>
        <v>1</v>
      </c>
      <c r="F140" s="8">
        <f>COUNTIF(B:B,B140)</f>
        <v>2</v>
      </c>
      <c r="G140" s="20"/>
      <c r="H140" s="20"/>
      <c r="I140" s="20"/>
    </row>
    <row r="141" spans="1:9">
      <c r="A141" s="20" t="s">
        <v>121</v>
      </c>
      <c r="B141" s="20" t="s">
        <v>121</v>
      </c>
      <c r="C141" s="18"/>
      <c r="D141" s="20"/>
      <c r="E141" s="8">
        <f>COUNTIF(A:A,A141)</f>
        <v>1</v>
      </c>
      <c r="F141" s="8">
        <f>COUNTIF(B:B,B141)</f>
        <v>1</v>
      </c>
      <c r="G141" s="20"/>
      <c r="H141" s="20"/>
      <c r="I141" s="20"/>
    </row>
    <row r="142" spans="1:9">
      <c r="A142" s="20" t="s">
        <v>122</v>
      </c>
      <c r="B142" s="20" t="s">
        <v>122</v>
      </c>
      <c r="C142" s="18"/>
      <c r="D142" s="20"/>
      <c r="E142" s="8">
        <f>COUNTIF(A:A,A142)</f>
        <v>1</v>
      </c>
      <c r="F142" s="8">
        <f>COUNTIF(B:B,B142)</f>
        <v>1</v>
      </c>
      <c r="G142" s="20"/>
      <c r="H142" s="20"/>
      <c r="I142" s="20"/>
    </row>
    <row r="143" spans="1:9">
      <c r="A143" s="20" t="s">
        <v>124</v>
      </c>
      <c r="B143" s="20" t="s">
        <v>136</v>
      </c>
      <c r="C143" s="18"/>
      <c r="D143" s="20"/>
      <c r="E143" s="8">
        <f>COUNTIF(A:A,A143)</f>
        <v>1</v>
      </c>
      <c r="F143" s="8">
        <f>COUNTIF(B:B,B143)</f>
        <v>2</v>
      </c>
      <c r="G143" s="20"/>
      <c r="H143" s="20"/>
      <c r="I143" s="20"/>
    </row>
    <row r="144" spans="1:9">
      <c r="A144" s="20" t="s">
        <v>125</v>
      </c>
      <c r="B144" s="20" t="s">
        <v>137</v>
      </c>
      <c r="C144" s="18"/>
      <c r="D144" s="20"/>
      <c r="E144" s="8">
        <f>COUNTIF(A:A,A144)</f>
        <v>4</v>
      </c>
      <c r="F144" s="8">
        <f>COUNTIF(B:B,B144)</f>
        <v>5</v>
      </c>
      <c r="G144" s="20"/>
      <c r="H144" s="20"/>
      <c r="I144" s="20"/>
    </row>
    <row r="145" spans="1:9">
      <c r="A145" s="20" t="s">
        <v>126</v>
      </c>
      <c r="B145" s="20" t="s">
        <v>138</v>
      </c>
      <c r="C145" s="18"/>
      <c r="D145" s="20"/>
      <c r="E145" s="8">
        <f>COUNTIF(A:A,A145)</f>
        <v>6</v>
      </c>
      <c r="F145" s="8">
        <f>COUNTIF(B:B,B145)</f>
        <v>6</v>
      </c>
      <c r="G145" s="20"/>
      <c r="H145" s="20"/>
      <c r="I145" s="20"/>
    </row>
    <row r="146" spans="1:9">
      <c r="A146" s="20" t="s">
        <v>127</v>
      </c>
      <c r="B146" s="20" t="s">
        <v>139</v>
      </c>
      <c r="C146" s="18"/>
      <c r="D146" s="20"/>
      <c r="E146" s="8">
        <f>COUNTIF(A:A,A146)</f>
        <v>5</v>
      </c>
      <c r="F146" s="8">
        <f>COUNTIF(B:B,B146)</f>
        <v>6</v>
      </c>
      <c r="G146" s="20"/>
      <c r="H146" s="20"/>
      <c r="I146" s="20"/>
    </row>
    <row r="147" spans="1:9">
      <c r="A147" s="20" t="s">
        <v>128</v>
      </c>
      <c r="B147" s="20" t="s">
        <v>140</v>
      </c>
      <c r="C147" s="18"/>
      <c r="D147" s="20"/>
      <c r="E147" s="8">
        <f>COUNTIF(A:A,A147)</f>
        <v>5</v>
      </c>
      <c r="F147" s="8">
        <f>COUNTIF(B:B,B147)</f>
        <v>5</v>
      </c>
      <c r="G147" s="20"/>
      <c r="H147" s="20"/>
      <c r="I147" s="20"/>
    </row>
    <row r="148" spans="1:9">
      <c r="A148" s="20" t="s">
        <v>129</v>
      </c>
      <c r="B148" s="20" t="s">
        <v>50</v>
      </c>
      <c r="C148" s="18"/>
      <c r="D148" s="20"/>
      <c r="E148" s="8">
        <f>COUNTIF(A:A,A148)</f>
        <v>5</v>
      </c>
      <c r="F148" s="8">
        <f>COUNTIF(B:B,B148)</f>
        <v>8</v>
      </c>
      <c r="G148" s="20"/>
      <c r="H148" s="20"/>
      <c r="I148" s="20"/>
    </row>
    <row r="149" spans="1:9">
      <c r="A149" s="20" t="s">
        <v>130</v>
      </c>
      <c r="B149" s="20" t="s">
        <v>141</v>
      </c>
      <c r="C149" s="18"/>
      <c r="D149" s="20"/>
      <c r="E149" s="8">
        <f>COUNTIF(A:A,A149)</f>
        <v>5</v>
      </c>
      <c r="F149" s="8">
        <f>COUNTIF(B:B,B149)</f>
        <v>5</v>
      </c>
      <c r="G149" s="20"/>
      <c r="H149" s="20"/>
      <c r="I149" s="20"/>
    </row>
    <row r="150" spans="1:9">
      <c r="A150" s="20" t="s">
        <v>131</v>
      </c>
      <c r="B150" s="20" t="s">
        <v>142</v>
      </c>
      <c r="C150" s="18"/>
      <c r="D150" s="20"/>
      <c r="E150" s="8">
        <f>COUNTIF(A:A,A150)</f>
        <v>5</v>
      </c>
      <c r="F150" s="8">
        <f>COUNTIF(B:B,B150)</f>
        <v>5</v>
      </c>
      <c r="G150" s="20"/>
      <c r="H150" s="20"/>
      <c r="I150" s="20"/>
    </row>
    <row r="151" spans="1:9">
      <c r="A151" s="20" t="s">
        <v>132</v>
      </c>
      <c r="B151" s="20" t="s">
        <v>143</v>
      </c>
      <c r="C151" s="18"/>
      <c r="D151" s="20"/>
      <c r="E151" s="8">
        <f>COUNTIF(A:A,A151)</f>
        <v>5</v>
      </c>
      <c r="F151" s="8">
        <f>COUNTIF(B:B,B151)</f>
        <v>4</v>
      </c>
      <c r="G151" s="20"/>
      <c r="H151" s="20"/>
      <c r="I151" s="20"/>
    </row>
    <row r="152" spans="1:9">
      <c r="A152" s="20" t="s">
        <v>133</v>
      </c>
      <c r="B152" s="20" t="s">
        <v>144</v>
      </c>
      <c r="C152" s="18"/>
      <c r="D152" s="20"/>
      <c r="E152" s="8">
        <f>COUNTIF(A:A,A152)</f>
        <v>3</v>
      </c>
      <c r="F152" s="8">
        <f>COUNTIF(B:B,B152)</f>
        <v>6</v>
      </c>
      <c r="G152" s="20"/>
      <c r="H152" s="20"/>
      <c r="I152" s="20"/>
    </row>
    <row r="153" spans="1:9">
      <c r="A153" s="20" t="s">
        <v>134</v>
      </c>
      <c r="B153" s="20" t="s">
        <v>145</v>
      </c>
      <c r="C153" s="18"/>
      <c r="D153" s="20"/>
      <c r="E153" s="8">
        <f>COUNTIF(A:A,A153)</f>
        <v>3</v>
      </c>
      <c r="F153" s="8">
        <f>COUNTIF(B:B,B153)</f>
        <v>3</v>
      </c>
      <c r="G153" s="20"/>
      <c r="H153" s="20"/>
      <c r="I153" s="20"/>
    </row>
    <row r="154" spans="1:9">
      <c r="A154" s="20" t="s">
        <v>147</v>
      </c>
      <c r="B154" s="20" t="s">
        <v>146</v>
      </c>
      <c r="C154" s="18"/>
      <c r="D154" s="20"/>
      <c r="E154" s="8">
        <f>COUNTIF(A:A,A154)</f>
        <v>1</v>
      </c>
      <c r="F154" s="8">
        <f>COUNTIF(B:B,B154)</f>
        <v>1</v>
      </c>
      <c r="G154" s="20"/>
      <c r="H154" s="20"/>
      <c r="I154" s="20"/>
    </row>
    <row r="155" spans="1:9">
      <c r="A155" s="20" t="s">
        <v>153</v>
      </c>
      <c r="B155" s="20" t="s">
        <v>148</v>
      </c>
      <c r="C155" s="18"/>
      <c r="D155" s="20"/>
      <c r="E155" s="18">
        <f>COUNTIF(A:A,A155)</f>
        <v>1</v>
      </c>
      <c r="F155" s="18">
        <f>COUNTIF(B:B,B155)</f>
        <v>1</v>
      </c>
      <c r="G155" s="20"/>
      <c r="H155" s="20"/>
      <c r="I155" s="20"/>
    </row>
    <row r="156" spans="1:9">
      <c r="A156" s="20" t="s">
        <v>154</v>
      </c>
      <c r="B156" s="20" t="s">
        <v>99</v>
      </c>
      <c r="C156" s="18"/>
      <c r="D156" s="20"/>
      <c r="E156" s="18">
        <f>COUNTIF(A:A,A156)</f>
        <v>1</v>
      </c>
      <c r="F156" s="18">
        <f>COUNTIF(B:B,B156)</f>
        <v>2</v>
      </c>
      <c r="G156" s="20"/>
      <c r="H156" s="20"/>
      <c r="I156" s="20"/>
    </row>
    <row r="157" spans="1:9">
      <c r="A157" s="20" t="s">
        <v>155</v>
      </c>
      <c r="B157" s="20" t="s">
        <v>120</v>
      </c>
      <c r="C157" s="18"/>
      <c r="D157" s="20"/>
      <c r="E157" s="18">
        <f>COUNTIF(A:A,A157)</f>
        <v>1</v>
      </c>
      <c r="F157" s="18">
        <f>COUNTIF(B:B,B157)</f>
        <v>2</v>
      </c>
      <c r="G157" s="20"/>
      <c r="H157" s="20"/>
      <c r="I157" s="20"/>
    </row>
    <row r="158" spans="1:9">
      <c r="A158" s="20" t="s">
        <v>156</v>
      </c>
      <c r="B158" s="20" t="s">
        <v>149</v>
      </c>
      <c r="C158" s="18"/>
      <c r="D158" s="20"/>
      <c r="E158" s="18">
        <f>COUNTIF(A:A,A158)</f>
        <v>1</v>
      </c>
      <c r="F158" s="18">
        <f>COUNTIF(B:B,B158)</f>
        <v>1</v>
      </c>
      <c r="G158" s="20"/>
      <c r="H158" s="20"/>
      <c r="I158" s="20"/>
    </row>
    <row r="159" spans="1:9">
      <c r="A159" s="20" t="s">
        <v>157</v>
      </c>
      <c r="B159" s="20" t="s">
        <v>150</v>
      </c>
      <c r="C159" s="18"/>
      <c r="D159" s="20"/>
      <c r="E159" s="18">
        <f>COUNTIF(A:A,A159)</f>
        <v>1</v>
      </c>
      <c r="F159" s="18">
        <f>COUNTIF(B:B,B159)</f>
        <v>1</v>
      </c>
      <c r="G159" s="20"/>
      <c r="H159" s="20"/>
      <c r="I159" s="20"/>
    </row>
    <row r="160" spans="1:9">
      <c r="A160" s="20" t="s">
        <v>158</v>
      </c>
      <c r="B160" s="20" t="s">
        <v>100</v>
      </c>
      <c r="C160" s="18"/>
      <c r="D160" s="20"/>
      <c r="E160" s="18">
        <f>COUNTIF(A:A,A160)</f>
        <v>1</v>
      </c>
      <c r="F160" s="18">
        <f>COUNTIF(B:B,B160)</f>
        <v>2</v>
      </c>
      <c r="G160" s="20"/>
      <c r="H160" s="20"/>
      <c r="I160" s="20"/>
    </row>
    <row r="161" spans="1:9">
      <c r="A161" s="20" t="s">
        <v>159</v>
      </c>
      <c r="B161" s="20" t="s">
        <v>151</v>
      </c>
      <c r="C161" s="18"/>
      <c r="D161" s="20"/>
      <c r="E161" s="18">
        <f>COUNTIF(A:A,A161)</f>
        <v>1</v>
      </c>
      <c r="F161" s="18">
        <f>COUNTIF(B:B,B161)</f>
        <v>1</v>
      </c>
      <c r="G161" s="20"/>
      <c r="H161" s="20"/>
      <c r="I161" s="20"/>
    </row>
    <row r="162" spans="1:9">
      <c r="A162" s="20" t="s">
        <v>160</v>
      </c>
      <c r="B162" s="20" t="s">
        <v>152</v>
      </c>
      <c r="C162" s="18"/>
      <c r="D162" s="20"/>
      <c r="E162" s="18">
        <f>COUNTIF(A:A,A162)</f>
        <v>2</v>
      </c>
      <c r="F162" s="18">
        <f>COUNTIF(B:B,B162)</f>
        <v>2</v>
      </c>
      <c r="G162" s="20"/>
      <c r="H162" s="20"/>
      <c r="I162" s="20"/>
    </row>
    <row r="163" spans="1:9">
      <c r="A163" s="20" t="s">
        <v>176</v>
      </c>
      <c r="B163" s="20" t="s">
        <v>175</v>
      </c>
      <c r="C163" s="18"/>
      <c r="D163" s="20"/>
      <c r="E163" s="18">
        <f>COUNTIF(A:A,A163)</f>
        <v>1</v>
      </c>
      <c r="F163" s="18">
        <f>COUNTIF(B:B,B163)</f>
        <v>1</v>
      </c>
      <c r="G163" s="20"/>
      <c r="H163" s="20"/>
      <c r="I163" s="20"/>
    </row>
    <row r="164" spans="1:9">
      <c r="A164" s="20" t="s">
        <v>180</v>
      </c>
      <c r="B164" s="20" t="s">
        <v>177</v>
      </c>
      <c r="C164" s="18"/>
      <c r="D164" s="20"/>
      <c r="E164" s="18">
        <f>COUNTIF(A:A,A164)</f>
        <v>3</v>
      </c>
      <c r="F164" s="18">
        <f>COUNTIF(B:B,B164)</f>
        <v>2</v>
      </c>
      <c r="G164" s="20"/>
      <c r="H164" s="20"/>
      <c r="I164" s="20"/>
    </row>
    <row r="165" spans="1:9">
      <c r="A165" s="20" t="s">
        <v>178</v>
      </c>
      <c r="B165" s="20" t="s">
        <v>178</v>
      </c>
      <c r="C165" s="18"/>
      <c r="D165" s="20"/>
      <c r="E165" s="18">
        <f>COUNTIF(A:A,A165)</f>
        <v>3</v>
      </c>
      <c r="F165" s="18">
        <f>COUNTIF(B:B,B165)</f>
        <v>3</v>
      </c>
      <c r="G165" s="20"/>
      <c r="H165" s="20"/>
      <c r="I165" s="20"/>
    </row>
    <row r="166" spans="1:9">
      <c r="A166" s="20" t="s">
        <v>125</v>
      </c>
      <c r="B166" s="20" t="s">
        <v>137</v>
      </c>
      <c r="C166" s="18"/>
      <c r="D166" s="20"/>
      <c r="E166" s="18">
        <f>COUNTIF(A:A,A166)</f>
        <v>4</v>
      </c>
      <c r="F166" s="18">
        <f>COUNTIF(B:B,B166)</f>
        <v>5</v>
      </c>
      <c r="G166" s="20"/>
      <c r="H166" s="20"/>
      <c r="I166" s="20"/>
    </row>
    <row r="167" spans="1:9">
      <c r="A167" s="20" t="s">
        <v>126</v>
      </c>
      <c r="B167" s="20" t="s">
        <v>138</v>
      </c>
      <c r="C167" s="18"/>
      <c r="D167" s="20"/>
      <c r="E167" s="18">
        <f>COUNTIF(A:A,A167)</f>
        <v>6</v>
      </c>
      <c r="F167" s="18">
        <f>COUNTIF(B:B,B167)</f>
        <v>6</v>
      </c>
      <c r="G167" s="20"/>
      <c r="H167" s="20"/>
      <c r="I167" s="20"/>
    </row>
    <row r="168" spans="1:9">
      <c r="A168" s="20" t="s">
        <v>127</v>
      </c>
      <c r="B168" s="20" t="s">
        <v>139</v>
      </c>
      <c r="C168" s="18"/>
      <c r="D168" s="20"/>
      <c r="E168" s="18">
        <f>COUNTIF(A:A,A168)</f>
        <v>5</v>
      </c>
      <c r="F168" s="18">
        <f>COUNTIF(B:B,B168)</f>
        <v>6</v>
      </c>
      <c r="G168" s="20"/>
      <c r="H168" s="20"/>
      <c r="I168" s="20"/>
    </row>
    <row r="169" spans="1:9">
      <c r="A169" s="20" t="s">
        <v>128</v>
      </c>
      <c r="B169" s="20" t="s">
        <v>140</v>
      </c>
      <c r="C169" s="18"/>
      <c r="D169" s="20"/>
      <c r="E169" s="18">
        <f>COUNTIF(A:A,A169)</f>
        <v>5</v>
      </c>
      <c r="F169" s="18">
        <f>COUNTIF(B:B,B169)</f>
        <v>5</v>
      </c>
      <c r="G169" s="20"/>
      <c r="H169" s="20"/>
      <c r="I169" s="20"/>
    </row>
    <row r="170" spans="1:9">
      <c r="A170" s="20" t="s">
        <v>181</v>
      </c>
      <c r="B170" s="20" t="s">
        <v>179</v>
      </c>
      <c r="C170" s="18"/>
      <c r="D170" s="20"/>
      <c r="E170" s="18">
        <f>COUNTIF(A:A,A170)</f>
        <v>2</v>
      </c>
      <c r="F170" s="18">
        <f>COUNTIF(B:B,B170)</f>
        <v>3</v>
      </c>
      <c r="G170" s="20"/>
      <c r="H170" s="20"/>
      <c r="I170" s="20"/>
    </row>
    <row r="171" spans="1:9">
      <c r="A171" s="20" t="s">
        <v>129</v>
      </c>
      <c r="B171" s="20" t="s">
        <v>50</v>
      </c>
      <c r="C171" s="18"/>
      <c r="D171" s="20"/>
      <c r="E171" s="18">
        <f>COUNTIF(A:A,A171)</f>
        <v>5</v>
      </c>
      <c r="F171" s="18">
        <f>COUNTIF(B:B,B171)</f>
        <v>8</v>
      </c>
      <c r="G171" s="20"/>
      <c r="H171" s="20"/>
      <c r="I171" s="20"/>
    </row>
    <row r="172" spans="1:9">
      <c r="A172" s="20" t="s">
        <v>130</v>
      </c>
      <c r="B172" s="20" t="s">
        <v>141</v>
      </c>
      <c r="C172" s="18"/>
      <c r="D172" s="20"/>
      <c r="E172" s="18">
        <f>COUNTIF(A:A,A172)</f>
        <v>5</v>
      </c>
      <c r="F172" s="18">
        <f>COUNTIF(B:B,B172)</f>
        <v>5</v>
      </c>
      <c r="G172" s="20"/>
      <c r="H172" s="20"/>
      <c r="I172" s="20"/>
    </row>
    <row r="173" spans="1:9">
      <c r="A173" s="20" t="s">
        <v>131</v>
      </c>
      <c r="B173" s="20" t="s">
        <v>142</v>
      </c>
      <c r="C173" s="18"/>
      <c r="D173" s="20"/>
      <c r="E173" s="18">
        <f>COUNTIF(A:A,A173)</f>
        <v>5</v>
      </c>
      <c r="F173" s="18">
        <f>COUNTIF(B:B,B173)</f>
        <v>5</v>
      </c>
      <c r="G173" s="20"/>
      <c r="H173" s="20"/>
      <c r="I173" s="20"/>
    </row>
    <row r="174" spans="1:9">
      <c r="A174" s="20" t="s">
        <v>132</v>
      </c>
      <c r="B174" s="20" t="s">
        <v>143</v>
      </c>
      <c r="C174" s="18"/>
      <c r="D174" s="20"/>
      <c r="E174" s="18">
        <f>COUNTIF(A:A,A174)</f>
        <v>5</v>
      </c>
      <c r="F174" s="18">
        <f>COUNTIF(B:B,B174)</f>
        <v>4</v>
      </c>
      <c r="G174" s="20"/>
      <c r="H174" s="20"/>
      <c r="I174" s="20"/>
    </row>
    <row r="175" spans="1:9">
      <c r="A175" s="20" t="s">
        <v>182</v>
      </c>
      <c r="B175" s="20" t="s">
        <v>144</v>
      </c>
      <c r="C175" s="18"/>
      <c r="D175" s="20"/>
      <c r="E175" s="18">
        <f>COUNTIF(A:A,A175)</f>
        <v>3</v>
      </c>
      <c r="F175" s="18">
        <f>COUNTIF(B:B,B175)</f>
        <v>6</v>
      </c>
      <c r="G175" s="20"/>
      <c r="H175" s="20"/>
      <c r="I175" s="20"/>
    </row>
    <row r="176" spans="1:9">
      <c r="A176" s="20" t="s">
        <v>184</v>
      </c>
      <c r="B176" s="20" t="s">
        <v>183</v>
      </c>
      <c r="C176" s="18"/>
      <c r="D176" s="20"/>
      <c r="E176" s="18">
        <f>COUNTIF(A:A,A176)</f>
        <v>1</v>
      </c>
      <c r="F176" s="18">
        <f>COUNTIF(B:B,B176)</f>
        <v>1</v>
      </c>
      <c r="G176" s="20"/>
      <c r="H176" s="20"/>
      <c r="I176" s="20"/>
    </row>
    <row r="177" spans="1:9">
      <c r="A177" s="20" t="s">
        <v>240</v>
      </c>
      <c r="B177" s="20" t="s">
        <v>186</v>
      </c>
      <c r="C177" s="18"/>
      <c r="D177" s="20"/>
      <c r="E177" s="18">
        <f>COUNTIF(A:A,A177)</f>
        <v>1</v>
      </c>
      <c r="F177" s="18">
        <f>COUNTIF(B:B,B177)</f>
        <v>1</v>
      </c>
      <c r="G177" s="20"/>
      <c r="H177" s="20"/>
      <c r="I177" s="20"/>
    </row>
    <row r="178" spans="1:9">
      <c r="A178" s="20" t="s">
        <v>180</v>
      </c>
      <c r="B178" s="20" t="s">
        <v>177</v>
      </c>
      <c r="C178" s="18"/>
      <c r="D178" s="20"/>
      <c r="E178" s="18">
        <f>COUNTIF(A:A,A178)</f>
        <v>3</v>
      </c>
      <c r="F178" s="18">
        <f>COUNTIF(B:B,B178)</f>
        <v>2</v>
      </c>
      <c r="G178" s="20"/>
      <c r="H178" s="20"/>
      <c r="I178" s="20"/>
    </row>
    <row r="179" spans="1:9">
      <c r="A179" s="20" t="s">
        <v>178</v>
      </c>
      <c r="B179" s="20" t="s">
        <v>178</v>
      </c>
      <c r="C179" s="18"/>
      <c r="D179" s="20"/>
      <c r="E179" s="18">
        <f>COUNTIF(A:A,A179)</f>
        <v>3</v>
      </c>
      <c r="F179" s="18">
        <f>COUNTIF(B:B,B179)</f>
        <v>3</v>
      </c>
      <c r="G179" s="20"/>
      <c r="H179" s="20"/>
      <c r="I179" s="20"/>
    </row>
    <row r="180" spans="1:9">
      <c r="A180" s="20" t="s">
        <v>125</v>
      </c>
      <c r="B180" s="20" t="s">
        <v>137</v>
      </c>
      <c r="C180" s="18"/>
      <c r="D180" s="20"/>
      <c r="E180" s="18">
        <f>COUNTIF(A:A,A180)</f>
        <v>4</v>
      </c>
      <c r="F180" s="18">
        <f>COUNTIF(B:B,B180)</f>
        <v>5</v>
      </c>
      <c r="G180" s="20"/>
      <c r="H180" s="20"/>
      <c r="I180" s="20"/>
    </row>
    <row r="181" spans="1:9">
      <c r="A181" s="20" t="s">
        <v>126</v>
      </c>
      <c r="B181" s="20" t="s">
        <v>138</v>
      </c>
      <c r="C181" s="18"/>
      <c r="D181" s="20"/>
      <c r="E181" s="18">
        <f>COUNTIF(A:A,A181)</f>
        <v>6</v>
      </c>
      <c r="F181" s="18">
        <f>COUNTIF(B:B,B181)</f>
        <v>6</v>
      </c>
      <c r="G181" s="20"/>
      <c r="H181" s="20"/>
      <c r="I181" s="20"/>
    </row>
    <row r="182" spans="1:9">
      <c r="A182" s="20" t="s">
        <v>127</v>
      </c>
      <c r="B182" s="20" t="s">
        <v>139</v>
      </c>
      <c r="C182" s="18"/>
      <c r="D182" s="20"/>
      <c r="E182" s="18">
        <f>COUNTIF(A:A,A182)</f>
        <v>5</v>
      </c>
      <c r="F182" s="18">
        <f>COUNTIF(B:B,B182)</f>
        <v>6</v>
      </c>
      <c r="G182" s="20"/>
      <c r="H182" s="20"/>
      <c r="I182" s="20"/>
    </row>
    <row r="183" spans="1:9">
      <c r="A183" s="20" t="s">
        <v>128</v>
      </c>
      <c r="B183" s="20" t="s">
        <v>140</v>
      </c>
      <c r="C183" s="18"/>
      <c r="D183" s="20"/>
      <c r="E183" s="18">
        <f>COUNTIF(A:A,A183)</f>
        <v>5</v>
      </c>
      <c r="F183" s="18">
        <f>COUNTIF(B:B,B183)</f>
        <v>5</v>
      </c>
      <c r="G183" s="20"/>
      <c r="H183" s="20"/>
      <c r="I183" s="20"/>
    </row>
    <row r="184" spans="1:9">
      <c r="A184" s="20" t="s">
        <v>181</v>
      </c>
      <c r="B184" s="20" t="s">
        <v>179</v>
      </c>
      <c r="C184" s="18"/>
      <c r="D184" s="20"/>
      <c r="E184" s="18">
        <f>COUNTIF(A:A,A184)</f>
        <v>2</v>
      </c>
      <c r="F184" s="18">
        <f>COUNTIF(B:B,B184)</f>
        <v>3</v>
      </c>
      <c r="G184" s="20"/>
      <c r="H184" s="20"/>
      <c r="I184" s="20"/>
    </row>
    <row r="185" spans="1:9">
      <c r="A185" s="20" t="s">
        <v>129</v>
      </c>
      <c r="B185" s="20" t="s">
        <v>50</v>
      </c>
      <c r="C185" s="18"/>
      <c r="D185" s="20"/>
      <c r="E185" s="18">
        <f>COUNTIF(A:A,A185)</f>
        <v>5</v>
      </c>
      <c r="F185" s="18">
        <f>COUNTIF(B:B,B185)</f>
        <v>8</v>
      </c>
      <c r="G185" s="20"/>
      <c r="H185" s="20"/>
      <c r="I185" s="20"/>
    </row>
    <row r="186" spans="1:9">
      <c r="A186" s="20" t="s">
        <v>130</v>
      </c>
      <c r="B186" s="20" t="s">
        <v>141</v>
      </c>
      <c r="C186" s="18"/>
      <c r="D186" s="20"/>
      <c r="E186" s="18">
        <f>COUNTIF(A:A,A186)</f>
        <v>5</v>
      </c>
      <c r="F186" s="18">
        <f>COUNTIF(B:B,B186)</f>
        <v>5</v>
      </c>
      <c r="G186" s="20"/>
      <c r="H186" s="20"/>
      <c r="I186" s="20"/>
    </row>
    <row r="187" spans="1:9">
      <c r="A187" s="20" t="s">
        <v>131</v>
      </c>
      <c r="B187" s="20" t="s">
        <v>142</v>
      </c>
      <c r="C187" s="18"/>
      <c r="D187" s="20"/>
      <c r="E187" s="18">
        <f>COUNTIF(A:A,A187)</f>
        <v>5</v>
      </c>
      <c r="F187" s="18">
        <f>COUNTIF(B:B,B187)</f>
        <v>5</v>
      </c>
      <c r="G187" s="20"/>
      <c r="H187" s="20"/>
      <c r="I187" s="20"/>
    </row>
    <row r="188" spans="1:9">
      <c r="A188" s="20" t="s">
        <v>132</v>
      </c>
      <c r="B188" s="20" t="s">
        <v>143</v>
      </c>
      <c r="C188" s="18"/>
      <c r="D188" s="20"/>
      <c r="E188" s="18">
        <f>COUNTIF(A:A,A188)</f>
        <v>5</v>
      </c>
      <c r="F188" s="18">
        <f>COUNTIF(B:B,B188)</f>
        <v>4</v>
      </c>
      <c r="G188" s="20"/>
      <c r="H188" s="20"/>
      <c r="I188" s="20"/>
    </row>
    <row r="189" spans="1:9">
      <c r="A189" s="20" t="s">
        <v>182</v>
      </c>
      <c r="B189" s="20" t="s">
        <v>144</v>
      </c>
      <c r="C189" s="18"/>
      <c r="D189" s="20"/>
      <c r="E189" s="18">
        <f>COUNTIF(A:A,A189)</f>
        <v>3</v>
      </c>
      <c r="F189" s="18">
        <f>COUNTIF(B:B,B189)</f>
        <v>6</v>
      </c>
      <c r="G189" s="20"/>
      <c r="H189" s="20"/>
      <c r="I189" s="20"/>
    </row>
    <row r="190" spans="1:9">
      <c r="A190" s="20" t="s">
        <v>180</v>
      </c>
      <c r="B190" s="20" t="s">
        <v>189</v>
      </c>
      <c r="C190" s="18"/>
      <c r="D190" s="20"/>
      <c r="E190" s="18">
        <f>COUNTIF(A:A,A190)</f>
        <v>3</v>
      </c>
      <c r="F190" s="18">
        <f>COUNTIF(B:B,B190)</f>
        <v>2</v>
      </c>
      <c r="G190" s="20"/>
      <c r="H190" s="20"/>
      <c r="I190" s="20"/>
    </row>
    <row r="191" spans="1:9">
      <c r="A191" s="20" t="s">
        <v>125</v>
      </c>
      <c r="B191" s="20" t="s">
        <v>137</v>
      </c>
      <c r="C191" s="18"/>
      <c r="D191" s="20"/>
      <c r="E191" s="18">
        <f>COUNTIF(A:A,A191)</f>
        <v>4</v>
      </c>
      <c r="F191" s="18">
        <f>COUNTIF(B:B,B191)</f>
        <v>5</v>
      </c>
      <c r="G191" s="20"/>
      <c r="H191" s="20"/>
      <c r="I191" s="20"/>
    </row>
    <row r="192" spans="1:9">
      <c r="A192" s="20" t="s">
        <v>126</v>
      </c>
      <c r="B192" s="20" t="s">
        <v>138</v>
      </c>
      <c r="C192" s="18"/>
      <c r="D192" s="20"/>
      <c r="E192" s="18">
        <f>COUNTIF(A:A,A192)</f>
        <v>6</v>
      </c>
      <c r="F192" s="18">
        <f>COUNTIF(B:B,B192)</f>
        <v>6</v>
      </c>
      <c r="G192" s="20"/>
      <c r="H192" s="20"/>
      <c r="I192" s="20"/>
    </row>
    <row r="193" spans="1:9">
      <c r="A193" s="20" t="s">
        <v>127</v>
      </c>
      <c r="B193" s="20" t="s">
        <v>139</v>
      </c>
      <c r="C193" s="18"/>
      <c r="D193" s="20"/>
      <c r="E193" s="18">
        <f>COUNTIF(A:A,A193)</f>
        <v>5</v>
      </c>
      <c r="F193" s="18">
        <f>COUNTIF(B:B,B193)</f>
        <v>6</v>
      </c>
      <c r="G193" s="20"/>
      <c r="H193" s="20"/>
      <c r="I193" s="20"/>
    </row>
    <row r="194" spans="1:9">
      <c r="A194" s="20" t="s">
        <v>128</v>
      </c>
      <c r="B194" s="20" t="s">
        <v>140</v>
      </c>
      <c r="C194" s="18"/>
      <c r="D194" s="20"/>
      <c r="E194" s="18">
        <f>COUNTIF(A:A,A194)</f>
        <v>5</v>
      </c>
      <c r="F194" s="18">
        <f>COUNTIF(B:B,B194)</f>
        <v>5</v>
      </c>
      <c r="G194" s="20"/>
      <c r="H194" s="20"/>
      <c r="I194" s="20"/>
    </row>
    <row r="195" spans="1:9">
      <c r="A195" s="20" t="s">
        <v>129</v>
      </c>
      <c r="B195" s="20" t="s">
        <v>50</v>
      </c>
      <c r="C195" s="18"/>
      <c r="D195" s="20"/>
      <c r="E195" s="18">
        <f>COUNTIF(A:A,A195)</f>
        <v>5</v>
      </c>
      <c r="F195" s="18">
        <f>COUNTIF(B:B,B195)</f>
        <v>8</v>
      </c>
      <c r="G195" s="20"/>
      <c r="H195" s="20"/>
      <c r="I195" s="20"/>
    </row>
    <row r="196" spans="1:9">
      <c r="A196" s="20" t="s">
        <v>130</v>
      </c>
      <c r="B196" s="20" t="s">
        <v>141</v>
      </c>
      <c r="C196" s="18"/>
      <c r="D196" s="20"/>
      <c r="E196" s="18">
        <f>COUNTIF(A:A,A196)</f>
        <v>5</v>
      </c>
      <c r="F196" s="18">
        <f>COUNTIF(B:B,B196)</f>
        <v>5</v>
      </c>
      <c r="G196" s="20"/>
      <c r="H196" s="20"/>
      <c r="I196" s="20"/>
    </row>
    <row r="197" spans="1:9">
      <c r="A197" s="20" t="s">
        <v>131</v>
      </c>
      <c r="B197" s="20" t="s">
        <v>142</v>
      </c>
      <c r="C197" s="18"/>
      <c r="D197" s="20"/>
      <c r="E197" s="18">
        <f>COUNTIF(A:A,A197)</f>
        <v>5</v>
      </c>
      <c r="F197" s="18">
        <f>COUNTIF(B:B,B197)</f>
        <v>5</v>
      </c>
      <c r="G197" s="20"/>
      <c r="H197" s="20"/>
      <c r="I197" s="20"/>
    </row>
    <row r="198" spans="1:9">
      <c r="A198" s="20" t="s">
        <v>132</v>
      </c>
      <c r="B198" s="20" t="s">
        <v>190</v>
      </c>
      <c r="C198" s="18"/>
      <c r="D198" s="20"/>
      <c r="E198" s="18">
        <f>COUNTIF(A:A,A198)</f>
        <v>5</v>
      </c>
      <c r="F198" s="18">
        <f>COUNTIF(B:B,B198)</f>
        <v>1</v>
      </c>
      <c r="G198" s="20"/>
      <c r="H198" s="20"/>
      <c r="I198" s="20"/>
    </row>
    <row r="199" spans="1:9">
      <c r="A199" s="20" t="s">
        <v>133</v>
      </c>
      <c r="B199" s="20" t="s">
        <v>144</v>
      </c>
      <c r="C199" s="18"/>
      <c r="D199" s="20"/>
      <c r="E199" s="18">
        <f>COUNTIF(A:A,A199)</f>
        <v>3</v>
      </c>
      <c r="F199" s="18">
        <f>COUNTIF(B:B,B199)</f>
        <v>6</v>
      </c>
      <c r="G199" s="20"/>
      <c r="H199" s="20"/>
      <c r="I199" s="20"/>
    </row>
    <row r="200" spans="1:9">
      <c r="A200" s="20" t="s">
        <v>134</v>
      </c>
      <c r="B200" s="20" t="s">
        <v>145</v>
      </c>
      <c r="C200" s="18"/>
      <c r="D200" s="20"/>
      <c r="E200" s="18">
        <f>COUNTIF(A:A,A200)</f>
        <v>3</v>
      </c>
      <c r="F200" s="18">
        <f>COUNTIF(B:B,B200)</f>
        <v>3</v>
      </c>
      <c r="G200" s="20"/>
      <c r="H200" s="20"/>
      <c r="I200" s="20"/>
    </row>
    <row r="201" spans="1:9">
      <c r="A201" s="20" t="s">
        <v>193</v>
      </c>
      <c r="B201" s="20" t="s">
        <v>192</v>
      </c>
      <c r="C201" s="18"/>
      <c r="D201" s="20"/>
      <c r="E201" s="18">
        <f>COUNTIF(A:A,A201)</f>
        <v>1</v>
      </c>
      <c r="F201" s="18">
        <f>COUNTIF(B:B,B201)</f>
        <v>2</v>
      </c>
      <c r="G201" s="20"/>
      <c r="H201" s="20"/>
      <c r="I201" s="20"/>
    </row>
    <row r="202" spans="1:9">
      <c r="A202" s="20" t="s">
        <v>194</v>
      </c>
      <c r="B202" s="20" t="s">
        <v>195</v>
      </c>
      <c r="C202" s="18"/>
      <c r="D202" s="20"/>
      <c r="E202" s="18">
        <f>COUNTIF(A:A,A202)</f>
        <v>1</v>
      </c>
      <c r="F202" s="18">
        <f>COUNTIF(B:B,B202)</f>
        <v>1</v>
      </c>
      <c r="G202" s="20"/>
      <c r="H202" s="20"/>
      <c r="I202" s="20"/>
    </row>
    <row r="203" spans="1:9">
      <c r="A203" s="20" t="s">
        <v>203</v>
      </c>
      <c r="B203" s="20" t="s">
        <v>202</v>
      </c>
      <c r="C203" s="18"/>
      <c r="D203" s="20"/>
      <c r="E203" s="18">
        <f>COUNTIF(A:A,A203)</f>
        <v>1</v>
      </c>
      <c r="F203" s="18">
        <f>COUNTIF(B:B,B203)</f>
        <v>1</v>
      </c>
      <c r="G203" s="20"/>
      <c r="H203" s="20"/>
      <c r="I203" s="20"/>
    </row>
    <row r="204" spans="1:9">
      <c r="A204" s="20" t="s">
        <v>205</v>
      </c>
      <c r="B204" s="20" t="s">
        <v>204</v>
      </c>
      <c r="C204" s="18"/>
      <c r="D204" s="20"/>
      <c r="E204" s="18">
        <f>COUNTIF(A:A,A204)</f>
        <v>1</v>
      </c>
      <c r="F204" s="18">
        <f>COUNTIF(B:B,B204)</f>
        <v>1</v>
      </c>
      <c r="G204" s="20"/>
      <c r="H204" s="20"/>
      <c r="I204" s="20"/>
    </row>
    <row r="205" spans="1:9">
      <c r="A205" s="20" t="s">
        <v>207</v>
      </c>
      <c r="B205" s="20" t="s">
        <v>206</v>
      </c>
      <c r="C205" s="18"/>
      <c r="D205" s="20"/>
      <c r="E205" s="18">
        <f>COUNTIF(A:A,A205)</f>
        <v>2</v>
      </c>
      <c r="F205" s="18">
        <f>COUNTIF(B:B,B205)</f>
        <v>2</v>
      </c>
      <c r="G205" s="20"/>
      <c r="H205" s="20"/>
      <c r="I205" s="20"/>
    </row>
    <row r="206" spans="1:9">
      <c r="A206" s="20" t="s">
        <v>212</v>
      </c>
      <c r="B206" s="20" t="s">
        <v>208</v>
      </c>
      <c r="C206" s="18"/>
      <c r="D206" s="20"/>
      <c r="E206" s="18">
        <f>COUNTIF(A:A,A206)</f>
        <v>1</v>
      </c>
      <c r="F206" s="18">
        <f>COUNTIF(B:B,B206)</f>
        <v>1</v>
      </c>
      <c r="G206" s="20"/>
      <c r="H206" s="20"/>
      <c r="I206" s="20"/>
    </row>
    <row r="207" spans="1:9">
      <c r="A207" s="20" t="s">
        <v>217</v>
      </c>
      <c r="B207" s="20" t="s">
        <v>209</v>
      </c>
      <c r="C207" s="18"/>
      <c r="D207" s="20"/>
      <c r="E207" s="18">
        <f>COUNTIF(A:A,A207)</f>
        <v>2</v>
      </c>
      <c r="F207" s="18">
        <f>COUNTIF(B:B,B207)</f>
        <v>2</v>
      </c>
      <c r="G207" s="20"/>
      <c r="H207" s="20"/>
      <c r="I207" s="20"/>
    </row>
    <row r="208" spans="1:9">
      <c r="A208" s="20" t="s">
        <v>213</v>
      </c>
      <c r="B208" s="20" t="s">
        <v>210</v>
      </c>
      <c r="C208" s="18"/>
      <c r="D208" s="20"/>
      <c r="E208" s="18">
        <f>COUNTIF(A:A,A208)</f>
        <v>1</v>
      </c>
      <c r="F208" s="18">
        <f>COUNTIF(B:B,B208)</f>
        <v>1</v>
      </c>
      <c r="G208" s="20"/>
      <c r="H208" s="20"/>
      <c r="I208" s="20"/>
    </row>
    <row r="209" spans="1:9">
      <c r="A209" s="20" t="s">
        <v>216</v>
      </c>
      <c r="B209" s="20" t="s">
        <v>211</v>
      </c>
      <c r="C209" s="18"/>
      <c r="D209" s="20"/>
      <c r="E209" s="18">
        <f>COUNTIF(A:A,A209)</f>
        <v>1</v>
      </c>
      <c r="F209" s="18">
        <f>COUNTIF(B:B,B209)</f>
        <v>1</v>
      </c>
      <c r="G209" s="20"/>
      <c r="H209" s="20"/>
      <c r="I209" s="20"/>
    </row>
    <row r="210" spans="1:9">
      <c r="A210" s="20" t="s">
        <v>214</v>
      </c>
      <c r="B210" s="20" t="s">
        <v>191</v>
      </c>
      <c r="C210" s="18"/>
      <c r="D210" s="20"/>
      <c r="E210" s="18">
        <f>COUNTIF(A:A,A210)</f>
        <v>1</v>
      </c>
      <c r="F210" s="18">
        <f>COUNTIF(B:B,B210)</f>
        <v>2</v>
      </c>
      <c r="G210" s="20"/>
      <c r="H210" s="20"/>
      <c r="I210" s="20"/>
    </row>
    <row r="211" spans="1:9" s="26" customFormat="1">
      <c r="A211" s="31" t="s">
        <v>178</v>
      </c>
      <c r="B211" s="31" t="s">
        <v>178</v>
      </c>
      <c r="C211" s="32"/>
      <c r="D211" s="31"/>
      <c r="E211" s="18">
        <f>COUNTIF(A:A,A211)</f>
        <v>3</v>
      </c>
      <c r="F211" s="18">
        <f>COUNTIF(B:B,B211)</f>
        <v>3</v>
      </c>
      <c r="G211" s="31"/>
      <c r="H211" s="31"/>
      <c r="I211" s="31"/>
    </row>
    <row r="212" spans="1:9" s="26" customFormat="1">
      <c r="A212" s="31" t="s">
        <v>232</v>
      </c>
      <c r="B212" s="31" t="s">
        <v>226</v>
      </c>
      <c r="C212" s="32"/>
      <c r="D212" s="31"/>
      <c r="E212" s="18">
        <f>COUNTIF(A:A,A212)</f>
        <v>1</v>
      </c>
      <c r="F212" s="18">
        <f>COUNTIF(B:B,B212)</f>
        <v>2</v>
      </c>
      <c r="G212" s="31"/>
      <c r="H212" s="31"/>
      <c r="I212" s="31"/>
    </row>
    <row r="213" spans="1:9" s="26" customFormat="1">
      <c r="A213" s="31" t="s">
        <v>233</v>
      </c>
      <c r="B213" s="31" t="s">
        <v>222</v>
      </c>
      <c r="C213" s="32"/>
      <c r="D213" s="31"/>
      <c r="E213" s="18">
        <f>COUNTIF(A:A,A213)</f>
        <v>1</v>
      </c>
      <c r="F213" s="18">
        <f>COUNTIF(B:B,B213)</f>
        <v>1</v>
      </c>
      <c r="G213" s="31"/>
      <c r="H213" s="31"/>
      <c r="I213" s="31"/>
    </row>
    <row r="214" spans="1:9" s="26" customFormat="1">
      <c r="A214" s="31" t="s">
        <v>234</v>
      </c>
      <c r="B214" s="31" t="s">
        <v>227</v>
      </c>
      <c r="C214" s="32"/>
      <c r="D214" s="31"/>
      <c r="E214" s="18">
        <f>COUNTIF(A:A,A214)</f>
        <v>1</v>
      </c>
      <c r="F214" s="18">
        <f>COUNTIF(B:B,B214)</f>
        <v>8</v>
      </c>
      <c r="G214" s="31"/>
      <c r="H214" s="31"/>
      <c r="I214" s="31"/>
    </row>
    <row r="215" spans="1:9" s="26" customFormat="1">
      <c r="A215" s="31" t="s">
        <v>223</v>
      </c>
      <c r="B215" s="31" t="s">
        <v>228</v>
      </c>
      <c r="C215" s="32"/>
      <c r="D215" s="31"/>
      <c r="E215" s="18">
        <f>COUNTIF(A:A,A215)</f>
        <v>6</v>
      </c>
      <c r="F215" s="18">
        <f>COUNTIF(B:B,B215)</f>
        <v>6</v>
      </c>
      <c r="G215" s="31"/>
      <c r="H215" s="31"/>
      <c r="I215" s="31"/>
    </row>
    <row r="216" spans="1:9" s="26" customFormat="1">
      <c r="A216" s="31" t="s">
        <v>224</v>
      </c>
      <c r="B216" s="31" t="s">
        <v>229</v>
      </c>
      <c r="C216" s="32"/>
      <c r="D216" s="31"/>
      <c r="E216" s="18">
        <f>COUNTIF(A:A,A216)</f>
        <v>1</v>
      </c>
      <c r="F216" s="18">
        <f>COUNTIF(B:B,B216)</f>
        <v>6</v>
      </c>
      <c r="G216" s="31"/>
      <c r="H216" s="31"/>
      <c r="I216" s="31"/>
    </row>
    <row r="217" spans="1:9" s="26" customFormat="1">
      <c r="A217" s="31" t="s">
        <v>231</v>
      </c>
      <c r="B217" s="31" t="s">
        <v>179</v>
      </c>
      <c r="C217" s="32"/>
      <c r="D217" s="31"/>
      <c r="E217" s="18">
        <f>COUNTIF(A:A,A217)</f>
        <v>1</v>
      </c>
      <c r="F217" s="18">
        <f>COUNTIF(B:B,B217)</f>
        <v>3</v>
      </c>
      <c r="G217" s="31"/>
      <c r="H217" s="31"/>
      <c r="I217" s="31"/>
    </row>
    <row r="218" spans="1:9" s="26" customFormat="1">
      <c r="A218" s="31" t="s">
        <v>225</v>
      </c>
      <c r="B218" s="31" t="s">
        <v>230</v>
      </c>
      <c r="C218" s="32"/>
      <c r="D218" s="31"/>
      <c r="E218" s="18">
        <f>COUNTIF(A:A,A218)</f>
        <v>3</v>
      </c>
      <c r="F218" s="18">
        <f>COUNTIF(B:B,B218)</f>
        <v>6</v>
      </c>
      <c r="G218" s="31"/>
      <c r="H218" s="31"/>
      <c r="I218" s="31"/>
    </row>
    <row r="219" spans="1:9">
      <c r="A219" s="20" t="s">
        <v>237</v>
      </c>
      <c r="B219" s="20" t="s">
        <v>235</v>
      </c>
      <c r="C219" s="18"/>
      <c r="D219" s="20"/>
      <c r="E219" s="18">
        <f>COUNTIF(A:A,A219)</f>
        <v>1</v>
      </c>
      <c r="F219" s="18">
        <f>COUNTIF(B:B,B219)</f>
        <v>1</v>
      </c>
      <c r="G219" s="20"/>
      <c r="H219" s="20"/>
      <c r="I219" s="20"/>
    </row>
    <row r="220" spans="1:9">
      <c r="A220" s="20" t="s">
        <v>238</v>
      </c>
      <c r="B220" s="20" t="s">
        <v>236</v>
      </c>
      <c r="C220" s="18"/>
      <c r="D220" s="20"/>
      <c r="E220" s="18">
        <f>COUNTIF(A:A,A220)</f>
        <v>1</v>
      </c>
      <c r="F220" s="18">
        <f>COUNTIF(B:B,B220)</f>
        <v>2</v>
      </c>
      <c r="G220" s="20"/>
      <c r="H220" s="20"/>
      <c r="I220" s="20"/>
    </row>
    <row r="221" spans="1:9">
      <c r="A221" s="20" t="s">
        <v>242</v>
      </c>
      <c r="B221" s="22" t="s">
        <v>241</v>
      </c>
      <c r="C221" s="39"/>
      <c r="D221" s="20"/>
      <c r="E221" s="18">
        <f>COUNTIF(A:A,A221)</f>
        <v>1</v>
      </c>
      <c r="F221" s="18">
        <f>COUNTIF(B:B,B221)</f>
        <v>1</v>
      </c>
      <c r="G221" s="20"/>
      <c r="H221" s="20"/>
      <c r="I221" s="20"/>
    </row>
    <row r="222" spans="1:9">
      <c r="A222" s="20" t="s">
        <v>247</v>
      </c>
      <c r="B222" s="20" t="s">
        <v>246</v>
      </c>
      <c r="C222" s="18"/>
      <c r="D222" s="20"/>
      <c r="E222" s="18">
        <f>COUNTIF(A:A,A222)</f>
        <v>1</v>
      </c>
      <c r="F222" s="18">
        <f>COUNTIF(B:B,B222)</f>
        <v>1</v>
      </c>
      <c r="G222" s="20"/>
      <c r="H222" s="20"/>
      <c r="I222" s="20"/>
    </row>
    <row r="223" spans="1:9">
      <c r="A223" s="20" t="s">
        <v>248</v>
      </c>
      <c r="B223" s="20" t="s">
        <v>54</v>
      </c>
      <c r="C223" s="18"/>
      <c r="D223" s="20"/>
      <c r="E223" s="18">
        <f>COUNTIF(A:A,A223)</f>
        <v>1</v>
      </c>
      <c r="F223" s="18">
        <f>COUNTIF(B:B,B223)</f>
        <v>6</v>
      </c>
      <c r="G223" s="20"/>
      <c r="H223" s="20"/>
      <c r="I223" s="20"/>
    </row>
    <row r="224" spans="1:9">
      <c r="A224" s="20" t="s">
        <v>249</v>
      </c>
      <c r="B224" s="20" t="s">
        <v>250</v>
      </c>
      <c r="C224" s="18"/>
      <c r="D224" s="20"/>
      <c r="E224" s="18">
        <f>COUNTIF(A:A,A224)</f>
        <v>1</v>
      </c>
      <c r="F224" s="18">
        <f>COUNTIF(B:B,B224)</f>
        <v>2</v>
      </c>
      <c r="G224" s="20"/>
      <c r="H224" s="20"/>
      <c r="I224" s="20"/>
    </row>
    <row r="225" spans="1:9">
      <c r="A225" s="20" t="s">
        <v>254</v>
      </c>
      <c r="B225" s="20" t="s">
        <v>253</v>
      </c>
      <c r="C225" s="18"/>
      <c r="D225" s="20"/>
      <c r="E225" s="18">
        <f>COUNTIF(A:A,A225)</f>
        <v>1</v>
      </c>
      <c r="F225" s="18">
        <f>COUNTIF(B:B,B225)</f>
        <v>1</v>
      </c>
      <c r="G225" s="20"/>
      <c r="H225" s="20"/>
      <c r="I225" s="20"/>
    </row>
    <row r="226" spans="1:9">
      <c r="A226" s="20" t="s">
        <v>255</v>
      </c>
      <c r="B226" s="20" t="s">
        <v>256</v>
      </c>
      <c r="C226" s="18"/>
      <c r="D226" s="20"/>
      <c r="E226" s="18">
        <f>COUNTIF(A:A,A226)</f>
        <v>1</v>
      </c>
      <c r="F226" s="18">
        <f>COUNTIF(B:B,B226)</f>
        <v>1</v>
      </c>
      <c r="G226" s="20"/>
      <c r="H226" s="20"/>
      <c r="I226" s="20"/>
    </row>
    <row r="227" spans="1:9">
      <c r="A227" s="20" t="s">
        <v>271</v>
      </c>
      <c r="B227" s="20" t="s">
        <v>261</v>
      </c>
      <c r="C227" s="18"/>
      <c r="D227" s="20"/>
      <c r="E227" s="18">
        <f>COUNTIF(A:A,A227)</f>
        <v>1</v>
      </c>
      <c r="F227" s="18">
        <f>COUNTIF(B:B,B227)</f>
        <v>1</v>
      </c>
      <c r="G227" s="20"/>
      <c r="H227" s="20"/>
      <c r="I227" s="20"/>
    </row>
    <row r="228" spans="1:9">
      <c r="A228" s="20" t="s">
        <v>262</v>
      </c>
      <c r="B228" s="20" t="s">
        <v>137</v>
      </c>
      <c r="C228" s="18"/>
      <c r="D228" s="20"/>
      <c r="E228" s="18">
        <f>COUNTIF(A:A,A228)</f>
        <v>1</v>
      </c>
      <c r="F228" s="18">
        <f>COUNTIF(B:B,B228)</f>
        <v>5</v>
      </c>
      <c r="G228" s="20"/>
      <c r="H228" s="20"/>
      <c r="I228" s="20"/>
    </row>
    <row r="229" spans="1:9">
      <c r="A229" s="20" t="s">
        <v>126</v>
      </c>
      <c r="B229" s="20" t="s">
        <v>138</v>
      </c>
      <c r="C229" s="18"/>
      <c r="D229" s="20"/>
      <c r="E229" s="18">
        <f>COUNTIF(A:A,A229)</f>
        <v>6</v>
      </c>
      <c r="F229" s="18">
        <f>COUNTIF(B:B,B229)</f>
        <v>6</v>
      </c>
      <c r="G229" s="20"/>
      <c r="H229" s="20"/>
      <c r="I229" s="20"/>
    </row>
    <row r="230" spans="1:9">
      <c r="A230" s="20" t="s">
        <v>127</v>
      </c>
      <c r="B230" s="20" t="s">
        <v>139</v>
      </c>
      <c r="C230" s="18"/>
      <c r="D230" s="20"/>
      <c r="E230" s="18">
        <f>COUNTIF(A:A,A230)</f>
        <v>5</v>
      </c>
      <c r="F230" s="18">
        <f>COUNTIF(B:B,B230)</f>
        <v>6</v>
      </c>
      <c r="G230" s="20"/>
      <c r="H230" s="20"/>
      <c r="I230" s="20"/>
    </row>
    <row r="231" spans="1:9">
      <c r="A231" s="20" t="s">
        <v>128</v>
      </c>
      <c r="B231" s="20" t="s">
        <v>140</v>
      </c>
      <c r="C231" s="18"/>
      <c r="D231" s="20"/>
      <c r="E231" s="18">
        <f>COUNTIF(A:A,A231)</f>
        <v>5</v>
      </c>
      <c r="F231" s="18">
        <f>COUNTIF(B:B,B231)</f>
        <v>5</v>
      </c>
      <c r="G231" s="20"/>
      <c r="H231" s="20"/>
      <c r="I231" s="20"/>
    </row>
    <row r="232" spans="1:9">
      <c r="A232" s="20" t="s">
        <v>129</v>
      </c>
      <c r="B232" s="20" t="s">
        <v>50</v>
      </c>
      <c r="C232" s="18"/>
      <c r="D232" s="20"/>
      <c r="E232" s="18">
        <f>COUNTIF(A:A,A232)</f>
        <v>5</v>
      </c>
      <c r="F232" s="18">
        <f>COUNTIF(B:B,B232)</f>
        <v>8</v>
      </c>
      <c r="G232" s="20"/>
      <c r="H232" s="20"/>
      <c r="I232" s="20"/>
    </row>
    <row r="233" spans="1:9">
      <c r="A233" s="20" t="s">
        <v>130</v>
      </c>
      <c r="B233" s="20" t="s">
        <v>141</v>
      </c>
      <c r="C233" s="18"/>
      <c r="D233" s="20"/>
      <c r="E233" s="18">
        <f>COUNTIF(A:A,A233)</f>
        <v>5</v>
      </c>
      <c r="F233" s="18">
        <f>COUNTIF(B:B,B233)</f>
        <v>5</v>
      </c>
      <c r="G233" s="20"/>
      <c r="H233" s="20"/>
      <c r="I233" s="20"/>
    </row>
    <row r="234" spans="1:9">
      <c r="A234" s="20" t="s">
        <v>131</v>
      </c>
      <c r="B234" s="20" t="s">
        <v>142</v>
      </c>
      <c r="C234" s="18"/>
      <c r="D234" s="20"/>
      <c r="E234" s="18">
        <f>COUNTIF(A:A,A234)</f>
        <v>5</v>
      </c>
      <c r="F234" s="18">
        <f>COUNTIF(B:B,B234)</f>
        <v>5</v>
      </c>
      <c r="G234" s="20"/>
      <c r="H234" s="20"/>
      <c r="I234" s="20"/>
    </row>
    <row r="235" spans="1:9">
      <c r="A235" s="20" t="s">
        <v>132</v>
      </c>
      <c r="B235" s="20" t="s">
        <v>143</v>
      </c>
      <c r="C235" s="18"/>
      <c r="D235" s="20"/>
      <c r="E235" s="18">
        <f>COUNTIF(A:A,A235)</f>
        <v>5</v>
      </c>
      <c r="F235" s="18">
        <f>COUNTIF(B:B,B235)</f>
        <v>4</v>
      </c>
      <c r="G235" s="20"/>
      <c r="H235" s="20"/>
      <c r="I235" s="20"/>
    </row>
    <row r="236" spans="1:9">
      <c r="A236" s="20" t="s">
        <v>133</v>
      </c>
      <c r="B236" s="20" t="s">
        <v>144</v>
      </c>
      <c r="C236" s="18"/>
      <c r="D236" s="20"/>
      <c r="E236" s="18">
        <f>COUNTIF(A:A,A236)</f>
        <v>3</v>
      </c>
      <c r="F236" s="18">
        <f>COUNTIF(B:B,B236)</f>
        <v>6</v>
      </c>
      <c r="G236" s="20"/>
      <c r="H236" s="20"/>
      <c r="I236" s="20"/>
    </row>
    <row r="237" spans="1:9">
      <c r="A237" s="20" t="s">
        <v>134</v>
      </c>
      <c r="B237" s="20" t="s">
        <v>145</v>
      </c>
      <c r="C237" s="18"/>
      <c r="D237" s="20"/>
      <c r="E237" s="18">
        <f>COUNTIF(A:A,A237)</f>
        <v>3</v>
      </c>
      <c r="F237" s="18">
        <f>COUNTIF(B:B,B237)</f>
        <v>3</v>
      </c>
      <c r="G237" s="20"/>
      <c r="H237" s="20"/>
      <c r="I237" s="20"/>
    </row>
    <row r="238" spans="1:9">
      <c r="A238" s="20" t="s">
        <v>270</v>
      </c>
      <c r="B238" s="20" t="s">
        <v>269</v>
      </c>
      <c r="C238" s="18"/>
      <c r="D238" s="20"/>
      <c r="E238" s="18">
        <f>COUNTIF(A:A,A238)</f>
        <v>1</v>
      </c>
      <c r="F238" s="18">
        <f>COUNTIF(B:B,B238)</f>
        <v>1</v>
      </c>
      <c r="G238" s="20"/>
      <c r="H238" s="20"/>
      <c r="I238" s="20"/>
    </row>
    <row r="239" spans="1:9">
      <c r="A239" s="20" t="s">
        <v>276</v>
      </c>
      <c r="B239" s="20" t="s">
        <v>275</v>
      </c>
      <c r="C239" s="18"/>
      <c r="D239" s="20"/>
      <c r="E239" s="18">
        <f>COUNTIF(A:A,A239)</f>
        <v>1</v>
      </c>
      <c r="F239" s="18">
        <f>COUNTIF(B:B,B239)</f>
        <v>1</v>
      </c>
      <c r="G239" s="20"/>
      <c r="H239" s="20"/>
      <c r="I239" s="20"/>
    </row>
    <row r="240" spans="1:9">
      <c r="A240" s="20" t="s">
        <v>217</v>
      </c>
      <c r="B240" s="20" t="s">
        <v>209</v>
      </c>
      <c r="C240" s="18"/>
      <c r="D240" s="20"/>
      <c r="E240" s="18">
        <f>COUNTIF(A:A,A240)</f>
        <v>2</v>
      </c>
      <c r="F240" s="18">
        <f>COUNTIF(B:B,B240)</f>
        <v>2</v>
      </c>
      <c r="G240" s="20"/>
      <c r="H240" s="20"/>
      <c r="I240" s="20"/>
    </row>
    <row r="241" spans="1:9">
      <c r="A241" s="20" t="s">
        <v>285</v>
      </c>
      <c r="B241" s="20" t="s">
        <v>282</v>
      </c>
      <c r="C241" s="18"/>
      <c r="D241" s="20"/>
      <c r="E241" s="18">
        <f>COUNTIF(A:A,A241)</f>
        <v>1</v>
      </c>
      <c r="F241" s="18">
        <f>COUNTIF(B:B,B241)</f>
        <v>1</v>
      </c>
      <c r="G241" s="20"/>
      <c r="H241" s="20"/>
      <c r="I241" s="20"/>
    </row>
    <row r="242" spans="1:9">
      <c r="A242" s="20" t="s">
        <v>284</v>
      </c>
      <c r="B242" s="20" t="s">
        <v>283</v>
      </c>
      <c r="C242" s="18"/>
      <c r="D242" s="20"/>
      <c r="E242" s="18">
        <f>COUNTIF(A:A,A242)</f>
        <v>1</v>
      </c>
      <c r="F242" s="18">
        <f>COUNTIF(B:B,B242)</f>
        <v>1</v>
      </c>
      <c r="G242" s="20"/>
      <c r="H242" s="20"/>
      <c r="I242" s="20"/>
    </row>
    <row r="243" spans="1:9">
      <c r="A243" s="20" t="s">
        <v>288</v>
      </c>
      <c r="B243" s="20" t="s">
        <v>287</v>
      </c>
      <c r="C243" s="18"/>
      <c r="D243" s="20"/>
      <c r="E243" s="18">
        <f>COUNTIF(A:A,A243)</f>
        <v>1</v>
      </c>
      <c r="F243" s="18">
        <f>COUNTIF(B:B,B243)</f>
        <v>1</v>
      </c>
      <c r="G243" s="20"/>
      <c r="H243" s="20"/>
      <c r="I243" s="20"/>
    </row>
    <row r="244" spans="1:9">
      <c r="A244" s="20" t="s">
        <v>292</v>
      </c>
      <c r="B244" s="20" t="s">
        <v>292</v>
      </c>
      <c r="C244" s="18"/>
      <c r="D244" s="20"/>
      <c r="E244" s="18">
        <f>COUNTIF(A:A,A244)</f>
        <v>1</v>
      </c>
      <c r="F244" s="18">
        <f>COUNTIF(B:B,B244)</f>
        <v>1</v>
      </c>
      <c r="G244" s="20"/>
      <c r="H244" s="20"/>
      <c r="I244" s="20"/>
    </row>
    <row r="245" spans="1:9">
      <c r="A245" s="20" t="s">
        <v>294</v>
      </c>
      <c r="B245" s="20" t="s">
        <v>294</v>
      </c>
      <c r="C245" s="18"/>
      <c r="D245" s="20"/>
      <c r="E245" s="18">
        <f>COUNTIF(A:A,A245)</f>
        <v>1</v>
      </c>
      <c r="F245" s="18">
        <f>COUNTIF(B:B,B245)</f>
        <v>1</v>
      </c>
      <c r="G245" s="20"/>
      <c r="H245" s="20"/>
      <c r="I245" s="20"/>
    </row>
    <row r="246" spans="1:9">
      <c r="A246" s="20" t="s">
        <v>293</v>
      </c>
      <c r="B246" s="20" t="s">
        <v>293</v>
      </c>
      <c r="C246" s="18"/>
      <c r="D246" s="20"/>
      <c r="E246" s="18">
        <f>COUNTIF(A:A,A246)</f>
        <v>1</v>
      </c>
      <c r="F246" s="18">
        <f>COUNTIF(B:B,B246)</f>
        <v>1</v>
      </c>
      <c r="G246" s="20"/>
      <c r="H246" s="20"/>
      <c r="I246" s="20"/>
    </row>
    <row r="247" spans="1:9">
      <c r="A247" s="20" t="s">
        <v>296</v>
      </c>
      <c r="B247" s="20" t="s">
        <v>297</v>
      </c>
      <c r="C247" s="18"/>
      <c r="D247" s="20"/>
      <c r="E247" s="18">
        <f>COUNTIF(A:A,A247)</f>
        <v>1</v>
      </c>
      <c r="F247" s="18">
        <f>COUNTIF(B:B,B247)</f>
        <v>1</v>
      </c>
      <c r="G247" s="20"/>
      <c r="H247" s="20"/>
      <c r="I247" s="20"/>
    </row>
    <row r="248" spans="1:9">
      <c r="A248" s="20" t="s">
        <v>301</v>
      </c>
      <c r="B248" s="20" t="s">
        <v>298</v>
      </c>
      <c r="C248" s="18"/>
      <c r="D248" s="20"/>
      <c r="E248" s="18">
        <f>COUNTIF(A:A,A248)</f>
        <v>1</v>
      </c>
      <c r="F248" s="18">
        <f>COUNTIF(B:B,B248)</f>
        <v>1</v>
      </c>
      <c r="G248" s="20"/>
      <c r="H248" s="20"/>
      <c r="I248" s="20"/>
    </row>
    <row r="249" spans="1:9">
      <c r="A249" s="20" t="s">
        <v>302</v>
      </c>
      <c r="B249" s="20" t="s">
        <v>50</v>
      </c>
      <c r="C249" s="18"/>
      <c r="D249" s="20"/>
      <c r="E249" s="18">
        <f>COUNTIF(A:A,A249)</f>
        <v>1</v>
      </c>
      <c r="F249" s="18">
        <f>COUNTIF(B:B,B249)</f>
        <v>8</v>
      </c>
      <c r="G249" s="20"/>
      <c r="H249" s="20"/>
      <c r="I249" s="20"/>
    </row>
    <row r="250" spans="1:9">
      <c r="A250" s="20" t="s">
        <v>303</v>
      </c>
      <c r="B250" s="20" t="s">
        <v>299</v>
      </c>
      <c r="C250" s="18"/>
      <c r="D250" s="20"/>
      <c r="E250" s="18">
        <f>COUNTIF(A:A,A250)</f>
        <v>1</v>
      </c>
      <c r="F250" s="18">
        <f>COUNTIF(B:B,B250)</f>
        <v>1</v>
      </c>
      <c r="G250" s="20"/>
      <c r="H250" s="20"/>
      <c r="I250" s="20"/>
    </row>
    <row r="251" spans="1:9">
      <c r="A251" s="20" t="s">
        <v>304</v>
      </c>
      <c r="B251" s="20" t="s">
        <v>300</v>
      </c>
      <c r="C251" s="18"/>
      <c r="D251" s="20"/>
      <c r="E251" s="18">
        <f>COUNTIF(A:A,A251)</f>
        <v>1</v>
      </c>
      <c r="F251" s="18">
        <f>COUNTIF(B:B,B251)</f>
        <v>1</v>
      </c>
      <c r="G251" s="20"/>
      <c r="H251" s="20"/>
      <c r="I251" s="20"/>
    </row>
    <row r="252" spans="1:9">
      <c r="A252" s="20" t="s">
        <v>160</v>
      </c>
      <c r="B252" s="20" t="s">
        <v>152</v>
      </c>
      <c r="C252" s="18"/>
      <c r="D252" s="20"/>
      <c r="E252" s="18">
        <f>COUNTIF(A:A,A252)</f>
        <v>2</v>
      </c>
      <c r="F252" s="18">
        <f>COUNTIF(B:B,B252)</f>
        <v>2</v>
      </c>
      <c r="G252" s="20"/>
      <c r="H252" s="20"/>
      <c r="I252" s="20"/>
    </row>
    <row r="253" spans="1:9">
      <c r="A253" s="20" t="s">
        <v>309</v>
      </c>
      <c r="B253" s="20" t="s">
        <v>305</v>
      </c>
      <c r="C253" s="18"/>
      <c r="D253" s="20"/>
      <c r="E253" s="18">
        <f>COUNTIF(A:A,A253)</f>
        <v>1</v>
      </c>
      <c r="F253" s="18">
        <f>COUNTIF(B:B,B253)</f>
        <v>1</v>
      </c>
      <c r="G253" s="20"/>
      <c r="H253" s="20"/>
      <c r="I253" s="20"/>
    </row>
    <row r="254" spans="1:9">
      <c r="A254" s="20" t="s">
        <v>310</v>
      </c>
      <c r="B254" s="20" t="s">
        <v>306</v>
      </c>
      <c r="C254" s="18"/>
      <c r="D254" s="20"/>
      <c r="E254" s="18">
        <f>COUNTIF(A:A,A254)</f>
        <v>2</v>
      </c>
      <c r="F254" s="18">
        <f>COUNTIF(B:B,B254)</f>
        <v>1</v>
      </c>
      <c r="G254" s="20"/>
      <c r="H254" s="20"/>
      <c r="I254" s="20"/>
    </row>
    <row r="255" spans="1:9">
      <c r="A255" s="20" t="s">
        <v>311</v>
      </c>
      <c r="B255" s="20" t="s">
        <v>307</v>
      </c>
      <c r="C255" s="18"/>
      <c r="D255" s="20"/>
      <c r="E255" s="18">
        <f>COUNTIF(A:A,A255)</f>
        <v>1</v>
      </c>
      <c r="F255" s="18">
        <f>COUNTIF(B:B,B255)</f>
        <v>1</v>
      </c>
      <c r="G255" s="20"/>
      <c r="H255" s="20"/>
      <c r="I255" s="20"/>
    </row>
    <row r="256" spans="1:9">
      <c r="A256" s="20" t="s">
        <v>312</v>
      </c>
      <c r="B256" s="20" t="s">
        <v>308</v>
      </c>
      <c r="C256" s="18"/>
      <c r="D256" s="20"/>
      <c r="E256" s="18">
        <f>COUNTIF(A:A,A256)</f>
        <v>1</v>
      </c>
      <c r="F256" s="18">
        <f>COUNTIF(B:B,B256)</f>
        <v>1</v>
      </c>
      <c r="G256" s="20"/>
      <c r="H256" s="20"/>
      <c r="I256" s="20"/>
    </row>
    <row r="257" spans="1:9">
      <c r="A257" s="50" t="s">
        <v>328</v>
      </c>
      <c r="B257" s="50" t="s">
        <v>327</v>
      </c>
      <c r="C257" s="18"/>
      <c r="D257" s="20"/>
      <c r="E257" s="18">
        <f>COUNTIF(A:A,A257)</f>
        <v>1</v>
      </c>
      <c r="F257" s="18">
        <f>COUNTIF(B:B,B257)</f>
        <v>1</v>
      </c>
      <c r="G257" s="20"/>
      <c r="H257" s="20"/>
      <c r="I257" s="20"/>
    </row>
    <row r="258" spans="1:9">
      <c r="A258" s="20" t="s">
        <v>316</v>
      </c>
      <c r="B258" s="20" t="s">
        <v>313</v>
      </c>
      <c r="C258" s="18"/>
      <c r="D258" s="20"/>
      <c r="E258" s="18">
        <f>COUNTIF(A:A,A258)</f>
        <v>1</v>
      </c>
      <c r="F258" s="18">
        <f>COUNTIF(B:B,B258)</f>
        <v>1</v>
      </c>
      <c r="G258" s="20"/>
      <c r="H258" s="20"/>
      <c r="I258" s="20"/>
    </row>
    <row r="259" spans="1:9">
      <c r="A259" s="20" t="s">
        <v>317</v>
      </c>
      <c r="B259" s="20" t="s">
        <v>314</v>
      </c>
      <c r="C259" s="18"/>
      <c r="D259" s="20"/>
      <c r="E259" s="18">
        <f>COUNTIF(A:A,A259)</f>
        <v>1</v>
      </c>
      <c r="F259" s="18">
        <f>COUNTIF(B:B,B259)</f>
        <v>1</v>
      </c>
      <c r="G259" s="20"/>
      <c r="H259" s="20"/>
      <c r="I259" s="20"/>
    </row>
    <row r="260" spans="1:9">
      <c r="A260" s="20" t="s">
        <v>310</v>
      </c>
      <c r="B260" s="20" t="s">
        <v>315</v>
      </c>
      <c r="C260" s="18"/>
      <c r="D260" s="20"/>
      <c r="E260" s="18">
        <f>COUNTIF(A:A,A260)</f>
        <v>2</v>
      </c>
      <c r="F260" s="18">
        <f>COUNTIF(B:B,B260)</f>
        <v>1</v>
      </c>
      <c r="G260" s="20"/>
      <c r="H260" s="20"/>
      <c r="I260" s="20"/>
    </row>
    <row r="261" spans="1:9">
      <c r="A261" t="s">
        <v>319</v>
      </c>
      <c r="B261" t="s">
        <v>318</v>
      </c>
      <c r="E261" s="18">
        <f>COUNTIF(A:A,A261)</f>
        <v>1</v>
      </c>
      <c r="F261" s="18">
        <f>COUNTIF(B:B,B261)</f>
        <v>1</v>
      </c>
    </row>
    <row r="262" spans="1:9">
      <c r="A262" t="s">
        <v>329</v>
      </c>
      <c r="B262" s="49" t="s">
        <v>326</v>
      </c>
      <c r="E262" s="18">
        <f>COUNTIF(A:A,A262)</f>
        <v>1</v>
      </c>
      <c r="F262" s="18">
        <f>COUNTIF(B:B,B262)</f>
        <v>1</v>
      </c>
    </row>
    <row r="263" spans="1:9">
      <c r="A263" t="s">
        <v>330</v>
      </c>
      <c r="B263" t="s">
        <v>320</v>
      </c>
      <c r="E263" s="18">
        <f>COUNTIF(A:A,A263)</f>
        <v>1</v>
      </c>
      <c r="F263" s="18">
        <f>COUNTIF(B:B,B263)</f>
        <v>1</v>
      </c>
    </row>
    <row r="264" spans="1:9">
      <c r="A264" t="s">
        <v>331</v>
      </c>
      <c r="B264" t="s">
        <v>321</v>
      </c>
      <c r="E264" s="18">
        <f>COUNTIF(A:A,A264)</f>
        <v>1</v>
      </c>
      <c r="F264" s="18">
        <f>COUNTIF(B:B,B264)</f>
        <v>1</v>
      </c>
    </row>
    <row r="265" spans="1:9">
      <c r="A265" t="s">
        <v>332</v>
      </c>
      <c r="B265" t="s">
        <v>322</v>
      </c>
      <c r="E265" s="18">
        <f>COUNTIF(A:A,A265)</f>
        <v>1</v>
      </c>
      <c r="F265" s="18">
        <f>COUNTIF(B:B,B265)</f>
        <v>1</v>
      </c>
    </row>
    <row r="266" spans="1:9">
      <c r="A266" t="s">
        <v>333</v>
      </c>
      <c r="B266" t="s">
        <v>323</v>
      </c>
      <c r="E266" s="18">
        <f>COUNTIF(A:A,A266)</f>
        <v>1</v>
      </c>
      <c r="F266" s="18">
        <f>COUNTIF(B:B,B266)</f>
        <v>1</v>
      </c>
    </row>
    <row r="267" spans="1:9">
      <c r="A267" t="s">
        <v>334</v>
      </c>
      <c r="B267" t="s">
        <v>324</v>
      </c>
      <c r="E267" s="18">
        <f>COUNTIF(A:A,A267)</f>
        <v>1</v>
      </c>
      <c r="F267" s="18">
        <f>COUNTIF(B:B,B267)</f>
        <v>1</v>
      </c>
    </row>
    <row r="268" spans="1:9">
      <c r="A268" t="s">
        <v>335</v>
      </c>
      <c r="B268" t="s">
        <v>325</v>
      </c>
      <c r="E268" s="18">
        <f>COUNTIF(A:A,A268)</f>
        <v>1</v>
      </c>
      <c r="F268" s="18">
        <f>COUNTIF(B:B,B268)</f>
        <v>1</v>
      </c>
    </row>
    <row r="269" spans="1:9">
      <c r="A269" t="s">
        <v>433</v>
      </c>
      <c r="B269" t="s">
        <v>433</v>
      </c>
      <c r="E269" s="19">
        <f>COUNTIF(A:A,A269)</f>
        <v>1</v>
      </c>
      <c r="F269" s="19">
        <f>COUNTIF(B:B,B269)</f>
        <v>1</v>
      </c>
    </row>
  </sheetData>
  <autoFilter ref="A1:I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UI-I-DMC-O-0003</vt:lpstr>
      <vt:lpstr>UI-I-DMC-R-0003</vt:lpstr>
      <vt:lpstr>UI-I-DMC-A-0003</vt:lpstr>
      <vt:lpstr>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2025-04-29T03:11:39Z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