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DMC_2ND_HTML\HTML-MAKER\01_DATA_CLEAN_UP\"/>
    </mc:Choice>
  </mc:AlternateContent>
  <xr:revisionPtr revIDLastSave="0" documentId="13_ncr:1_{1D82F13B-FC1D-4225-B677-88165A163751}" xr6:coauthVersionLast="47" xr6:coauthVersionMax="47" xr10:uidLastSave="{00000000-0000-0000-0000-000000000000}"/>
  <bookViews>
    <workbookView xWindow="24015" yWindow="5745" windowWidth="33555" windowHeight="24120" tabRatio="591" xr2:uid="{00000000-000D-0000-FFFF-FFFF00000000}"/>
  </bookViews>
  <sheets>
    <sheet name="DATA_CLEAN_UP" sheetId="27" r:id="rId1"/>
    <sheet name="Lable" sheetId="32" r:id="rId2"/>
  </sheets>
  <externalReferences>
    <externalReference r:id="rId3"/>
    <externalReference r:id="rId4"/>
  </externalReferences>
  <definedNames>
    <definedName name="_xlnm._FilterDatabase" localSheetId="0" hidden="1">DATA_CLEAN_UP!$1:$6</definedName>
    <definedName name="_xlnm._FilterDatabase" localSheetId="1" hidden="1">Lable!$A$1:$I$1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그룹유형" localSheetId="0">#REF!</definedName>
    <definedName name="ㄴㅇ">#REF!</definedName>
    <definedName name="여부" localSheetId="0">#REF!</definedName>
    <definedName name="여부">#REF!</definedName>
    <definedName name="항목사용화면유형" localSheetId="0">#REF!</definedName>
    <definedName name="항목유형" localSheetId="0">#REF!</definedName>
    <definedName name="항목읽기전용유형" localSheetId="0">#REF!</definedName>
    <definedName name="항목작성타입" localSheetId="0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4" i="32" l="1"/>
  <c r="F204" i="32"/>
  <c r="E205" i="32"/>
  <c r="F205" i="32"/>
  <c r="E206" i="32"/>
  <c r="F206" i="32"/>
  <c r="E207" i="32"/>
  <c r="F207" i="32"/>
  <c r="E208" i="32"/>
  <c r="F208" i="32"/>
  <c r="E209" i="32"/>
  <c r="F209" i="32"/>
  <c r="E210" i="32"/>
  <c r="F210" i="32"/>
  <c r="E211" i="32"/>
  <c r="F211" i="32"/>
  <c r="F203" i="32"/>
  <c r="E203" i="32"/>
  <c r="Q443" i="27"/>
  <c r="P443" i="27" s="1"/>
  <c r="M443" i="27"/>
  <c r="L443" i="27"/>
  <c r="J443" i="27"/>
  <c r="I443" i="27"/>
  <c r="G443" i="27"/>
  <c r="F443" i="27"/>
  <c r="B443" i="27"/>
  <c r="D443" i="27" s="1"/>
  <c r="Q442" i="27"/>
  <c r="P442" i="27" s="1"/>
  <c r="M442" i="27"/>
  <c r="L442" i="27"/>
  <c r="J442" i="27"/>
  <c r="I442" i="27"/>
  <c r="G442" i="27"/>
  <c r="F442" i="27"/>
  <c r="B442" i="27"/>
  <c r="D442" i="27" s="1"/>
  <c r="Q441" i="27"/>
  <c r="P441" i="27" s="1"/>
  <c r="M441" i="27"/>
  <c r="L441" i="27"/>
  <c r="J441" i="27"/>
  <c r="I441" i="27"/>
  <c r="G441" i="27"/>
  <c r="F441" i="27"/>
  <c r="B441" i="27"/>
  <c r="D441" i="27" s="1"/>
  <c r="Q440" i="27"/>
  <c r="P440" i="27" s="1"/>
  <c r="M440" i="27"/>
  <c r="L440" i="27"/>
  <c r="J440" i="27"/>
  <c r="I440" i="27"/>
  <c r="G440" i="27"/>
  <c r="F440" i="27"/>
  <c r="B440" i="27"/>
  <c r="D440" i="27" s="1"/>
  <c r="Q439" i="27"/>
  <c r="P439" i="27" s="1"/>
  <c r="M439" i="27"/>
  <c r="L439" i="27"/>
  <c r="J439" i="27"/>
  <c r="I439" i="27"/>
  <c r="G439" i="27"/>
  <c r="F439" i="27"/>
  <c r="B439" i="27"/>
  <c r="D439" i="27" s="1"/>
  <c r="Q438" i="27"/>
  <c r="P438" i="27" s="1"/>
  <c r="M438" i="27"/>
  <c r="L438" i="27"/>
  <c r="J438" i="27"/>
  <c r="I438" i="27"/>
  <c r="G438" i="27"/>
  <c r="F438" i="27"/>
  <c r="B438" i="27"/>
  <c r="D438" i="27" s="1"/>
  <c r="Q437" i="27"/>
  <c r="P437" i="27" s="1"/>
  <c r="M437" i="27"/>
  <c r="L437" i="27"/>
  <c r="J437" i="27"/>
  <c r="I437" i="27"/>
  <c r="G437" i="27"/>
  <c r="F437" i="27"/>
  <c r="B437" i="27"/>
  <c r="D437" i="27" s="1"/>
  <c r="Q436" i="27"/>
  <c r="P436" i="27" s="1"/>
  <c r="M436" i="27"/>
  <c r="L436" i="27"/>
  <c r="J436" i="27"/>
  <c r="I436" i="27"/>
  <c r="G436" i="27"/>
  <c r="F436" i="27"/>
  <c r="B436" i="27"/>
  <c r="D436" i="27" s="1"/>
  <c r="Q435" i="27"/>
  <c r="P435" i="27" s="1"/>
  <c r="M435" i="27"/>
  <c r="L435" i="27"/>
  <c r="J435" i="27"/>
  <c r="I435" i="27"/>
  <c r="G435" i="27"/>
  <c r="F435" i="27"/>
  <c r="B435" i="27"/>
  <c r="D435" i="27" s="1"/>
  <c r="Q434" i="27"/>
  <c r="P434" i="27" s="1"/>
  <c r="M434" i="27"/>
  <c r="L434" i="27"/>
  <c r="J434" i="27"/>
  <c r="I434" i="27"/>
  <c r="G434" i="27"/>
  <c r="F434" i="27"/>
  <c r="B434" i="27"/>
  <c r="D434" i="27" s="1"/>
  <c r="Q433" i="27"/>
  <c r="P433" i="27" s="1"/>
  <c r="M433" i="27"/>
  <c r="L433" i="27"/>
  <c r="J433" i="27"/>
  <c r="I433" i="27"/>
  <c r="G433" i="27"/>
  <c r="F433" i="27"/>
  <c r="B433" i="27"/>
  <c r="D433" i="27" s="1"/>
  <c r="Q432" i="27"/>
  <c r="P432" i="27" s="1"/>
  <c r="M432" i="27"/>
  <c r="L432" i="27"/>
  <c r="J432" i="27"/>
  <c r="I432" i="27"/>
  <c r="G432" i="27"/>
  <c r="F432" i="27"/>
  <c r="B432" i="27"/>
  <c r="E195" i="32"/>
  <c r="F195" i="32"/>
  <c r="E196" i="32"/>
  <c r="F196" i="32"/>
  <c r="E197" i="32"/>
  <c r="F197" i="32"/>
  <c r="E198" i="32"/>
  <c r="F198" i="32"/>
  <c r="E199" i="32"/>
  <c r="F199" i="32"/>
  <c r="E200" i="32"/>
  <c r="F200" i="32"/>
  <c r="E201" i="32"/>
  <c r="F201" i="32"/>
  <c r="E202" i="32"/>
  <c r="F202" i="32"/>
  <c r="B425" i="27"/>
  <c r="D425" i="27" s="1"/>
  <c r="Q431" i="27"/>
  <c r="P431" i="27" s="1"/>
  <c r="M431" i="27"/>
  <c r="L431" i="27"/>
  <c r="J431" i="27"/>
  <c r="I431" i="27"/>
  <c r="G431" i="27"/>
  <c r="F431" i="27"/>
  <c r="B431" i="27"/>
  <c r="D431" i="27" s="1"/>
  <c r="Q430" i="27"/>
  <c r="P430" i="27" s="1"/>
  <c r="M430" i="27"/>
  <c r="L430" i="27"/>
  <c r="J430" i="27"/>
  <c r="I430" i="27"/>
  <c r="G430" i="27"/>
  <c r="F430" i="27"/>
  <c r="B430" i="27"/>
  <c r="D430" i="27" s="1"/>
  <c r="Q429" i="27"/>
  <c r="P429" i="27" s="1"/>
  <c r="M429" i="27"/>
  <c r="L429" i="27"/>
  <c r="J429" i="27"/>
  <c r="I429" i="27"/>
  <c r="G429" i="27"/>
  <c r="F429" i="27"/>
  <c r="B429" i="27"/>
  <c r="D429" i="27" s="1"/>
  <c r="C429" i="27" s="1"/>
  <c r="Q428" i="27"/>
  <c r="P428" i="27" s="1"/>
  <c r="M428" i="27"/>
  <c r="L428" i="27"/>
  <c r="J428" i="27"/>
  <c r="I428" i="27"/>
  <c r="G428" i="27"/>
  <c r="F428" i="27"/>
  <c r="B428" i="27"/>
  <c r="D428" i="27" s="1"/>
  <c r="Q427" i="27"/>
  <c r="P427" i="27" s="1"/>
  <c r="M427" i="27"/>
  <c r="L427" i="27"/>
  <c r="J427" i="27"/>
  <c r="I427" i="27"/>
  <c r="G427" i="27"/>
  <c r="F427" i="27"/>
  <c r="B427" i="27"/>
  <c r="D427" i="27" s="1"/>
  <c r="Q426" i="27"/>
  <c r="P426" i="27" s="1"/>
  <c r="M426" i="27"/>
  <c r="L426" i="27"/>
  <c r="J426" i="27"/>
  <c r="I426" i="27"/>
  <c r="G426" i="27"/>
  <c r="F426" i="27"/>
  <c r="B426" i="27"/>
  <c r="C441" i="27" l="1"/>
  <c r="C438" i="27"/>
  <c r="C440" i="27"/>
  <c r="C443" i="27"/>
  <c r="C439" i="27"/>
  <c r="C442" i="27"/>
  <c r="C434" i="27"/>
  <c r="C437" i="27"/>
  <c r="D432" i="27"/>
  <c r="C432" i="27" s="1"/>
  <c r="C435" i="27"/>
  <c r="C433" i="27"/>
  <c r="C436" i="27"/>
  <c r="C425" i="27"/>
  <c r="D426" i="27"/>
  <c r="C426" i="27" s="1"/>
  <c r="C427" i="27"/>
  <c r="C428" i="27"/>
  <c r="C431" i="27"/>
  <c r="C430" i="27"/>
  <c r="Q419" i="27" l="1"/>
  <c r="P419" i="27" s="1"/>
  <c r="Q420" i="27"/>
  <c r="P420" i="27" s="1"/>
  <c r="Q421" i="27"/>
  <c r="P421" i="27" s="1"/>
  <c r="Q422" i="27"/>
  <c r="P422" i="27" s="1"/>
  <c r="Q423" i="27"/>
  <c r="P423" i="27" s="1"/>
  <c r="Q424" i="27"/>
  <c r="P424" i="27" s="1"/>
  <c r="F194" i="32"/>
  <c r="E194" i="32"/>
  <c r="F193" i="32"/>
  <c r="E193" i="32"/>
  <c r="F192" i="32"/>
  <c r="E192" i="32"/>
  <c r="F191" i="32"/>
  <c r="E191" i="32"/>
  <c r="F190" i="32"/>
  <c r="E190" i="32"/>
  <c r="M424" i="27"/>
  <c r="L424" i="27"/>
  <c r="J424" i="27"/>
  <c r="I424" i="27"/>
  <c r="G424" i="27"/>
  <c r="F424" i="27"/>
  <c r="B424" i="27"/>
  <c r="D424" i="27" s="1"/>
  <c r="M423" i="27"/>
  <c r="L423" i="27"/>
  <c r="J423" i="27"/>
  <c r="I423" i="27"/>
  <c r="G423" i="27"/>
  <c r="F423" i="27"/>
  <c r="B423" i="27"/>
  <c r="D423" i="27" s="1"/>
  <c r="M422" i="27"/>
  <c r="L422" i="27"/>
  <c r="J422" i="27"/>
  <c r="I422" i="27"/>
  <c r="G422" i="27"/>
  <c r="F422" i="27"/>
  <c r="B422" i="27"/>
  <c r="D422" i="27" s="1"/>
  <c r="M421" i="27"/>
  <c r="L421" i="27"/>
  <c r="J421" i="27"/>
  <c r="I421" i="27"/>
  <c r="G421" i="27"/>
  <c r="F421" i="27"/>
  <c r="B421" i="27"/>
  <c r="M420" i="27"/>
  <c r="L420" i="27"/>
  <c r="J420" i="27"/>
  <c r="I420" i="27"/>
  <c r="G420" i="27"/>
  <c r="F420" i="27"/>
  <c r="B420" i="27"/>
  <c r="D420" i="27" s="1"/>
  <c r="M419" i="27"/>
  <c r="L419" i="27"/>
  <c r="J419" i="27"/>
  <c r="I419" i="27"/>
  <c r="G419" i="27"/>
  <c r="F419" i="27"/>
  <c r="B419" i="27"/>
  <c r="D419" i="27" s="1"/>
  <c r="Q418" i="27"/>
  <c r="P418" i="27" s="1"/>
  <c r="M418" i="27"/>
  <c r="L418" i="27"/>
  <c r="J418" i="27"/>
  <c r="I418" i="27"/>
  <c r="G418" i="27"/>
  <c r="F418" i="27"/>
  <c r="B418" i="27"/>
  <c r="D418" i="27" s="1"/>
  <c r="Q417" i="27"/>
  <c r="P417" i="27" s="1"/>
  <c r="M417" i="27"/>
  <c r="L417" i="27"/>
  <c r="J417" i="27"/>
  <c r="I417" i="27"/>
  <c r="G417" i="27"/>
  <c r="F417" i="27"/>
  <c r="B417" i="27"/>
  <c r="D417" i="27" s="1"/>
  <c r="Q416" i="27"/>
  <c r="P416" i="27" s="1"/>
  <c r="M416" i="27"/>
  <c r="L416" i="27"/>
  <c r="J416" i="27"/>
  <c r="I416" i="27"/>
  <c r="G416" i="27"/>
  <c r="F416" i="27"/>
  <c r="B416" i="27"/>
  <c r="D416" i="27" s="1"/>
  <c r="E189" i="32"/>
  <c r="F189" i="32"/>
  <c r="Q411" i="27"/>
  <c r="P411" i="27" s="1"/>
  <c r="M411" i="27"/>
  <c r="L411" i="27"/>
  <c r="J411" i="27"/>
  <c r="I411" i="27"/>
  <c r="G411" i="27"/>
  <c r="F411" i="27"/>
  <c r="B411" i="27"/>
  <c r="Q415" i="27"/>
  <c r="P415" i="27" s="1"/>
  <c r="M415" i="27"/>
  <c r="L415" i="27"/>
  <c r="J415" i="27"/>
  <c r="I415" i="27"/>
  <c r="G415" i="27"/>
  <c r="F415" i="27"/>
  <c r="B415" i="27"/>
  <c r="D415" i="27" s="1"/>
  <c r="Q414" i="27"/>
  <c r="P414" i="27" s="1"/>
  <c r="M414" i="27"/>
  <c r="L414" i="27"/>
  <c r="J414" i="27"/>
  <c r="I414" i="27"/>
  <c r="G414" i="27"/>
  <c r="F414" i="27"/>
  <c r="B414" i="27"/>
  <c r="D414" i="27" s="1"/>
  <c r="Q413" i="27"/>
  <c r="P413" i="27" s="1"/>
  <c r="M413" i="27"/>
  <c r="L413" i="27"/>
  <c r="J413" i="27"/>
  <c r="I413" i="27"/>
  <c r="G413" i="27"/>
  <c r="F413" i="27"/>
  <c r="B413" i="27"/>
  <c r="D413" i="27" s="1"/>
  <c r="Q412" i="27"/>
  <c r="P412" i="27" s="1"/>
  <c r="M412" i="27"/>
  <c r="L412" i="27"/>
  <c r="J412" i="27"/>
  <c r="I412" i="27"/>
  <c r="G412" i="27"/>
  <c r="F412" i="27"/>
  <c r="B412" i="27"/>
  <c r="D412" i="27" s="1"/>
  <c r="C420" i="27" l="1"/>
  <c r="C417" i="27"/>
  <c r="C423" i="27"/>
  <c r="C419" i="27"/>
  <c r="C418" i="27"/>
  <c r="D421" i="27"/>
  <c r="C421" i="27" s="1"/>
  <c r="C424" i="27"/>
  <c r="C422" i="27"/>
  <c r="C416" i="27"/>
  <c r="D411" i="27"/>
  <c r="C411" i="27" s="1"/>
  <c r="C412" i="27"/>
  <c r="C415" i="27"/>
  <c r="C413" i="27"/>
  <c r="C414" i="27"/>
  <c r="F187" i="32" l="1"/>
  <c r="E187" i="32"/>
  <c r="E188" i="32"/>
  <c r="E186" i="32"/>
  <c r="Q410" i="27"/>
  <c r="P410" i="27" s="1"/>
  <c r="M410" i="27"/>
  <c r="L410" i="27"/>
  <c r="J410" i="27"/>
  <c r="I410" i="27" s="1"/>
  <c r="M131" i="27"/>
  <c r="L131" i="27"/>
  <c r="Q409" i="27"/>
  <c r="P409" i="27" s="1"/>
  <c r="M409" i="27"/>
  <c r="L409" i="27"/>
  <c r="J409" i="27"/>
  <c r="I409" i="27" s="1"/>
  <c r="Q408" i="27"/>
  <c r="P408" i="27" s="1"/>
  <c r="J408" i="27"/>
  <c r="I408" i="27" s="1"/>
  <c r="B408" i="27"/>
  <c r="I25" i="32"/>
  <c r="H25" i="32"/>
  <c r="B409" i="27" s="1"/>
  <c r="D409" i="27" s="1"/>
  <c r="E25" i="32"/>
  <c r="E185" i="32"/>
  <c r="E184" i="32"/>
  <c r="E183" i="32"/>
  <c r="E182" i="32"/>
  <c r="Q407" i="27"/>
  <c r="P407" i="27" s="1"/>
  <c r="M407" i="27"/>
  <c r="L407" i="27"/>
  <c r="Q406" i="27"/>
  <c r="P406" i="27" s="1"/>
  <c r="M406" i="27"/>
  <c r="L406" i="27"/>
  <c r="H24" i="32"/>
  <c r="B406" i="27" s="1"/>
  <c r="D406" i="27" s="1"/>
  <c r="I24" i="32"/>
  <c r="E24" i="32"/>
  <c r="Q405" i="27"/>
  <c r="P405" i="27" s="1"/>
  <c r="Q404" i="27"/>
  <c r="P404" i="27" s="1"/>
  <c r="Q403" i="27"/>
  <c r="P403" i="27" s="1"/>
  <c r="J402" i="27"/>
  <c r="I402" i="27" s="1"/>
  <c r="J401" i="27"/>
  <c r="I401" i="27" s="1"/>
  <c r="J400" i="27"/>
  <c r="I400" i="27" s="1"/>
  <c r="J399" i="27"/>
  <c r="I399" i="27" s="1"/>
  <c r="J398" i="27"/>
  <c r="I398" i="27" s="1"/>
  <c r="J397" i="27"/>
  <c r="I397" i="27" s="1"/>
  <c r="M133" i="27"/>
  <c r="L133" i="27"/>
  <c r="I23" i="32"/>
  <c r="E23" i="32"/>
  <c r="H23" i="32"/>
  <c r="B402" i="27" s="1"/>
  <c r="D402" i="27" s="1"/>
  <c r="Q402" i="27"/>
  <c r="P402" i="27" s="1"/>
  <c r="M402" i="27"/>
  <c r="L402" i="27"/>
  <c r="Q401" i="27"/>
  <c r="P401" i="27" s="1"/>
  <c r="M401" i="27"/>
  <c r="L401" i="27"/>
  <c r="Q400" i="27"/>
  <c r="P400" i="27" s="1"/>
  <c r="M400" i="27"/>
  <c r="L400" i="27"/>
  <c r="Q399" i="27"/>
  <c r="P399" i="27" s="1"/>
  <c r="M399" i="27"/>
  <c r="L399" i="27"/>
  <c r="Q398" i="27"/>
  <c r="P398" i="27" s="1"/>
  <c r="M398" i="27"/>
  <c r="L398" i="27"/>
  <c r="Q397" i="27"/>
  <c r="P397" i="27" s="1"/>
  <c r="B397" i="27"/>
  <c r="D397" i="27" s="1"/>
  <c r="B410" i="27" l="1"/>
  <c r="D410" i="27" s="1"/>
  <c r="D408" i="27"/>
  <c r="C408" i="27" s="1"/>
  <c r="C409" i="27"/>
  <c r="B407" i="27"/>
  <c r="D407" i="27" s="1"/>
  <c r="B404" i="27"/>
  <c r="D404" i="27" s="1"/>
  <c r="B405" i="27"/>
  <c r="D405" i="27" s="1"/>
  <c r="B399" i="27"/>
  <c r="D399" i="27" s="1"/>
  <c r="C399" i="27" s="1"/>
  <c r="B401" i="27"/>
  <c r="D401" i="27" s="1"/>
  <c r="C401" i="27" s="1"/>
  <c r="B403" i="27"/>
  <c r="D403" i="27" s="1"/>
  <c r="C403" i="27" s="1"/>
  <c r="C406" i="27"/>
  <c r="B400" i="27"/>
  <c r="D400" i="27" s="1"/>
  <c r="B398" i="27"/>
  <c r="D398" i="27" s="1"/>
  <c r="C398" i="27" s="1"/>
  <c r="C397" i="27"/>
  <c r="C402" i="27"/>
  <c r="C410" i="27" l="1"/>
  <c r="C404" i="27"/>
  <c r="C405" i="27"/>
  <c r="C407" i="27"/>
  <c r="C400" i="27"/>
  <c r="J361" i="27" l="1"/>
  <c r="I361" i="27" s="1"/>
  <c r="Q129" i="27"/>
  <c r="P129" i="27" s="1"/>
  <c r="M129" i="27"/>
  <c r="L129" i="27"/>
  <c r="J129" i="27"/>
  <c r="I129" i="27" s="1"/>
  <c r="E181" i="32"/>
  <c r="Q395" i="27"/>
  <c r="P395" i="27" s="1"/>
  <c r="M395" i="27"/>
  <c r="L395" i="27"/>
  <c r="J395" i="27"/>
  <c r="I395" i="27" s="1"/>
  <c r="E34" i="32"/>
  <c r="B34" i="32"/>
  <c r="G395" i="27" s="1"/>
  <c r="F395" i="27" s="1"/>
  <c r="Q392" i="27"/>
  <c r="P392" i="27" s="1"/>
  <c r="M392" i="27"/>
  <c r="L392" i="27"/>
  <c r="Q391" i="27"/>
  <c r="P391" i="27" s="1"/>
  <c r="M391" i="27"/>
  <c r="L391" i="27"/>
  <c r="J391" i="27"/>
  <c r="I391" i="27" s="1"/>
  <c r="Q390" i="27"/>
  <c r="P390" i="27" s="1"/>
  <c r="M390" i="27"/>
  <c r="L390" i="27"/>
  <c r="J390" i="27"/>
  <c r="I390" i="27" s="1"/>
  <c r="Q389" i="27"/>
  <c r="P389" i="27" s="1"/>
  <c r="M389" i="27"/>
  <c r="L389" i="27"/>
  <c r="J389" i="27"/>
  <c r="I389" i="27" s="1"/>
  <c r="Q388" i="27"/>
  <c r="P388" i="27" s="1"/>
  <c r="M388" i="27"/>
  <c r="L388" i="27"/>
  <c r="Q387" i="27"/>
  <c r="P387" i="27" s="1"/>
  <c r="M387" i="27"/>
  <c r="L387" i="27"/>
  <c r="J387" i="27"/>
  <c r="I387" i="27" s="1"/>
  <c r="Q386" i="27"/>
  <c r="P386" i="27" s="1"/>
  <c r="M386" i="27"/>
  <c r="L386" i="27"/>
  <c r="J386" i="27"/>
  <c r="I386" i="27" s="1"/>
  <c r="Q385" i="27"/>
  <c r="P385" i="27" s="1"/>
  <c r="M385" i="27"/>
  <c r="L385" i="27"/>
  <c r="J385" i="27"/>
  <c r="I385" i="27" s="1"/>
  <c r="Q384" i="27"/>
  <c r="P384" i="27" s="1"/>
  <c r="M384" i="27"/>
  <c r="L384" i="27"/>
  <c r="J384" i="27"/>
  <c r="I384" i="27" s="1"/>
  <c r="Q383" i="27"/>
  <c r="P383" i="27" s="1"/>
  <c r="M383" i="27"/>
  <c r="L383" i="27"/>
  <c r="J383" i="27"/>
  <c r="I383" i="27" s="1"/>
  <c r="Q382" i="27"/>
  <c r="P382" i="27" s="1"/>
  <c r="M382" i="27"/>
  <c r="L382" i="27"/>
  <c r="J382" i="27"/>
  <c r="I382" i="27" s="1"/>
  <c r="Q381" i="27"/>
  <c r="P381" i="27" s="1"/>
  <c r="M381" i="27"/>
  <c r="L381" i="27"/>
  <c r="J381" i="27"/>
  <c r="I381" i="27" s="1"/>
  <c r="Q380" i="27"/>
  <c r="P380" i="27" s="1"/>
  <c r="M379" i="27"/>
  <c r="L379" i="27"/>
  <c r="J379" i="27"/>
  <c r="I379" i="27"/>
  <c r="Q378" i="27"/>
  <c r="P378" i="27" s="1"/>
  <c r="M378" i="27"/>
  <c r="L378" i="27"/>
  <c r="Q377" i="27"/>
  <c r="P377" i="27" s="1"/>
  <c r="Q376" i="27"/>
  <c r="P376" i="27" s="1"/>
  <c r="Q375" i="27"/>
  <c r="P375" i="27" s="1"/>
  <c r="Q374" i="27"/>
  <c r="P374" i="27" s="1"/>
  <c r="Q373" i="27"/>
  <c r="P373" i="27" s="1"/>
  <c r="Q372" i="27"/>
  <c r="P372" i="27" s="1"/>
  <c r="Q371" i="27"/>
  <c r="P371" i="27" s="1"/>
  <c r="Q370" i="27"/>
  <c r="P370" i="27" s="1"/>
  <c r="Q369" i="27"/>
  <c r="P369" i="27" s="1"/>
  <c r="Q368" i="27"/>
  <c r="P368" i="27" s="1"/>
  <c r="Q367" i="27"/>
  <c r="P367" i="27" s="1"/>
  <c r="I17" i="32"/>
  <c r="H17" i="32"/>
  <c r="B370" i="27" s="1"/>
  <c r="D370" i="27" s="1"/>
  <c r="E17" i="32"/>
  <c r="E180" i="32"/>
  <c r="Q351" i="27"/>
  <c r="P351" i="27" s="1"/>
  <c r="Q364" i="27"/>
  <c r="P364" i="27" s="1"/>
  <c r="M364" i="27"/>
  <c r="L364" i="27"/>
  <c r="J364" i="27"/>
  <c r="I364" i="27" s="1"/>
  <c r="Q363" i="27"/>
  <c r="P363" i="27" s="1"/>
  <c r="M363" i="27"/>
  <c r="L363" i="27"/>
  <c r="J363" i="27"/>
  <c r="I363" i="27" s="1"/>
  <c r="Q362" i="27"/>
  <c r="P362" i="27" s="1"/>
  <c r="M362" i="27"/>
  <c r="L362" i="27"/>
  <c r="J362" i="27"/>
  <c r="I362" i="27" s="1"/>
  <c r="Q361" i="27"/>
  <c r="P361" i="27" s="1"/>
  <c r="M361" i="27"/>
  <c r="L361" i="27"/>
  <c r="Q360" i="27"/>
  <c r="P360" i="27" s="1"/>
  <c r="M360" i="27"/>
  <c r="L360" i="27"/>
  <c r="J360" i="27"/>
  <c r="I360" i="27" s="1"/>
  <c r="Q359" i="27"/>
  <c r="P359" i="27" s="1"/>
  <c r="M359" i="27"/>
  <c r="L359" i="27"/>
  <c r="J359" i="27"/>
  <c r="I359" i="27" s="1"/>
  <c r="Q358" i="27"/>
  <c r="P358" i="27" s="1"/>
  <c r="M358" i="27"/>
  <c r="L358" i="27"/>
  <c r="J358" i="27"/>
  <c r="I358" i="27" s="1"/>
  <c r="Q357" i="27"/>
  <c r="P357" i="27" s="1"/>
  <c r="M357" i="27"/>
  <c r="L357" i="27"/>
  <c r="J357" i="27"/>
  <c r="I357" i="27" s="1"/>
  <c r="Q356" i="27"/>
  <c r="P356" i="27" s="1"/>
  <c r="M356" i="27"/>
  <c r="L356" i="27"/>
  <c r="J356" i="27"/>
  <c r="I356" i="27" s="1"/>
  <c r="Q355" i="27"/>
  <c r="P355" i="27" s="1"/>
  <c r="M355" i="27"/>
  <c r="L355" i="27"/>
  <c r="J355" i="27"/>
  <c r="I355" i="27" s="1"/>
  <c r="Q354" i="27"/>
  <c r="P354" i="27" s="1"/>
  <c r="M354" i="27"/>
  <c r="L354" i="27"/>
  <c r="J354" i="27"/>
  <c r="I354" i="27" s="1"/>
  <c r="Q353" i="27"/>
  <c r="P353" i="27" s="1"/>
  <c r="M353" i="27"/>
  <c r="L353" i="27"/>
  <c r="J353" i="27"/>
  <c r="I353" i="27" s="1"/>
  <c r="Q352" i="27"/>
  <c r="P352" i="27" s="1"/>
  <c r="Q349" i="27"/>
  <c r="P349" i="27" s="1"/>
  <c r="M349" i="27"/>
  <c r="L349" i="27"/>
  <c r="J349" i="27"/>
  <c r="I349" i="27" s="1"/>
  <c r="Q348" i="27"/>
  <c r="P348" i="27" s="1"/>
  <c r="M348" i="27"/>
  <c r="L348" i="27"/>
  <c r="J348" i="27"/>
  <c r="I348" i="27" s="1"/>
  <c r="Q347" i="27"/>
  <c r="P347" i="27" s="1"/>
  <c r="M347" i="27"/>
  <c r="L347" i="27"/>
  <c r="J347" i="27"/>
  <c r="I347" i="27" s="1"/>
  <c r="Q346" i="27"/>
  <c r="P346" i="27" s="1"/>
  <c r="M346" i="27"/>
  <c r="L346" i="27"/>
  <c r="J346" i="27"/>
  <c r="I346" i="27" s="1"/>
  <c r="Q345" i="27"/>
  <c r="P345" i="27" s="1"/>
  <c r="M345" i="27"/>
  <c r="L345" i="27"/>
  <c r="J345" i="27"/>
  <c r="I345" i="27" s="1"/>
  <c r="Q344" i="27"/>
  <c r="P344" i="27" s="1"/>
  <c r="M344" i="27"/>
  <c r="L344" i="27"/>
  <c r="J344" i="27"/>
  <c r="I344" i="27" s="1"/>
  <c r="Q343" i="27"/>
  <c r="P343" i="27" s="1"/>
  <c r="M343" i="27"/>
  <c r="L343" i="27"/>
  <c r="J343" i="27"/>
  <c r="I343" i="27" s="1"/>
  <c r="Q342" i="27"/>
  <c r="P342" i="27" s="1"/>
  <c r="M342" i="27"/>
  <c r="L342" i="27"/>
  <c r="J342" i="27"/>
  <c r="I342" i="27" s="1"/>
  <c r="Q341" i="27"/>
  <c r="P341" i="27" s="1"/>
  <c r="M341" i="27"/>
  <c r="L341" i="27"/>
  <c r="J341" i="27"/>
  <c r="I341" i="27" s="1"/>
  <c r="Q340" i="27"/>
  <c r="P340" i="27" s="1"/>
  <c r="M340" i="27"/>
  <c r="L340" i="27"/>
  <c r="J340" i="27"/>
  <c r="I340" i="27" s="1"/>
  <c r="Q339" i="27"/>
  <c r="P339" i="27" s="1"/>
  <c r="M339" i="27"/>
  <c r="L339" i="27"/>
  <c r="J339" i="27"/>
  <c r="I339" i="27" s="1"/>
  <c r="Q338" i="27"/>
  <c r="P338" i="27" s="1"/>
  <c r="M338" i="27"/>
  <c r="L338" i="27"/>
  <c r="J338" i="27"/>
  <c r="I338" i="27" s="1"/>
  <c r="Q337" i="27"/>
  <c r="P337" i="27" s="1"/>
  <c r="M336" i="27"/>
  <c r="L336" i="27"/>
  <c r="J336" i="27"/>
  <c r="I336" i="27"/>
  <c r="E33" i="32"/>
  <c r="B33" i="32"/>
  <c r="G338" i="27" s="1"/>
  <c r="F338" i="27" s="1"/>
  <c r="E169" i="32"/>
  <c r="E170" i="32"/>
  <c r="E171" i="32"/>
  <c r="E172" i="32"/>
  <c r="E173" i="32"/>
  <c r="E174" i="32"/>
  <c r="E175" i="32"/>
  <c r="E176" i="32"/>
  <c r="E177" i="32"/>
  <c r="E178" i="32"/>
  <c r="E179" i="32"/>
  <c r="I14" i="32"/>
  <c r="H14" i="32"/>
  <c r="B307" i="27" s="1"/>
  <c r="D307" i="27" s="1"/>
  <c r="E14" i="32"/>
  <c r="Q335" i="27"/>
  <c r="P335" i="27" s="1"/>
  <c r="M335" i="27"/>
  <c r="L335" i="27"/>
  <c r="Q334" i="27"/>
  <c r="P334" i="27" s="1"/>
  <c r="Q333" i="27"/>
  <c r="P333" i="27" s="1"/>
  <c r="Q332" i="27"/>
  <c r="P332" i="27" s="1"/>
  <c r="Q331" i="27"/>
  <c r="P331" i="27" s="1"/>
  <c r="Q330" i="27"/>
  <c r="P330" i="27" s="1"/>
  <c r="Q329" i="27"/>
  <c r="P329" i="27" s="1"/>
  <c r="Q328" i="27"/>
  <c r="P328" i="27" s="1"/>
  <c r="Q327" i="27"/>
  <c r="P327" i="27" s="1"/>
  <c r="Q326" i="27"/>
  <c r="P326" i="27" s="1"/>
  <c r="Q325" i="27"/>
  <c r="P325" i="27" s="1"/>
  <c r="Q324" i="27"/>
  <c r="P324" i="27" s="1"/>
  <c r="Q308" i="27"/>
  <c r="P308" i="27" s="1"/>
  <c r="E168" i="32"/>
  <c r="Q306" i="27"/>
  <c r="P306" i="27" s="1"/>
  <c r="M306" i="27"/>
  <c r="L306" i="27"/>
  <c r="J306" i="27"/>
  <c r="I306" i="27" s="1"/>
  <c r="Q322" i="27"/>
  <c r="P322" i="27" s="1"/>
  <c r="M322" i="27"/>
  <c r="L322" i="27"/>
  <c r="J322" i="27"/>
  <c r="I322" i="27" s="1"/>
  <c r="Q321" i="27"/>
  <c r="P321" i="27" s="1"/>
  <c r="M321" i="27"/>
  <c r="L321" i="27"/>
  <c r="J321" i="27"/>
  <c r="I321" i="27" s="1"/>
  <c r="Q320" i="27"/>
  <c r="P320" i="27" s="1"/>
  <c r="M320" i="27"/>
  <c r="L320" i="27"/>
  <c r="J320" i="27"/>
  <c r="I320" i="27" s="1"/>
  <c r="Q319" i="27"/>
  <c r="P319" i="27" s="1"/>
  <c r="M319" i="27"/>
  <c r="L319" i="27"/>
  <c r="J319" i="27"/>
  <c r="I319" i="27" s="1"/>
  <c r="Q318" i="27"/>
  <c r="P318" i="27" s="1"/>
  <c r="M318" i="27"/>
  <c r="L318" i="27"/>
  <c r="J318" i="27"/>
  <c r="I318" i="27" s="1"/>
  <c r="Q317" i="27"/>
  <c r="P317" i="27" s="1"/>
  <c r="M317" i="27"/>
  <c r="L317" i="27"/>
  <c r="J317" i="27"/>
  <c r="I317" i="27" s="1"/>
  <c r="Q316" i="27"/>
  <c r="P316" i="27" s="1"/>
  <c r="M316" i="27"/>
  <c r="L316" i="27"/>
  <c r="J316" i="27"/>
  <c r="I316" i="27" s="1"/>
  <c r="Q315" i="27"/>
  <c r="P315" i="27" s="1"/>
  <c r="M315" i="27"/>
  <c r="L315" i="27"/>
  <c r="J315" i="27"/>
  <c r="I315" i="27" s="1"/>
  <c r="Q314" i="27"/>
  <c r="P314" i="27" s="1"/>
  <c r="M314" i="27"/>
  <c r="L314" i="27"/>
  <c r="J314" i="27"/>
  <c r="I314" i="27" s="1"/>
  <c r="Q313" i="27"/>
  <c r="P313" i="27" s="1"/>
  <c r="M313" i="27"/>
  <c r="L313" i="27"/>
  <c r="J313" i="27"/>
  <c r="I313" i="27" s="1"/>
  <c r="Q312" i="27"/>
  <c r="P312" i="27" s="1"/>
  <c r="M312" i="27"/>
  <c r="L312" i="27"/>
  <c r="J312" i="27"/>
  <c r="I312" i="27" s="1"/>
  <c r="Q311" i="27"/>
  <c r="P311" i="27" s="1"/>
  <c r="M311" i="27"/>
  <c r="L311" i="27"/>
  <c r="J311" i="27"/>
  <c r="I311" i="27" s="1"/>
  <c r="E167" i="32"/>
  <c r="E166" i="32"/>
  <c r="Q293" i="27"/>
  <c r="P293" i="27" s="1"/>
  <c r="M293" i="27"/>
  <c r="L293" i="27"/>
  <c r="J293" i="27"/>
  <c r="I293" i="27" s="1"/>
  <c r="E165" i="32"/>
  <c r="E164" i="32"/>
  <c r="Q305" i="27"/>
  <c r="P305" i="27" s="1"/>
  <c r="M305" i="27"/>
  <c r="L305" i="27"/>
  <c r="J305" i="27"/>
  <c r="I305" i="27" s="1"/>
  <c r="Q304" i="27"/>
  <c r="P304" i="27" s="1"/>
  <c r="M304" i="27"/>
  <c r="L304" i="27"/>
  <c r="J304" i="27"/>
  <c r="I304" i="27" s="1"/>
  <c r="Q303" i="27"/>
  <c r="P303" i="27" s="1"/>
  <c r="M303" i="27"/>
  <c r="L303" i="27"/>
  <c r="J303" i="27"/>
  <c r="I303" i="27" s="1"/>
  <c r="Q302" i="27"/>
  <c r="P302" i="27" s="1"/>
  <c r="M302" i="27"/>
  <c r="L302" i="27"/>
  <c r="J302" i="27"/>
  <c r="I302" i="27" s="1"/>
  <c r="Q301" i="27"/>
  <c r="P301" i="27" s="1"/>
  <c r="M301" i="27"/>
  <c r="L301" i="27"/>
  <c r="J301" i="27"/>
  <c r="I301" i="27" s="1"/>
  <c r="Q300" i="27"/>
  <c r="P300" i="27" s="1"/>
  <c r="M300" i="27"/>
  <c r="L300" i="27"/>
  <c r="J300" i="27"/>
  <c r="I300" i="27" s="1"/>
  <c r="Q299" i="27"/>
  <c r="P299" i="27" s="1"/>
  <c r="M299" i="27"/>
  <c r="L299" i="27"/>
  <c r="J299" i="27"/>
  <c r="I299" i="27" s="1"/>
  <c r="Q298" i="27"/>
  <c r="P298" i="27" s="1"/>
  <c r="M298" i="27"/>
  <c r="L298" i="27"/>
  <c r="J298" i="27"/>
  <c r="I298" i="27" s="1"/>
  <c r="Q297" i="27"/>
  <c r="P297" i="27" s="1"/>
  <c r="M297" i="27"/>
  <c r="L297" i="27"/>
  <c r="J297" i="27"/>
  <c r="I297" i="27" s="1"/>
  <c r="Q296" i="27"/>
  <c r="P296" i="27" s="1"/>
  <c r="M296" i="27"/>
  <c r="L296" i="27"/>
  <c r="J296" i="27"/>
  <c r="I296" i="27" s="1"/>
  <c r="Q295" i="27"/>
  <c r="P295" i="27" s="1"/>
  <c r="M295" i="27"/>
  <c r="L295" i="27"/>
  <c r="J295" i="27"/>
  <c r="I295" i="27" s="1"/>
  <c r="Q294" i="27"/>
  <c r="P294" i="27" s="1"/>
  <c r="M294" i="27"/>
  <c r="L294" i="27"/>
  <c r="J294" i="27"/>
  <c r="I294" i="27" s="1"/>
  <c r="Q290" i="27"/>
  <c r="P290" i="27" s="1"/>
  <c r="M290" i="27"/>
  <c r="L290" i="27"/>
  <c r="J290" i="27"/>
  <c r="I290" i="27" s="1"/>
  <c r="Q289" i="27"/>
  <c r="P289" i="27" s="1"/>
  <c r="M289" i="27"/>
  <c r="L289" i="27"/>
  <c r="J289" i="27"/>
  <c r="I289" i="27" s="1"/>
  <c r="Q288" i="27"/>
  <c r="P288" i="27" s="1"/>
  <c r="M288" i="27"/>
  <c r="L288" i="27"/>
  <c r="J288" i="27"/>
  <c r="I288" i="27" s="1"/>
  <c r="Q287" i="27"/>
  <c r="P287" i="27" s="1"/>
  <c r="M287" i="27"/>
  <c r="L287" i="27"/>
  <c r="J287" i="27"/>
  <c r="I287" i="27" s="1"/>
  <c r="Q286" i="27"/>
  <c r="P286" i="27" s="1"/>
  <c r="M286" i="27"/>
  <c r="L286" i="27"/>
  <c r="J286" i="27"/>
  <c r="I286" i="27" s="1"/>
  <c r="Q285" i="27"/>
  <c r="P285" i="27" s="1"/>
  <c r="M285" i="27"/>
  <c r="L285" i="27"/>
  <c r="J285" i="27"/>
  <c r="I285" i="27" s="1"/>
  <c r="Q284" i="27"/>
  <c r="P284" i="27" s="1"/>
  <c r="M284" i="27"/>
  <c r="L284" i="27"/>
  <c r="J284" i="27"/>
  <c r="I284" i="27" s="1"/>
  <c r="Q283" i="27"/>
  <c r="P283" i="27" s="1"/>
  <c r="M283" i="27"/>
  <c r="L283" i="27"/>
  <c r="J283" i="27"/>
  <c r="I283" i="27" s="1"/>
  <c r="Q282" i="27"/>
  <c r="P282" i="27" s="1"/>
  <c r="M282" i="27"/>
  <c r="L282" i="27"/>
  <c r="J282" i="27"/>
  <c r="I282" i="27" s="1"/>
  <c r="Q281" i="27"/>
  <c r="P281" i="27" s="1"/>
  <c r="M281" i="27"/>
  <c r="L281" i="27"/>
  <c r="J281" i="27"/>
  <c r="I281" i="27" s="1"/>
  <c r="Q280" i="27"/>
  <c r="P280" i="27" s="1"/>
  <c r="M280" i="27"/>
  <c r="L280" i="27"/>
  <c r="J280" i="27"/>
  <c r="I280" i="27" s="1"/>
  <c r="Q279" i="27"/>
  <c r="P279" i="27" s="1"/>
  <c r="M279" i="27"/>
  <c r="L279" i="27"/>
  <c r="J279" i="27"/>
  <c r="I279" i="27" s="1"/>
  <c r="Q278" i="27"/>
  <c r="P278" i="27" s="1"/>
  <c r="M277" i="27"/>
  <c r="L277" i="27"/>
  <c r="J277" i="27"/>
  <c r="I277" i="27"/>
  <c r="B28" i="32"/>
  <c r="B29" i="32"/>
  <c r="B30" i="32"/>
  <c r="B31" i="32"/>
  <c r="B32" i="32"/>
  <c r="G291" i="27" s="1"/>
  <c r="F291" i="27" s="1"/>
  <c r="B27" i="32"/>
  <c r="E32" i="32"/>
  <c r="I13" i="32"/>
  <c r="H13" i="32"/>
  <c r="E13" i="32"/>
  <c r="Q276" i="27"/>
  <c r="P276" i="27" s="1"/>
  <c r="M276" i="27"/>
  <c r="L276" i="27"/>
  <c r="J276" i="27"/>
  <c r="I276" i="27"/>
  <c r="G276" i="27"/>
  <c r="F276" i="27"/>
  <c r="Q275" i="27"/>
  <c r="P275" i="27" s="1"/>
  <c r="M275" i="27"/>
  <c r="L275" i="27"/>
  <c r="J275" i="27"/>
  <c r="I275" i="27"/>
  <c r="G275" i="27"/>
  <c r="F275" i="27"/>
  <c r="Q274" i="27"/>
  <c r="P274" i="27" s="1"/>
  <c r="M274" i="27"/>
  <c r="L274" i="27"/>
  <c r="J274" i="27"/>
  <c r="I274" i="27"/>
  <c r="G274" i="27"/>
  <c r="F274" i="27"/>
  <c r="E163" i="32"/>
  <c r="Q260" i="27"/>
  <c r="P260" i="27" s="1"/>
  <c r="M260" i="27"/>
  <c r="L260" i="27"/>
  <c r="J260" i="27"/>
  <c r="I260" i="27" s="1"/>
  <c r="E31" i="32"/>
  <c r="E27" i="32"/>
  <c r="Q273" i="27"/>
  <c r="P273" i="27" s="1"/>
  <c r="M273" i="27"/>
  <c r="L273" i="27"/>
  <c r="J273" i="27"/>
  <c r="I273" i="27" s="1"/>
  <c r="Q272" i="27"/>
  <c r="P272" i="27" s="1"/>
  <c r="M272" i="27"/>
  <c r="L272" i="27"/>
  <c r="J272" i="27"/>
  <c r="I272" i="27" s="1"/>
  <c r="Q271" i="27"/>
  <c r="P271" i="27" s="1"/>
  <c r="M271" i="27"/>
  <c r="L271" i="27"/>
  <c r="J271" i="27"/>
  <c r="I271" i="27" s="1"/>
  <c r="Q270" i="27"/>
  <c r="P270" i="27" s="1"/>
  <c r="M270" i="27"/>
  <c r="L270" i="27"/>
  <c r="J270" i="27"/>
  <c r="I270" i="27" s="1"/>
  <c r="Q269" i="27"/>
  <c r="P269" i="27" s="1"/>
  <c r="M269" i="27"/>
  <c r="L269" i="27"/>
  <c r="J269" i="27"/>
  <c r="I269" i="27" s="1"/>
  <c r="Q268" i="27"/>
  <c r="P268" i="27" s="1"/>
  <c r="M268" i="27"/>
  <c r="L268" i="27"/>
  <c r="J268" i="27"/>
  <c r="I268" i="27" s="1"/>
  <c r="Q267" i="27"/>
  <c r="P267" i="27" s="1"/>
  <c r="M267" i="27"/>
  <c r="L267" i="27"/>
  <c r="J267" i="27"/>
  <c r="I267" i="27" s="1"/>
  <c r="Q266" i="27"/>
  <c r="P266" i="27" s="1"/>
  <c r="M266" i="27"/>
  <c r="L266" i="27"/>
  <c r="J266" i="27"/>
  <c r="I266" i="27" s="1"/>
  <c r="Q265" i="27"/>
  <c r="P265" i="27" s="1"/>
  <c r="M265" i="27"/>
  <c r="L265" i="27"/>
  <c r="J265" i="27"/>
  <c r="I265" i="27" s="1"/>
  <c r="Q264" i="27"/>
  <c r="P264" i="27" s="1"/>
  <c r="M264" i="27"/>
  <c r="L264" i="27"/>
  <c r="J264" i="27"/>
  <c r="I264" i="27" s="1"/>
  <c r="Q263" i="27"/>
  <c r="P263" i="27" s="1"/>
  <c r="M263" i="27"/>
  <c r="L263" i="27"/>
  <c r="J263" i="27"/>
  <c r="I263" i="27" s="1"/>
  <c r="Q262" i="27"/>
  <c r="P262" i="27" s="1"/>
  <c r="M262" i="27"/>
  <c r="L262" i="27"/>
  <c r="J262" i="27"/>
  <c r="I262" i="27" s="1"/>
  <c r="Q259" i="27"/>
  <c r="P259" i="27" s="1"/>
  <c r="M259" i="27"/>
  <c r="L259" i="27"/>
  <c r="J259" i="27"/>
  <c r="I259" i="27" s="1"/>
  <c r="Q258" i="27"/>
  <c r="P258" i="27" s="1"/>
  <c r="M258" i="27"/>
  <c r="L258" i="27"/>
  <c r="J258" i="27"/>
  <c r="I258" i="27" s="1"/>
  <c r="Q257" i="27"/>
  <c r="P257" i="27" s="1"/>
  <c r="M257" i="27"/>
  <c r="L257" i="27"/>
  <c r="J257" i="27"/>
  <c r="I257" i="27" s="1"/>
  <c r="Q256" i="27"/>
  <c r="P256" i="27" s="1"/>
  <c r="M256" i="27"/>
  <c r="L256" i="27"/>
  <c r="J256" i="27"/>
  <c r="I256" i="27" s="1"/>
  <c r="Q255" i="27"/>
  <c r="P255" i="27" s="1"/>
  <c r="M255" i="27"/>
  <c r="L255" i="27"/>
  <c r="J255" i="27"/>
  <c r="I255" i="27" s="1"/>
  <c r="Q254" i="27"/>
  <c r="P254" i="27" s="1"/>
  <c r="M254" i="27"/>
  <c r="L254" i="27"/>
  <c r="J254" i="27"/>
  <c r="I254" i="27" s="1"/>
  <c r="Q253" i="27"/>
  <c r="P253" i="27" s="1"/>
  <c r="M253" i="27"/>
  <c r="L253" i="27"/>
  <c r="J253" i="27"/>
  <c r="I253" i="27" s="1"/>
  <c r="Q252" i="27"/>
  <c r="P252" i="27" s="1"/>
  <c r="M252" i="27"/>
  <c r="L252" i="27"/>
  <c r="J252" i="27"/>
  <c r="I252" i="27" s="1"/>
  <c r="Q251" i="27"/>
  <c r="P251" i="27" s="1"/>
  <c r="M251" i="27"/>
  <c r="L251" i="27"/>
  <c r="J251" i="27"/>
  <c r="I251" i="27" s="1"/>
  <c r="Q250" i="27"/>
  <c r="P250" i="27" s="1"/>
  <c r="M250" i="27"/>
  <c r="L250" i="27"/>
  <c r="J250" i="27"/>
  <c r="I250" i="27" s="1"/>
  <c r="Q249" i="27"/>
  <c r="P249" i="27" s="1"/>
  <c r="M249" i="27"/>
  <c r="L249" i="27"/>
  <c r="J249" i="27"/>
  <c r="I249" i="27" s="1"/>
  <c r="Q248" i="27"/>
  <c r="P248" i="27" s="1"/>
  <c r="M248" i="27"/>
  <c r="L248" i="27"/>
  <c r="J248" i="27"/>
  <c r="I248" i="27" s="1"/>
  <c r="Q247" i="27"/>
  <c r="P247" i="27" s="1"/>
  <c r="M247" i="27"/>
  <c r="L247" i="27"/>
  <c r="J247" i="27"/>
  <c r="I247" i="27" s="1"/>
  <c r="Q246" i="27"/>
  <c r="P246" i="27" s="1"/>
  <c r="M245" i="27"/>
  <c r="L245" i="27"/>
  <c r="J245" i="27"/>
  <c r="I245" i="27"/>
  <c r="J229" i="27"/>
  <c r="I229" i="27" s="1"/>
  <c r="E162" i="32"/>
  <c r="E161" i="32"/>
  <c r="Q244" i="27"/>
  <c r="P244" i="27" s="1"/>
  <c r="M244" i="27"/>
  <c r="L244" i="27"/>
  <c r="J244" i="27"/>
  <c r="I244" i="27"/>
  <c r="G244" i="27"/>
  <c r="F244" i="27"/>
  <c r="E160" i="32"/>
  <c r="E159" i="32"/>
  <c r="E158" i="32"/>
  <c r="E157" i="32"/>
  <c r="E156" i="32"/>
  <c r="E155" i="32"/>
  <c r="E154" i="32"/>
  <c r="E153" i="32"/>
  <c r="Q238" i="27"/>
  <c r="P238" i="27" s="1"/>
  <c r="M238" i="27"/>
  <c r="L238" i="27"/>
  <c r="J238" i="27"/>
  <c r="I238" i="27"/>
  <c r="G238" i="27"/>
  <c r="F238" i="27"/>
  <c r="Q237" i="27"/>
  <c r="P237" i="27" s="1"/>
  <c r="M237" i="27"/>
  <c r="L237" i="27"/>
  <c r="J237" i="27"/>
  <c r="I237" i="27"/>
  <c r="G237" i="27"/>
  <c r="F237" i="27"/>
  <c r="Q236" i="27"/>
  <c r="P236" i="27" s="1"/>
  <c r="M236" i="27"/>
  <c r="L236" i="27"/>
  <c r="J236" i="27"/>
  <c r="I236" i="27"/>
  <c r="G236" i="27"/>
  <c r="F236" i="27"/>
  <c r="Q235" i="27"/>
  <c r="P235" i="27" s="1"/>
  <c r="M235" i="27"/>
  <c r="L235" i="27"/>
  <c r="J235" i="27"/>
  <c r="I235" i="27"/>
  <c r="G235" i="27"/>
  <c r="F235" i="27"/>
  <c r="E11" i="32"/>
  <c r="H11" i="32"/>
  <c r="I11" i="32"/>
  <c r="Q243" i="27"/>
  <c r="P243" i="27" s="1"/>
  <c r="M243" i="27"/>
  <c r="L243" i="27"/>
  <c r="J243" i="27"/>
  <c r="I243" i="27"/>
  <c r="G243" i="27"/>
  <c r="F243" i="27"/>
  <c r="Q242" i="27"/>
  <c r="P242" i="27" s="1"/>
  <c r="M242" i="27"/>
  <c r="L242" i="27"/>
  <c r="J242" i="27"/>
  <c r="I242" i="27"/>
  <c r="G242" i="27"/>
  <c r="F242" i="27"/>
  <c r="Q241" i="27"/>
  <c r="P241" i="27" s="1"/>
  <c r="M241" i="27"/>
  <c r="L241" i="27"/>
  <c r="J241" i="27"/>
  <c r="I241" i="27"/>
  <c r="G241" i="27"/>
  <c r="F241" i="27"/>
  <c r="Q240" i="27"/>
  <c r="P240" i="27" s="1"/>
  <c r="M240" i="27"/>
  <c r="L240" i="27"/>
  <c r="J240" i="27"/>
  <c r="I240" i="27"/>
  <c r="G240" i="27"/>
  <c r="F240" i="27"/>
  <c r="Q239" i="27"/>
  <c r="P239" i="27" s="1"/>
  <c r="M239" i="27"/>
  <c r="L239" i="27"/>
  <c r="J239" i="27"/>
  <c r="I239" i="27"/>
  <c r="G239" i="27"/>
  <c r="F239" i="27"/>
  <c r="F25" i="32" l="1"/>
  <c r="F188" i="32"/>
  <c r="F186" i="32"/>
  <c r="G133" i="27"/>
  <c r="F133" i="27" s="1"/>
  <c r="G130" i="27"/>
  <c r="F130" i="27" s="1"/>
  <c r="G131" i="27"/>
  <c r="F131" i="27" s="1"/>
  <c r="G134" i="27"/>
  <c r="F134" i="27" s="1"/>
  <c r="B377" i="27"/>
  <c r="D377" i="27" s="1"/>
  <c r="C377" i="27" s="1"/>
  <c r="F185" i="32"/>
  <c r="F184" i="32"/>
  <c r="F183" i="32"/>
  <c r="F182" i="32"/>
  <c r="F24" i="32"/>
  <c r="G344" i="27"/>
  <c r="F344" i="27" s="1"/>
  <c r="F181" i="32"/>
  <c r="G396" i="27"/>
  <c r="F396" i="27" s="1"/>
  <c r="F23" i="32"/>
  <c r="G128" i="27"/>
  <c r="F128" i="27" s="1"/>
  <c r="B372" i="27"/>
  <c r="D372" i="27" s="1"/>
  <c r="F34" i="32"/>
  <c r="G129" i="27"/>
  <c r="F129" i="27" s="1"/>
  <c r="G132" i="27"/>
  <c r="F132" i="27" s="1"/>
  <c r="B371" i="27"/>
  <c r="D371" i="27" s="1"/>
  <c r="B376" i="27"/>
  <c r="D376" i="27" s="1"/>
  <c r="G318" i="27"/>
  <c r="F318" i="27" s="1"/>
  <c r="F17" i="32"/>
  <c r="G394" i="27"/>
  <c r="F394" i="27" s="1"/>
  <c r="J388" i="27"/>
  <c r="I388" i="27" s="1"/>
  <c r="J392" i="27"/>
  <c r="I392" i="27" s="1"/>
  <c r="G358" i="27"/>
  <c r="F358" i="27" s="1"/>
  <c r="G392" i="27"/>
  <c r="F392" i="27" s="1"/>
  <c r="B373" i="27"/>
  <c r="D373" i="27" s="1"/>
  <c r="C373" i="27" s="1"/>
  <c r="B367" i="27"/>
  <c r="D367" i="27" s="1"/>
  <c r="G383" i="27"/>
  <c r="F383" i="27" s="1"/>
  <c r="F180" i="32"/>
  <c r="G360" i="27"/>
  <c r="F360" i="27" s="1"/>
  <c r="B374" i="27"/>
  <c r="D374" i="27" s="1"/>
  <c r="C374" i="27" s="1"/>
  <c r="G364" i="27"/>
  <c r="F364" i="27" s="1"/>
  <c r="G379" i="27"/>
  <c r="F379" i="27" s="1"/>
  <c r="G347" i="27"/>
  <c r="F347" i="27" s="1"/>
  <c r="B369" i="27"/>
  <c r="D369" i="27" s="1"/>
  <c r="C369" i="27" s="1"/>
  <c r="G387" i="27"/>
  <c r="F387" i="27" s="1"/>
  <c r="G389" i="27"/>
  <c r="F389" i="27" s="1"/>
  <c r="G386" i="27"/>
  <c r="F386" i="27" s="1"/>
  <c r="B378" i="27"/>
  <c r="D378" i="27" s="1"/>
  <c r="C378" i="27" s="1"/>
  <c r="G388" i="27"/>
  <c r="F388" i="27" s="1"/>
  <c r="B366" i="27"/>
  <c r="D366" i="27" s="1"/>
  <c r="C366" i="27" s="1"/>
  <c r="G356" i="27"/>
  <c r="F356" i="27" s="1"/>
  <c r="G381" i="27"/>
  <c r="F381" i="27" s="1"/>
  <c r="G385" i="27"/>
  <c r="F385" i="27" s="1"/>
  <c r="B375" i="27"/>
  <c r="D375" i="27" s="1"/>
  <c r="G391" i="27"/>
  <c r="F391" i="27" s="1"/>
  <c r="G382" i="27"/>
  <c r="F382" i="27" s="1"/>
  <c r="G380" i="27"/>
  <c r="F380" i="27" s="1"/>
  <c r="G384" i="27"/>
  <c r="F384" i="27" s="1"/>
  <c r="G390" i="27"/>
  <c r="F390" i="27" s="1"/>
  <c r="G350" i="27"/>
  <c r="F350" i="27" s="1"/>
  <c r="B368" i="27"/>
  <c r="D368" i="27" s="1"/>
  <c r="G393" i="27"/>
  <c r="F393" i="27" s="1"/>
  <c r="C370" i="27"/>
  <c r="F174" i="32"/>
  <c r="G354" i="27"/>
  <c r="F354" i="27" s="1"/>
  <c r="G362" i="27"/>
  <c r="F362" i="27" s="1"/>
  <c r="F176" i="32"/>
  <c r="G336" i="27"/>
  <c r="F336" i="27" s="1"/>
  <c r="G353" i="27"/>
  <c r="F353" i="27" s="1"/>
  <c r="G359" i="27"/>
  <c r="F359" i="27" s="1"/>
  <c r="G343" i="27"/>
  <c r="F343" i="27" s="1"/>
  <c r="G361" i="27"/>
  <c r="F361" i="27" s="1"/>
  <c r="G346" i="27"/>
  <c r="F346" i="27" s="1"/>
  <c r="G351" i="27"/>
  <c r="F351" i="27" s="1"/>
  <c r="F33" i="32"/>
  <c r="G339" i="27"/>
  <c r="F339" i="27" s="1"/>
  <c r="G342" i="27"/>
  <c r="F342" i="27" s="1"/>
  <c r="G352" i="27"/>
  <c r="F352" i="27" s="1"/>
  <c r="G345" i="27"/>
  <c r="F345" i="27" s="1"/>
  <c r="G348" i="27"/>
  <c r="F348" i="27" s="1"/>
  <c r="G340" i="27"/>
  <c r="F340" i="27" s="1"/>
  <c r="G355" i="27"/>
  <c r="F355" i="27" s="1"/>
  <c r="G357" i="27"/>
  <c r="F357" i="27" s="1"/>
  <c r="G363" i="27"/>
  <c r="F363" i="27" s="1"/>
  <c r="G365" i="27"/>
  <c r="F365" i="27" s="1"/>
  <c r="G337" i="27"/>
  <c r="F337" i="27" s="1"/>
  <c r="G349" i="27"/>
  <c r="F349" i="27" s="1"/>
  <c r="F175" i="32"/>
  <c r="G341" i="27"/>
  <c r="F341" i="27" s="1"/>
  <c r="F173" i="32"/>
  <c r="F172" i="32"/>
  <c r="F179" i="32"/>
  <c r="F171" i="32"/>
  <c r="F178" i="32"/>
  <c r="F170" i="32"/>
  <c r="F177" i="32"/>
  <c r="F169" i="32"/>
  <c r="G307" i="27"/>
  <c r="F307" i="27" s="1"/>
  <c r="C307" i="27"/>
  <c r="F14" i="32"/>
  <c r="F154" i="32"/>
  <c r="G315" i="27"/>
  <c r="F315" i="27" s="1"/>
  <c r="F38" i="32"/>
  <c r="F39" i="32"/>
  <c r="F19" i="32"/>
  <c r="F40" i="32"/>
  <c r="F86" i="32"/>
  <c r="F87" i="32"/>
  <c r="F88" i="32"/>
  <c r="F89" i="32"/>
  <c r="F135" i="32"/>
  <c r="F136" i="32"/>
  <c r="F137" i="32"/>
  <c r="F138" i="32"/>
  <c r="F41" i="32"/>
  <c r="F90" i="32"/>
  <c r="F150" i="32"/>
  <c r="F42" i="32"/>
  <c r="F102" i="32"/>
  <c r="F151" i="32"/>
  <c r="F54" i="32"/>
  <c r="F103" i="32"/>
  <c r="F152" i="32"/>
  <c r="F55" i="32"/>
  <c r="F104" i="32"/>
  <c r="F153" i="32"/>
  <c r="F56" i="32"/>
  <c r="F105" i="32"/>
  <c r="G313" i="27"/>
  <c r="F313" i="27" s="1"/>
  <c r="F165" i="32"/>
  <c r="F149" i="32"/>
  <c r="F133" i="32"/>
  <c r="F117" i="32"/>
  <c r="F101" i="32"/>
  <c r="F85" i="32"/>
  <c r="F69" i="32"/>
  <c r="F53" i="32"/>
  <c r="F37" i="32"/>
  <c r="F12" i="32"/>
  <c r="F164" i="32"/>
  <c r="F148" i="32"/>
  <c r="F132" i="32"/>
  <c r="F116" i="32"/>
  <c r="F100" i="32"/>
  <c r="F84" i="32"/>
  <c r="F68" i="32"/>
  <c r="F52" i="32"/>
  <c r="F36" i="32"/>
  <c r="F11" i="32"/>
  <c r="F163" i="32"/>
  <c r="F147" i="32"/>
  <c r="F131" i="32"/>
  <c r="F115" i="32"/>
  <c r="F99" i="32"/>
  <c r="F83" i="32"/>
  <c r="F51" i="32"/>
  <c r="F10" i="32"/>
  <c r="F146" i="32"/>
  <c r="F114" i="32"/>
  <c r="F82" i="32"/>
  <c r="F66" i="32"/>
  <c r="F81" i="32"/>
  <c r="F49" i="32"/>
  <c r="F8" i="32"/>
  <c r="F144" i="32"/>
  <c r="F112" i="32"/>
  <c r="F80" i="32"/>
  <c r="F64" i="32"/>
  <c r="F48" i="32"/>
  <c r="F7" i="32"/>
  <c r="F143" i="32"/>
  <c r="F95" i="32"/>
  <c r="F63" i="32"/>
  <c r="F6" i="32"/>
  <c r="F158" i="32"/>
  <c r="F142" i="32"/>
  <c r="F126" i="32"/>
  <c r="F94" i="32"/>
  <c r="F62" i="32"/>
  <c r="F27" i="32"/>
  <c r="F5" i="32"/>
  <c r="F125" i="32"/>
  <c r="F93" i="32"/>
  <c r="F61" i="32"/>
  <c r="F22" i="32"/>
  <c r="F140" i="32"/>
  <c r="F108" i="32"/>
  <c r="F76" i="32"/>
  <c r="F44" i="32"/>
  <c r="F3" i="32"/>
  <c r="F155" i="32"/>
  <c r="F123" i="32"/>
  <c r="F107" i="32"/>
  <c r="F75" i="32"/>
  <c r="F43" i="32"/>
  <c r="F67" i="32"/>
  <c r="F168" i="32"/>
  <c r="F162" i="32"/>
  <c r="F130" i="32"/>
  <c r="F98" i="32"/>
  <c r="F50" i="32"/>
  <c r="F9" i="32"/>
  <c r="F161" i="32"/>
  <c r="F145" i="32"/>
  <c r="F129" i="32"/>
  <c r="F113" i="32"/>
  <c r="F97" i="32"/>
  <c r="F65" i="32"/>
  <c r="F160" i="32"/>
  <c r="F128" i="32"/>
  <c r="F96" i="32"/>
  <c r="F159" i="32"/>
  <c r="F127" i="32"/>
  <c r="F111" i="32"/>
  <c r="F79" i="32"/>
  <c r="F47" i="32"/>
  <c r="F110" i="32"/>
  <c r="F78" i="32"/>
  <c r="F46" i="32"/>
  <c r="F157" i="32"/>
  <c r="F141" i="32"/>
  <c r="F109" i="32"/>
  <c r="F77" i="32"/>
  <c r="F45" i="32"/>
  <c r="F4" i="32"/>
  <c r="F156" i="32"/>
  <c r="F124" i="32"/>
  <c r="F92" i="32"/>
  <c r="F60" i="32"/>
  <c r="F21" i="32"/>
  <c r="F139" i="32"/>
  <c r="F91" i="32"/>
  <c r="F59" i="32"/>
  <c r="F20" i="32"/>
  <c r="F57" i="32"/>
  <c r="F106" i="32"/>
  <c r="F166" i="32"/>
  <c r="G286" i="27"/>
  <c r="F286" i="27" s="1"/>
  <c r="G320" i="27"/>
  <c r="F320" i="27" s="1"/>
  <c r="G308" i="27"/>
  <c r="F308" i="27" s="1"/>
  <c r="F32" i="32"/>
  <c r="G311" i="27"/>
  <c r="F311" i="27" s="1"/>
  <c r="G306" i="27"/>
  <c r="F306" i="27" s="1"/>
  <c r="G317" i="27"/>
  <c r="F317" i="27" s="1"/>
  <c r="G312" i="27"/>
  <c r="F312" i="27" s="1"/>
  <c r="G322" i="27"/>
  <c r="F322" i="27" s="1"/>
  <c r="G314" i="27"/>
  <c r="F314" i="27" s="1"/>
  <c r="G319" i="27"/>
  <c r="F319" i="27" s="1"/>
  <c r="G316" i="27"/>
  <c r="F316" i="27" s="1"/>
  <c r="G321" i="27"/>
  <c r="F321" i="27" s="1"/>
  <c r="F58" i="32"/>
  <c r="F118" i="32"/>
  <c r="F167" i="32"/>
  <c r="G309" i="27"/>
  <c r="F309" i="27" s="1"/>
  <c r="G260" i="27"/>
  <c r="F260" i="27" s="1"/>
  <c r="G247" i="27"/>
  <c r="F247" i="27" s="1"/>
  <c r="G268" i="27"/>
  <c r="F268" i="27" s="1"/>
  <c r="G250" i="27"/>
  <c r="F250" i="27" s="1"/>
  <c r="G271" i="27"/>
  <c r="F271" i="27" s="1"/>
  <c r="F31" i="32"/>
  <c r="F2" i="32"/>
  <c r="F70" i="32"/>
  <c r="F119" i="32"/>
  <c r="F30" i="32"/>
  <c r="F13" i="32"/>
  <c r="F71" i="32"/>
  <c r="F120" i="32"/>
  <c r="F29" i="32"/>
  <c r="F15" i="32"/>
  <c r="F72" i="32"/>
  <c r="F121" i="32"/>
  <c r="G310" i="27"/>
  <c r="F310" i="27" s="1"/>
  <c r="F28" i="32"/>
  <c r="F16" i="32"/>
  <c r="F73" i="32"/>
  <c r="F122" i="32"/>
  <c r="F18" i="32"/>
  <c r="F74" i="32"/>
  <c r="F134" i="32"/>
  <c r="G302" i="27"/>
  <c r="F302" i="27" s="1"/>
  <c r="G261" i="27"/>
  <c r="F261" i="27" s="1"/>
  <c r="G265" i="27"/>
  <c r="F265" i="27" s="1"/>
  <c r="G296" i="27"/>
  <c r="F296" i="27" s="1"/>
  <c r="G254" i="27"/>
  <c r="F254" i="27" s="1"/>
  <c r="G284" i="27"/>
  <c r="F284" i="27" s="1"/>
  <c r="G248" i="27"/>
  <c r="F248" i="27" s="1"/>
  <c r="G269" i="27"/>
  <c r="F269" i="27" s="1"/>
  <c r="G266" i="27"/>
  <c r="F266" i="27" s="1"/>
  <c r="G258" i="27"/>
  <c r="F258" i="27" s="1"/>
  <c r="G263" i="27"/>
  <c r="F263" i="27" s="1"/>
  <c r="G292" i="27"/>
  <c r="F292" i="27" s="1"/>
  <c r="G297" i="27"/>
  <c r="F297" i="27" s="1"/>
  <c r="G255" i="27"/>
  <c r="F255" i="27" s="1"/>
  <c r="G288" i="27"/>
  <c r="F288" i="27" s="1"/>
  <c r="G294" i="27"/>
  <c r="F294" i="27" s="1"/>
  <c r="G305" i="27"/>
  <c r="F305" i="27" s="1"/>
  <c r="G299" i="27"/>
  <c r="F299" i="27" s="1"/>
  <c r="G290" i="27"/>
  <c r="F290" i="27" s="1"/>
  <c r="G287" i="27"/>
  <c r="F287" i="27" s="1"/>
  <c r="G251" i="27"/>
  <c r="F251" i="27" s="1"/>
  <c r="G272" i="27"/>
  <c r="F272" i="27" s="1"/>
  <c r="G277" i="27"/>
  <c r="F277" i="27" s="1"/>
  <c r="G281" i="27"/>
  <c r="F281" i="27" s="1"/>
  <c r="G303" i="27"/>
  <c r="F303" i="27" s="1"/>
  <c r="G300" i="27"/>
  <c r="F300" i="27" s="1"/>
  <c r="G293" i="27"/>
  <c r="F293" i="27" s="1"/>
  <c r="G245" i="27"/>
  <c r="F245" i="27" s="1"/>
  <c r="G252" i="27"/>
  <c r="F252" i="27" s="1"/>
  <c r="G273" i="27"/>
  <c r="F273" i="27" s="1"/>
  <c r="G278" i="27"/>
  <c r="F278" i="27" s="1"/>
  <c r="G285" i="27"/>
  <c r="F285" i="27" s="1"/>
  <c r="G280" i="27"/>
  <c r="F280" i="27" s="1"/>
  <c r="G267" i="27"/>
  <c r="F267" i="27" s="1"/>
  <c r="G279" i="27"/>
  <c r="F279" i="27" s="1"/>
  <c r="G283" i="27"/>
  <c r="F283" i="27" s="1"/>
  <c r="G257" i="27"/>
  <c r="F257" i="27" s="1"/>
  <c r="G262" i="27"/>
  <c r="F262" i="27" s="1"/>
  <c r="G249" i="27"/>
  <c r="F249" i="27" s="1"/>
  <c r="G270" i="27"/>
  <c r="F270" i="27" s="1"/>
  <c r="G282" i="27"/>
  <c r="F282" i="27" s="1"/>
  <c r="G304" i="27"/>
  <c r="F304" i="27" s="1"/>
  <c r="G301" i="27"/>
  <c r="F301" i="27" s="1"/>
  <c r="G259" i="27"/>
  <c r="F259" i="27" s="1"/>
  <c r="G264" i="27"/>
  <c r="F264" i="27" s="1"/>
  <c r="G298" i="27"/>
  <c r="F298" i="27" s="1"/>
  <c r="G256" i="27"/>
  <c r="F256" i="27" s="1"/>
  <c r="G289" i="27"/>
  <c r="F289" i="27" s="1"/>
  <c r="G295" i="27"/>
  <c r="F295" i="27" s="1"/>
  <c r="G246" i="27"/>
  <c r="F246" i="27" s="1"/>
  <c r="G253" i="27"/>
  <c r="F253" i="27" s="1"/>
  <c r="B276" i="27"/>
  <c r="D276" i="27" s="1"/>
  <c r="B275" i="27"/>
  <c r="D275" i="27" s="1"/>
  <c r="C275" i="27" s="1"/>
  <c r="B274" i="27"/>
  <c r="D274" i="27" s="1"/>
  <c r="C274" i="27" s="1"/>
  <c r="B242" i="27"/>
  <c r="D242" i="27" s="1"/>
  <c r="B243" i="27"/>
  <c r="D243" i="27" s="1"/>
  <c r="B238" i="27"/>
  <c r="D238" i="27" s="1"/>
  <c r="B244" i="27"/>
  <c r="D244" i="27" s="1"/>
  <c r="B236" i="27"/>
  <c r="D236" i="27" s="1"/>
  <c r="C236" i="27" s="1"/>
  <c r="B240" i="27"/>
  <c r="D240" i="27" s="1"/>
  <c r="B235" i="27"/>
  <c r="D235" i="27" s="1"/>
  <c r="B237" i="27"/>
  <c r="D237" i="27" s="1"/>
  <c r="B239" i="27"/>
  <c r="D239" i="27" s="1"/>
  <c r="B241" i="27"/>
  <c r="D241" i="27" s="1"/>
  <c r="C372" i="27" l="1"/>
  <c r="C371" i="27"/>
  <c r="C376" i="27"/>
  <c r="C367" i="27"/>
  <c r="C375" i="27"/>
  <c r="C368" i="27"/>
  <c r="C276" i="27"/>
  <c r="C242" i="27"/>
  <c r="C243" i="27"/>
  <c r="C244" i="27"/>
  <c r="C238" i="27"/>
  <c r="C240" i="27"/>
  <c r="C239" i="27"/>
  <c r="C241" i="27"/>
  <c r="C237" i="27"/>
  <c r="C235" i="27"/>
  <c r="E152" i="32" l="1"/>
  <c r="G229" i="27"/>
  <c r="F229" i="27" s="1"/>
  <c r="Q229" i="27"/>
  <c r="P229" i="27" s="1"/>
  <c r="Q234" i="27"/>
  <c r="P234" i="27" s="1"/>
  <c r="M234" i="27"/>
  <c r="L234" i="27"/>
  <c r="J234" i="27"/>
  <c r="I234" i="27" s="1"/>
  <c r="G234" i="27"/>
  <c r="F234" i="27" s="1"/>
  <c r="Q233" i="27"/>
  <c r="P233" i="27" s="1"/>
  <c r="M233" i="27"/>
  <c r="L233" i="27"/>
  <c r="J233" i="27"/>
  <c r="I233" i="27" s="1"/>
  <c r="G233" i="27"/>
  <c r="F233" i="27" s="1"/>
  <c r="Q232" i="27"/>
  <c r="P232" i="27" s="1"/>
  <c r="M232" i="27"/>
  <c r="L232" i="27"/>
  <c r="J232" i="27"/>
  <c r="I232" i="27" s="1"/>
  <c r="G232" i="27"/>
  <c r="F232" i="27" s="1"/>
  <c r="Q231" i="27"/>
  <c r="P231" i="27" s="1"/>
  <c r="M231" i="27"/>
  <c r="L231" i="27"/>
  <c r="J231" i="27"/>
  <c r="I231" i="27" s="1"/>
  <c r="G231" i="27"/>
  <c r="F231" i="27" s="1"/>
  <c r="E147" i="32"/>
  <c r="E148" i="32"/>
  <c r="E149" i="32"/>
  <c r="E150" i="32"/>
  <c r="E151" i="32"/>
  <c r="Q230" i="27"/>
  <c r="P230" i="27" s="1"/>
  <c r="M230" i="27"/>
  <c r="L230" i="27"/>
  <c r="J230" i="27"/>
  <c r="I230" i="27" s="1"/>
  <c r="G230" i="27"/>
  <c r="F230" i="27" s="1"/>
  <c r="G228" i="27"/>
  <c r="F228" i="27" s="1"/>
  <c r="E146" i="32"/>
  <c r="E145" i="32"/>
  <c r="Q211" i="27"/>
  <c r="P211" i="27" s="1"/>
  <c r="M211" i="27"/>
  <c r="L211" i="27"/>
  <c r="J211" i="27"/>
  <c r="I211" i="27" s="1"/>
  <c r="G211" i="27"/>
  <c r="F211" i="27" s="1"/>
  <c r="Q227" i="27"/>
  <c r="P227" i="27" s="1"/>
  <c r="M227" i="27"/>
  <c r="L227" i="27"/>
  <c r="J227" i="27"/>
  <c r="I227" i="27" s="1"/>
  <c r="G227" i="27"/>
  <c r="F227" i="27" s="1"/>
  <c r="G226" i="27"/>
  <c r="F226" i="27" s="1"/>
  <c r="Q225" i="27"/>
  <c r="P225" i="27" s="1"/>
  <c r="M225" i="27"/>
  <c r="L225" i="27"/>
  <c r="J225" i="27"/>
  <c r="I225" i="27" s="1"/>
  <c r="G225" i="27"/>
  <c r="F225" i="27" s="1"/>
  <c r="Q224" i="27"/>
  <c r="P224" i="27" s="1"/>
  <c r="M224" i="27"/>
  <c r="L224" i="27"/>
  <c r="J224" i="27"/>
  <c r="I224" i="27" s="1"/>
  <c r="G224" i="27"/>
  <c r="F224" i="27" s="1"/>
  <c r="Q223" i="27"/>
  <c r="P223" i="27" s="1"/>
  <c r="M223" i="27"/>
  <c r="L223" i="27"/>
  <c r="J223" i="27"/>
  <c r="I223" i="27" s="1"/>
  <c r="G223" i="27"/>
  <c r="F223" i="27" s="1"/>
  <c r="Q222" i="27"/>
  <c r="P222" i="27" s="1"/>
  <c r="M222" i="27"/>
  <c r="L222" i="27"/>
  <c r="J222" i="27"/>
  <c r="I222" i="27" s="1"/>
  <c r="G222" i="27"/>
  <c r="F222" i="27" s="1"/>
  <c r="Q221" i="27"/>
  <c r="P221" i="27" s="1"/>
  <c r="M221" i="27"/>
  <c r="L221" i="27"/>
  <c r="J221" i="27"/>
  <c r="I221" i="27" s="1"/>
  <c r="G221" i="27"/>
  <c r="F221" i="27" s="1"/>
  <c r="Q220" i="27"/>
  <c r="P220" i="27" s="1"/>
  <c r="M220" i="27"/>
  <c r="L220" i="27"/>
  <c r="J220" i="27"/>
  <c r="I220" i="27" s="1"/>
  <c r="G220" i="27"/>
  <c r="F220" i="27" s="1"/>
  <c r="Q219" i="27"/>
  <c r="P219" i="27" s="1"/>
  <c r="M219" i="27"/>
  <c r="L219" i="27"/>
  <c r="J219" i="27"/>
  <c r="I219" i="27" s="1"/>
  <c r="G219" i="27"/>
  <c r="F219" i="27" s="1"/>
  <c r="Q218" i="27"/>
  <c r="P218" i="27" s="1"/>
  <c r="M218" i="27"/>
  <c r="L218" i="27"/>
  <c r="J218" i="27"/>
  <c r="I218" i="27" s="1"/>
  <c r="G218" i="27"/>
  <c r="F218" i="27" s="1"/>
  <c r="Q217" i="27"/>
  <c r="P217" i="27" s="1"/>
  <c r="M217" i="27"/>
  <c r="L217" i="27"/>
  <c r="J217" i="27"/>
  <c r="I217" i="27" s="1"/>
  <c r="G217" i="27"/>
  <c r="F217" i="27" s="1"/>
  <c r="Q216" i="27"/>
  <c r="P216" i="27" s="1"/>
  <c r="M216" i="27"/>
  <c r="L216" i="27"/>
  <c r="J216" i="27"/>
  <c r="I216" i="27" s="1"/>
  <c r="G216" i="27"/>
  <c r="F216" i="27" s="1"/>
  <c r="Q215" i="27"/>
  <c r="P215" i="27" s="1"/>
  <c r="M215" i="27"/>
  <c r="L215" i="27"/>
  <c r="J215" i="27"/>
  <c r="I215" i="27" s="1"/>
  <c r="G215" i="27"/>
  <c r="F215" i="27" s="1"/>
  <c r="Q214" i="27"/>
  <c r="P214" i="27" s="1"/>
  <c r="M214" i="27"/>
  <c r="L214" i="27"/>
  <c r="J214" i="27"/>
  <c r="I214" i="27" s="1"/>
  <c r="G214" i="27"/>
  <c r="F214" i="27" s="1"/>
  <c r="Q213" i="27"/>
  <c r="P213" i="27" s="1"/>
  <c r="M213" i="27"/>
  <c r="L213" i="27"/>
  <c r="J213" i="27"/>
  <c r="I213" i="27" s="1"/>
  <c r="G213" i="27"/>
  <c r="F213" i="27" s="1"/>
  <c r="G212" i="27"/>
  <c r="F212" i="27" s="1"/>
  <c r="Q210" i="27"/>
  <c r="P210" i="27" s="1"/>
  <c r="M210" i="27"/>
  <c r="L210" i="27"/>
  <c r="J210" i="27"/>
  <c r="I210" i="27" s="1"/>
  <c r="G210" i="27"/>
  <c r="F210" i="27" s="1"/>
  <c r="Q209" i="27"/>
  <c r="P209" i="27" s="1"/>
  <c r="M209" i="27"/>
  <c r="L209" i="27"/>
  <c r="J209" i="27"/>
  <c r="I209" i="27" s="1"/>
  <c r="G209" i="27"/>
  <c r="F209" i="27" s="1"/>
  <c r="Q208" i="27"/>
  <c r="P208" i="27" s="1"/>
  <c r="M208" i="27"/>
  <c r="L208" i="27"/>
  <c r="J208" i="27"/>
  <c r="I208" i="27" s="1"/>
  <c r="G208" i="27"/>
  <c r="F208" i="27" s="1"/>
  <c r="Q207" i="27"/>
  <c r="P207" i="27" s="1"/>
  <c r="M207" i="27"/>
  <c r="L207" i="27"/>
  <c r="J207" i="27"/>
  <c r="I207" i="27" s="1"/>
  <c r="G207" i="27"/>
  <c r="F207" i="27" s="1"/>
  <c r="Q206" i="27"/>
  <c r="P206" i="27" s="1"/>
  <c r="M206" i="27"/>
  <c r="L206" i="27"/>
  <c r="J206" i="27"/>
  <c r="I206" i="27" s="1"/>
  <c r="G206" i="27"/>
  <c r="F206" i="27" s="1"/>
  <c r="Q205" i="27"/>
  <c r="P205" i="27" s="1"/>
  <c r="M205" i="27"/>
  <c r="L205" i="27"/>
  <c r="J205" i="27"/>
  <c r="I205" i="27" s="1"/>
  <c r="G205" i="27"/>
  <c r="F205" i="27" s="1"/>
  <c r="Q204" i="27"/>
  <c r="P204" i="27" s="1"/>
  <c r="M204" i="27"/>
  <c r="L204" i="27"/>
  <c r="J204" i="27"/>
  <c r="I204" i="27" s="1"/>
  <c r="G204" i="27"/>
  <c r="F204" i="27" s="1"/>
  <c r="Q203" i="27"/>
  <c r="P203" i="27" s="1"/>
  <c r="M203" i="27"/>
  <c r="L203" i="27"/>
  <c r="J203" i="27"/>
  <c r="I203" i="27" s="1"/>
  <c r="G203" i="27"/>
  <c r="F203" i="27" s="1"/>
  <c r="Q202" i="27"/>
  <c r="P202" i="27" s="1"/>
  <c r="M202" i="27"/>
  <c r="L202" i="27"/>
  <c r="J202" i="27"/>
  <c r="I202" i="27" s="1"/>
  <c r="G202" i="27"/>
  <c r="F202" i="27" s="1"/>
  <c r="Q201" i="27"/>
  <c r="P201" i="27" s="1"/>
  <c r="M201" i="27"/>
  <c r="L201" i="27"/>
  <c r="J201" i="27"/>
  <c r="I201" i="27" s="1"/>
  <c r="G201" i="27"/>
  <c r="F201" i="27" s="1"/>
  <c r="Q200" i="27"/>
  <c r="P200" i="27" s="1"/>
  <c r="M200" i="27"/>
  <c r="L200" i="27"/>
  <c r="J200" i="27"/>
  <c r="I200" i="27" s="1"/>
  <c r="G200" i="27"/>
  <c r="F200" i="27" s="1"/>
  <c r="Q199" i="27"/>
  <c r="P199" i="27" s="1"/>
  <c r="M199" i="27"/>
  <c r="L199" i="27"/>
  <c r="J199" i="27"/>
  <c r="I199" i="27" s="1"/>
  <c r="G199" i="27"/>
  <c r="F199" i="27" s="1"/>
  <c r="Q198" i="27"/>
  <c r="P198" i="27" s="1"/>
  <c r="G198" i="27"/>
  <c r="F198" i="27" s="1"/>
  <c r="M197" i="27"/>
  <c r="L197" i="27"/>
  <c r="J197" i="27"/>
  <c r="I197" i="27"/>
  <c r="G197" i="27"/>
  <c r="F197" i="27" s="1"/>
  <c r="E144" i="32"/>
  <c r="Q181" i="27"/>
  <c r="P181" i="27" s="1"/>
  <c r="M181" i="27"/>
  <c r="L181" i="27"/>
  <c r="J181" i="27"/>
  <c r="I181" i="27"/>
  <c r="G181" i="27"/>
  <c r="F181" i="27"/>
  <c r="Q183" i="27"/>
  <c r="P183" i="27" s="1"/>
  <c r="M183" i="27"/>
  <c r="L183" i="27"/>
  <c r="J183" i="27"/>
  <c r="I183" i="27"/>
  <c r="G183" i="27"/>
  <c r="F183" i="27"/>
  <c r="Q182" i="27"/>
  <c r="P182" i="27" s="1"/>
  <c r="M182" i="27"/>
  <c r="L182" i="27"/>
  <c r="J182" i="27"/>
  <c r="I182" i="27"/>
  <c r="G182" i="27"/>
  <c r="F182" i="27"/>
  <c r="Q180" i="27"/>
  <c r="P180" i="27" s="1"/>
  <c r="M180" i="27"/>
  <c r="L180" i="27"/>
  <c r="J180" i="27"/>
  <c r="I180" i="27"/>
  <c r="G180" i="27"/>
  <c r="F180" i="27"/>
  <c r="Q179" i="27"/>
  <c r="P179" i="27" s="1"/>
  <c r="M179" i="27"/>
  <c r="L179" i="27"/>
  <c r="J179" i="27"/>
  <c r="I179" i="27"/>
  <c r="G179" i="27"/>
  <c r="F179" i="27"/>
  <c r="E37" i="32"/>
  <c r="I9" i="32"/>
  <c r="H9" i="32"/>
  <c r="B191" i="27" s="1"/>
  <c r="D191" i="27" s="1"/>
  <c r="C191" i="27" s="1"/>
  <c r="E9" i="32"/>
  <c r="Q196" i="27"/>
  <c r="P196" i="27" s="1"/>
  <c r="M196" i="27"/>
  <c r="L196" i="27"/>
  <c r="Q195" i="27"/>
  <c r="P195" i="27" s="1"/>
  <c r="Q194" i="27"/>
  <c r="P194" i="27" s="1"/>
  <c r="Q193" i="27"/>
  <c r="P193" i="27" s="1"/>
  <c r="Q192" i="27"/>
  <c r="P192" i="27" s="1"/>
  <c r="Q191" i="27"/>
  <c r="P191" i="27" s="1"/>
  <c r="Q190" i="27"/>
  <c r="P190" i="27" s="1"/>
  <c r="Q189" i="27"/>
  <c r="P189" i="27" s="1"/>
  <c r="Q188" i="27"/>
  <c r="P188" i="27" s="1"/>
  <c r="Q187" i="27"/>
  <c r="P187" i="27" s="1"/>
  <c r="Q186" i="27"/>
  <c r="P186" i="27" s="1"/>
  <c r="Q185" i="27"/>
  <c r="P185" i="27" s="1"/>
  <c r="E143" i="32"/>
  <c r="Q178" i="27"/>
  <c r="P178" i="27" s="1"/>
  <c r="M178" i="27"/>
  <c r="L178" i="27"/>
  <c r="J178" i="27"/>
  <c r="I178" i="27" s="1"/>
  <c r="G178" i="27"/>
  <c r="F178" i="27" s="1"/>
  <c r="G177" i="27"/>
  <c r="F177" i="27" s="1"/>
  <c r="Q176" i="27"/>
  <c r="P176" i="27" s="1"/>
  <c r="M176" i="27"/>
  <c r="L176" i="27"/>
  <c r="J176" i="27"/>
  <c r="I176" i="27" s="1"/>
  <c r="G176" i="27"/>
  <c r="F176" i="27" s="1"/>
  <c r="E142" i="32"/>
  <c r="Q175" i="27"/>
  <c r="P175" i="27" s="1"/>
  <c r="M175" i="27"/>
  <c r="L175" i="27"/>
  <c r="J175" i="27"/>
  <c r="I175" i="27" s="1"/>
  <c r="G175" i="27"/>
  <c r="F175" i="27" s="1"/>
  <c r="Q174" i="27"/>
  <c r="P174" i="27" s="1"/>
  <c r="M174" i="27"/>
  <c r="L174" i="27"/>
  <c r="J174" i="27"/>
  <c r="I174" i="27" s="1"/>
  <c r="G174" i="27"/>
  <c r="F174" i="27" s="1"/>
  <c r="Q173" i="27"/>
  <c r="P173" i="27" s="1"/>
  <c r="M173" i="27"/>
  <c r="L173" i="27"/>
  <c r="J173" i="27"/>
  <c r="I173" i="27" s="1"/>
  <c r="G173" i="27"/>
  <c r="F173" i="27" s="1"/>
  <c r="Q172" i="27"/>
  <c r="P172" i="27" s="1"/>
  <c r="M172" i="27"/>
  <c r="L172" i="27"/>
  <c r="J172" i="27"/>
  <c r="I172" i="27" s="1"/>
  <c r="G172" i="27"/>
  <c r="F172" i="27" s="1"/>
  <c r="Q171" i="27"/>
  <c r="P171" i="27" s="1"/>
  <c r="M171" i="27"/>
  <c r="L171" i="27"/>
  <c r="J171" i="27"/>
  <c r="I171" i="27" s="1"/>
  <c r="G171" i="27"/>
  <c r="F171" i="27" s="1"/>
  <c r="Q170" i="27"/>
  <c r="P170" i="27" s="1"/>
  <c r="M170" i="27"/>
  <c r="L170" i="27"/>
  <c r="J170" i="27"/>
  <c r="I170" i="27" s="1"/>
  <c r="G170" i="27"/>
  <c r="F170" i="27" s="1"/>
  <c r="Q169" i="27"/>
  <c r="P169" i="27" s="1"/>
  <c r="M169" i="27"/>
  <c r="L169" i="27"/>
  <c r="J169" i="27"/>
  <c r="I169" i="27" s="1"/>
  <c r="G169" i="27"/>
  <c r="F169" i="27" s="1"/>
  <c r="Q168" i="27"/>
  <c r="P168" i="27" s="1"/>
  <c r="M168" i="27"/>
  <c r="L168" i="27"/>
  <c r="J168" i="27"/>
  <c r="I168" i="27" s="1"/>
  <c r="G168" i="27"/>
  <c r="F168" i="27" s="1"/>
  <c r="Q167" i="27"/>
  <c r="P167" i="27" s="1"/>
  <c r="M167" i="27"/>
  <c r="L167" i="27"/>
  <c r="J167" i="27"/>
  <c r="I167" i="27" s="1"/>
  <c r="G167" i="27"/>
  <c r="F167" i="27" s="1"/>
  <c r="Q166" i="27"/>
  <c r="P166" i="27" s="1"/>
  <c r="M166" i="27"/>
  <c r="L166" i="27"/>
  <c r="J166" i="27"/>
  <c r="I166" i="27" s="1"/>
  <c r="G166" i="27"/>
  <c r="F166" i="27" s="1"/>
  <c r="Q165" i="27"/>
  <c r="P165" i="27" s="1"/>
  <c r="M165" i="27"/>
  <c r="L165" i="27"/>
  <c r="J165" i="27"/>
  <c r="I165" i="27" s="1"/>
  <c r="G165" i="27"/>
  <c r="F165" i="27" s="1"/>
  <c r="Q164" i="27"/>
  <c r="P164" i="27" s="1"/>
  <c r="M164" i="27"/>
  <c r="L164" i="27"/>
  <c r="J164" i="27"/>
  <c r="I164" i="27" s="1"/>
  <c r="G164" i="27"/>
  <c r="F164" i="27" s="1"/>
  <c r="Q163" i="27"/>
  <c r="P163" i="27" s="1"/>
  <c r="M163" i="27"/>
  <c r="L163" i="27"/>
  <c r="J163" i="27"/>
  <c r="I163" i="27" s="1"/>
  <c r="G163" i="27"/>
  <c r="F163" i="27" s="1"/>
  <c r="G162" i="27"/>
  <c r="F162" i="27" s="1"/>
  <c r="Q161" i="27"/>
  <c r="P161" i="27" s="1"/>
  <c r="M161" i="27"/>
  <c r="L161" i="27"/>
  <c r="J161" i="27"/>
  <c r="I161" i="27" s="1"/>
  <c r="G161" i="27"/>
  <c r="F161" i="27" s="1"/>
  <c r="Q160" i="27"/>
  <c r="P160" i="27" s="1"/>
  <c r="M160" i="27"/>
  <c r="L160" i="27"/>
  <c r="J160" i="27"/>
  <c r="I160" i="27" s="1"/>
  <c r="G160" i="27"/>
  <c r="F160" i="27" s="1"/>
  <c r="Q159" i="27"/>
  <c r="P159" i="27" s="1"/>
  <c r="M159" i="27"/>
  <c r="L159" i="27"/>
  <c r="J159" i="27"/>
  <c r="I159" i="27" s="1"/>
  <c r="G159" i="27"/>
  <c r="F159" i="27" s="1"/>
  <c r="Q158" i="27"/>
  <c r="P158" i="27" s="1"/>
  <c r="M158" i="27"/>
  <c r="L158" i="27"/>
  <c r="J158" i="27"/>
  <c r="I158" i="27" s="1"/>
  <c r="G158" i="27"/>
  <c r="F158" i="27" s="1"/>
  <c r="Q157" i="27"/>
  <c r="P157" i="27" s="1"/>
  <c r="M157" i="27"/>
  <c r="L157" i="27"/>
  <c r="J157" i="27"/>
  <c r="I157" i="27" s="1"/>
  <c r="G157" i="27"/>
  <c r="F157" i="27" s="1"/>
  <c r="Q156" i="27"/>
  <c r="P156" i="27" s="1"/>
  <c r="M156" i="27"/>
  <c r="L156" i="27"/>
  <c r="J156" i="27"/>
  <c r="I156" i="27" s="1"/>
  <c r="G156" i="27"/>
  <c r="F156" i="27" s="1"/>
  <c r="Q155" i="27"/>
  <c r="P155" i="27" s="1"/>
  <c r="M155" i="27"/>
  <c r="L155" i="27"/>
  <c r="J155" i="27"/>
  <c r="I155" i="27" s="1"/>
  <c r="G155" i="27"/>
  <c r="F155" i="27" s="1"/>
  <c r="Q154" i="27"/>
  <c r="P154" i="27" s="1"/>
  <c r="M154" i="27"/>
  <c r="L154" i="27"/>
  <c r="J154" i="27"/>
  <c r="I154" i="27" s="1"/>
  <c r="G154" i="27"/>
  <c r="F154" i="27" s="1"/>
  <c r="Q153" i="27"/>
  <c r="P153" i="27" s="1"/>
  <c r="M153" i="27"/>
  <c r="L153" i="27"/>
  <c r="J153" i="27"/>
  <c r="I153" i="27" s="1"/>
  <c r="G153" i="27"/>
  <c r="F153" i="27" s="1"/>
  <c r="Q152" i="27"/>
  <c r="P152" i="27" s="1"/>
  <c r="M152" i="27"/>
  <c r="L152" i="27"/>
  <c r="J152" i="27"/>
  <c r="I152" i="27" s="1"/>
  <c r="G152" i="27"/>
  <c r="F152" i="27" s="1"/>
  <c r="Q151" i="27"/>
  <c r="P151" i="27" s="1"/>
  <c r="M151" i="27"/>
  <c r="L151" i="27"/>
  <c r="J151" i="27"/>
  <c r="I151" i="27" s="1"/>
  <c r="G151" i="27"/>
  <c r="F151" i="27" s="1"/>
  <c r="Q150" i="27"/>
  <c r="P150" i="27" s="1"/>
  <c r="M150" i="27"/>
  <c r="L150" i="27"/>
  <c r="J150" i="27"/>
  <c r="I150" i="27" s="1"/>
  <c r="G150" i="27"/>
  <c r="F150" i="27" s="1"/>
  <c r="Q149" i="27"/>
  <c r="P149" i="27" s="1"/>
  <c r="G149" i="27"/>
  <c r="F149" i="27" s="1"/>
  <c r="M148" i="27"/>
  <c r="L148" i="27"/>
  <c r="J148" i="27"/>
  <c r="I148" i="27"/>
  <c r="G148" i="27"/>
  <c r="F148" i="27" s="1"/>
  <c r="Q147" i="27"/>
  <c r="P147" i="27" s="1"/>
  <c r="M147" i="27"/>
  <c r="L147" i="27"/>
  <c r="Q146" i="27"/>
  <c r="P146" i="27" s="1"/>
  <c r="Q145" i="27"/>
  <c r="P145" i="27" s="1"/>
  <c r="Q144" i="27"/>
  <c r="P144" i="27" s="1"/>
  <c r="Q143" i="27"/>
  <c r="P143" i="27" s="1"/>
  <c r="Q142" i="27"/>
  <c r="P142" i="27" s="1"/>
  <c r="Q141" i="27"/>
  <c r="P141" i="27" s="1"/>
  <c r="Q140" i="27"/>
  <c r="P140" i="27" s="1"/>
  <c r="Q139" i="27"/>
  <c r="P139" i="27" s="1"/>
  <c r="Q138" i="27"/>
  <c r="P138" i="27" s="1"/>
  <c r="Q137" i="27"/>
  <c r="P137" i="27" s="1"/>
  <c r="Q136" i="27"/>
  <c r="P136" i="27" s="1"/>
  <c r="E131" i="32"/>
  <c r="E132" i="32"/>
  <c r="E133" i="32"/>
  <c r="E134" i="32"/>
  <c r="E135" i="32"/>
  <c r="E136" i="32"/>
  <c r="E137" i="32"/>
  <c r="E138" i="32"/>
  <c r="E139" i="32"/>
  <c r="E140" i="32"/>
  <c r="E141" i="32"/>
  <c r="I7" i="32"/>
  <c r="H7" i="32"/>
  <c r="B138" i="27" s="1"/>
  <c r="D138" i="27" s="1"/>
  <c r="E7" i="32"/>
  <c r="E119" i="32"/>
  <c r="E120" i="32"/>
  <c r="E121" i="32"/>
  <c r="E122" i="32"/>
  <c r="E123" i="32"/>
  <c r="E124" i="32"/>
  <c r="E125" i="32"/>
  <c r="E126" i="32"/>
  <c r="E127" i="32"/>
  <c r="E128" i="32"/>
  <c r="E129" i="32"/>
  <c r="E130" i="32"/>
  <c r="Q127" i="27"/>
  <c r="P127" i="27" s="1"/>
  <c r="Q126" i="27"/>
  <c r="P126" i="27" s="1"/>
  <c r="Q125" i="27"/>
  <c r="P125" i="27" s="1"/>
  <c r="Q124" i="27"/>
  <c r="P124" i="27" s="1"/>
  <c r="Q123" i="27"/>
  <c r="P123" i="27" s="1"/>
  <c r="Q122" i="27"/>
  <c r="P122" i="27" s="1"/>
  <c r="Q121" i="27"/>
  <c r="P121" i="27" s="1"/>
  <c r="Q120" i="27"/>
  <c r="P120" i="27" s="1"/>
  <c r="Q119" i="27"/>
  <c r="P119" i="27" s="1"/>
  <c r="Q118" i="27"/>
  <c r="P118" i="27" s="1"/>
  <c r="Q117" i="27"/>
  <c r="P117" i="27" s="1"/>
  <c r="Q116" i="27"/>
  <c r="P116" i="27" s="1"/>
  <c r="M127" i="27"/>
  <c r="L127" i="27"/>
  <c r="J127" i="27"/>
  <c r="I127" i="27" s="1"/>
  <c r="G127" i="27"/>
  <c r="F127" i="27" s="1"/>
  <c r="M126" i="27"/>
  <c r="L126" i="27"/>
  <c r="J126" i="27"/>
  <c r="I126" i="27" s="1"/>
  <c r="G126" i="27"/>
  <c r="F126" i="27" s="1"/>
  <c r="Q115" i="27"/>
  <c r="P115" i="27" s="1"/>
  <c r="Q114" i="27"/>
  <c r="P114" i="27" s="1"/>
  <c r="E118" i="32"/>
  <c r="E117" i="32"/>
  <c r="M125" i="27"/>
  <c r="L125" i="27"/>
  <c r="J125" i="27"/>
  <c r="I125" i="27" s="1"/>
  <c r="G125" i="27"/>
  <c r="F125" i="27" s="1"/>
  <c r="M124" i="27"/>
  <c r="L124" i="27"/>
  <c r="J124" i="27"/>
  <c r="I124" i="27" s="1"/>
  <c r="G124" i="27"/>
  <c r="F124" i="27" s="1"/>
  <c r="M123" i="27"/>
  <c r="L123" i="27"/>
  <c r="J123" i="27"/>
  <c r="I123" i="27" s="1"/>
  <c r="G123" i="27"/>
  <c r="F123" i="27" s="1"/>
  <c r="M122" i="27"/>
  <c r="L122" i="27"/>
  <c r="J122" i="27"/>
  <c r="I122" i="27" s="1"/>
  <c r="G122" i="27"/>
  <c r="F122" i="27" s="1"/>
  <c r="M121" i="27"/>
  <c r="L121" i="27"/>
  <c r="J121" i="27"/>
  <c r="I121" i="27" s="1"/>
  <c r="G121" i="27"/>
  <c r="F121" i="27" s="1"/>
  <c r="M120" i="27"/>
  <c r="L120" i="27"/>
  <c r="J120" i="27"/>
  <c r="I120" i="27" s="1"/>
  <c r="G120" i="27"/>
  <c r="F120" i="27" s="1"/>
  <c r="M119" i="27"/>
  <c r="L119" i="27"/>
  <c r="J119" i="27"/>
  <c r="I119" i="27" s="1"/>
  <c r="G119" i="27"/>
  <c r="F119" i="27" s="1"/>
  <c r="M118" i="27"/>
  <c r="L118" i="27"/>
  <c r="J118" i="27"/>
  <c r="I118" i="27" s="1"/>
  <c r="G118" i="27"/>
  <c r="F118" i="27" s="1"/>
  <c r="M117" i="27"/>
  <c r="L117" i="27"/>
  <c r="J117" i="27"/>
  <c r="I117" i="27" s="1"/>
  <c r="G117" i="27"/>
  <c r="F117" i="27" s="1"/>
  <c r="M116" i="27"/>
  <c r="L116" i="27"/>
  <c r="J116" i="27"/>
  <c r="I116" i="27" s="1"/>
  <c r="G116" i="27"/>
  <c r="F116" i="27" s="1"/>
  <c r="M115" i="27"/>
  <c r="L115" i="27"/>
  <c r="J115" i="27"/>
  <c r="I115" i="27" s="1"/>
  <c r="G115" i="27"/>
  <c r="F115" i="27" s="1"/>
  <c r="M114" i="27"/>
  <c r="L114" i="27"/>
  <c r="J114" i="27"/>
  <c r="I114" i="27" s="1"/>
  <c r="G114" i="27"/>
  <c r="F114" i="27" s="1"/>
  <c r="G113" i="27"/>
  <c r="F113" i="27" s="1"/>
  <c r="Q100" i="27"/>
  <c r="P100" i="27" s="1"/>
  <c r="E104" i="32"/>
  <c r="E105" i="32"/>
  <c r="E106" i="32"/>
  <c r="E107" i="32"/>
  <c r="E108" i="32"/>
  <c r="E109" i="32"/>
  <c r="E110" i="32"/>
  <c r="E111" i="32"/>
  <c r="E112" i="32"/>
  <c r="E113" i="32"/>
  <c r="E114" i="32"/>
  <c r="E115" i="32"/>
  <c r="E116" i="32"/>
  <c r="G100" i="27"/>
  <c r="F100" i="27" s="1"/>
  <c r="Q112" i="27"/>
  <c r="P112" i="27" s="1"/>
  <c r="Q111" i="27"/>
  <c r="P111" i="27" s="1"/>
  <c r="Q110" i="27"/>
  <c r="P110" i="27" s="1"/>
  <c r="Q109" i="27"/>
  <c r="P109" i="27" s="1"/>
  <c r="Q108" i="27"/>
  <c r="P108" i="27" s="1"/>
  <c r="Q107" i="27"/>
  <c r="P107" i="27" s="1"/>
  <c r="Q106" i="27"/>
  <c r="P106" i="27" s="1"/>
  <c r="Q105" i="27"/>
  <c r="P105" i="27" s="1"/>
  <c r="Q104" i="27"/>
  <c r="P104" i="27" s="1"/>
  <c r="Q103" i="27"/>
  <c r="P103" i="27" s="1"/>
  <c r="Q102" i="27"/>
  <c r="P102" i="27" s="1"/>
  <c r="Q101" i="27"/>
  <c r="P101" i="27" s="1"/>
  <c r="M112" i="27"/>
  <c r="L112" i="27"/>
  <c r="J112" i="27"/>
  <c r="I112" i="27" s="1"/>
  <c r="G112" i="27"/>
  <c r="F112" i="27" s="1"/>
  <c r="M111" i="27"/>
  <c r="L111" i="27"/>
  <c r="J111" i="27"/>
  <c r="I111" i="27" s="1"/>
  <c r="G111" i="27"/>
  <c r="F111" i="27" s="1"/>
  <c r="M110" i="27"/>
  <c r="L110" i="27"/>
  <c r="J110" i="27"/>
  <c r="I110" i="27" s="1"/>
  <c r="G110" i="27"/>
  <c r="F110" i="27" s="1"/>
  <c r="M109" i="27"/>
  <c r="L109" i="27"/>
  <c r="J109" i="27"/>
  <c r="I109" i="27" s="1"/>
  <c r="G109" i="27"/>
  <c r="F109" i="27" s="1"/>
  <c r="M108" i="27"/>
  <c r="L108" i="27"/>
  <c r="J108" i="27"/>
  <c r="I108" i="27" s="1"/>
  <c r="G108" i="27"/>
  <c r="F108" i="27" s="1"/>
  <c r="M107" i="27"/>
  <c r="L107" i="27"/>
  <c r="J107" i="27"/>
  <c r="I107" i="27" s="1"/>
  <c r="G107" i="27"/>
  <c r="F107" i="27" s="1"/>
  <c r="M106" i="27"/>
  <c r="L106" i="27"/>
  <c r="J106" i="27"/>
  <c r="I106" i="27" s="1"/>
  <c r="G106" i="27"/>
  <c r="F106" i="27" s="1"/>
  <c r="M105" i="27"/>
  <c r="L105" i="27"/>
  <c r="J105" i="27"/>
  <c r="I105" i="27" s="1"/>
  <c r="G105" i="27"/>
  <c r="F105" i="27" s="1"/>
  <c r="M104" i="27"/>
  <c r="L104" i="27"/>
  <c r="J104" i="27"/>
  <c r="I104" i="27" s="1"/>
  <c r="G104" i="27"/>
  <c r="F104" i="27" s="1"/>
  <c r="M103" i="27"/>
  <c r="L103" i="27"/>
  <c r="J103" i="27"/>
  <c r="I103" i="27" s="1"/>
  <c r="G103" i="27"/>
  <c r="F103" i="27" s="1"/>
  <c r="M102" i="27"/>
  <c r="L102" i="27"/>
  <c r="J102" i="27"/>
  <c r="I102" i="27" s="1"/>
  <c r="G102" i="27"/>
  <c r="F102" i="27" s="1"/>
  <c r="E103" i="32"/>
  <c r="M101" i="27"/>
  <c r="L101" i="27"/>
  <c r="J101" i="27"/>
  <c r="I101" i="27" s="1"/>
  <c r="G101" i="27"/>
  <c r="F101" i="27" s="1"/>
  <c r="M99" i="27"/>
  <c r="L99" i="27"/>
  <c r="J99" i="27"/>
  <c r="I99" i="27"/>
  <c r="G99" i="27"/>
  <c r="F99" i="27" s="1"/>
  <c r="E30" i="32"/>
  <c r="E29" i="32"/>
  <c r="E28" i="32"/>
  <c r="M98" i="27"/>
  <c r="L98" i="27"/>
  <c r="J98" i="27"/>
  <c r="I98" i="27"/>
  <c r="G98" i="27"/>
  <c r="F98" i="27" s="1"/>
  <c r="H3" i="32"/>
  <c r="B58" i="27" s="1"/>
  <c r="D58" i="27" s="1"/>
  <c r="C58" i="27" s="1"/>
  <c r="I3" i="32"/>
  <c r="H4" i="32"/>
  <c r="B74" i="27" s="1"/>
  <c r="D74" i="27" s="1"/>
  <c r="C74" i="27" s="1"/>
  <c r="I4" i="32"/>
  <c r="H5" i="32"/>
  <c r="B90" i="27" s="1"/>
  <c r="D90" i="27" s="1"/>
  <c r="C90" i="27" s="1"/>
  <c r="I5" i="32"/>
  <c r="H6" i="32"/>
  <c r="I6" i="32"/>
  <c r="H8" i="32"/>
  <c r="B174" i="27" s="1"/>
  <c r="I8" i="32"/>
  <c r="H10" i="32"/>
  <c r="B197" i="27" s="1"/>
  <c r="D197" i="27" s="1"/>
  <c r="I10" i="32"/>
  <c r="H12" i="32"/>
  <c r="B260" i="27" s="1"/>
  <c r="I12" i="32"/>
  <c r="H15" i="32"/>
  <c r="I15" i="32"/>
  <c r="H16" i="32"/>
  <c r="I16" i="32"/>
  <c r="H18" i="32"/>
  <c r="I18" i="32"/>
  <c r="H19" i="32"/>
  <c r="I19" i="32"/>
  <c r="H20" i="32"/>
  <c r="I20" i="32"/>
  <c r="H21" i="32"/>
  <c r="I21" i="32"/>
  <c r="H22" i="32"/>
  <c r="I22" i="32"/>
  <c r="I2" i="32"/>
  <c r="H2" i="32"/>
  <c r="B10" i="27" s="1"/>
  <c r="D10" i="27" s="1"/>
  <c r="C10" i="27" s="1"/>
  <c r="E19" i="32"/>
  <c r="E20" i="32"/>
  <c r="E21" i="32"/>
  <c r="E22" i="32"/>
  <c r="E101" i="32"/>
  <c r="E102" i="32"/>
  <c r="E6" i="32"/>
  <c r="E8" i="32"/>
  <c r="E10" i="32"/>
  <c r="E12" i="32"/>
  <c r="E15" i="32"/>
  <c r="E16" i="32"/>
  <c r="E18" i="32"/>
  <c r="L3" i="27"/>
  <c r="M3" i="27"/>
  <c r="L4" i="27"/>
  <c r="M4" i="27"/>
  <c r="L5" i="27"/>
  <c r="M5" i="27"/>
  <c r="L6" i="27"/>
  <c r="M6" i="27"/>
  <c r="L7" i="27"/>
  <c r="M7" i="27"/>
  <c r="L8" i="27"/>
  <c r="M8" i="27"/>
  <c r="L9" i="27"/>
  <c r="M9" i="27"/>
  <c r="L10" i="27"/>
  <c r="M10" i="27"/>
  <c r="L11" i="27"/>
  <c r="M11" i="27"/>
  <c r="L12" i="27"/>
  <c r="M12" i="27"/>
  <c r="L13" i="27"/>
  <c r="M13" i="27"/>
  <c r="L14" i="27"/>
  <c r="M14" i="27"/>
  <c r="L15" i="27"/>
  <c r="M15" i="27"/>
  <c r="L16" i="27"/>
  <c r="M16" i="27"/>
  <c r="L17" i="27"/>
  <c r="M17" i="27"/>
  <c r="L18" i="27"/>
  <c r="M18" i="27"/>
  <c r="L19" i="27"/>
  <c r="M19" i="27"/>
  <c r="L20" i="27"/>
  <c r="M20" i="27"/>
  <c r="L21" i="27"/>
  <c r="M21" i="27"/>
  <c r="L22" i="27"/>
  <c r="M22" i="27"/>
  <c r="L23" i="27"/>
  <c r="M23" i="27"/>
  <c r="L24" i="27"/>
  <c r="M24" i="27"/>
  <c r="L25" i="27"/>
  <c r="M25" i="27"/>
  <c r="L26" i="27"/>
  <c r="M26" i="27"/>
  <c r="L27" i="27"/>
  <c r="M27" i="27"/>
  <c r="L28" i="27"/>
  <c r="M28" i="27"/>
  <c r="L29" i="27"/>
  <c r="M29" i="27"/>
  <c r="L30" i="27"/>
  <c r="M30" i="27"/>
  <c r="L31" i="27"/>
  <c r="M31" i="27"/>
  <c r="L32" i="27"/>
  <c r="M32" i="27"/>
  <c r="L33" i="27"/>
  <c r="M33" i="27"/>
  <c r="L34" i="27"/>
  <c r="M34" i="27"/>
  <c r="L35" i="27"/>
  <c r="M35" i="27"/>
  <c r="L36" i="27"/>
  <c r="M36" i="27"/>
  <c r="L37" i="27"/>
  <c r="M37" i="27"/>
  <c r="L38" i="27"/>
  <c r="M38" i="27"/>
  <c r="L39" i="27"/>
  <c r="M39" i="27"/>
  <c r="L40" i="27"/>
  <c r="M40" i="27"/>
  <c r="L41" i="27"/>
  <c r="M41" i="27"/>
  <c r="L42" i="27"/>
  <c r="M42" i="27"/>
  <c r="L43" i="27"/>
  <c r="M43" i="27"/>
  <c r="L44" i="27"/>
  <c r="M44" i="27"/>
  <c r="L45" i="27"/>
  <c r="M45" i="27"/>
  <c r="L46" i="27"/>
  <c r="M46" i="27"/>
  <c r="L47" i="27"/>
  <c r="M47" i="27"/>
  <c r="L48" i="27"/>
  <c r="M48" i="27"/>
  <c r="L49" i="27"/>
  <c r="M49" i="27"/>
  <c r="L50" i="27"/>
  <c r="M50" i="27"/>
  <c r="L51" i="27"/>
  <c r="M51" i="27"/>
  <c r="L52" i="27"/>
  <c r="M52" i="27"/>
  <c r="L53" i="27"/>
  <c r="M53" i="27"/>
  <c r="L54" i="27"/>
  <c r="M54" i="27"/>
  <c r="L55" i="27"/>
  <c r="M55" i="27"/>
  <c r="L56" i="27"/>
  <c r="M56" i="27"/>
  <c r="L57" i="27"/>
  <c r="M57" i="27"/>
  <c r="L58" i="27"/>
  <c r="M58" i="27"/>
  <c r="L59" i="27"/>
  <c r="M59" i="27"/>
  <c r="L60" i="27"/>
  <c r="M60" i="27"/>
  <c r="L61" i="27"/>
  <c r="M61" i="27"/>
  <c r="L62" i="27"/>
  <c r="M62" i="27"/>
  <c r="L63" i="27"/>
  <c r="M63" i="27"/>
  <c r="L64" i="27"/>
  <c r="M64" i="27"/>
  <c r="L65" i="27"/>
  <c r="M65" i="27"/>
  <c r="L66" i="27"/>
  <c r="M66" i="27"/>
  <c r="L67" i="27"/>
  <c r="M67" i="27"/>
  <c r="L68" i="27"/>
  <c r="M68" i="27"/>
  <c r="L69" i="27"/>
  <c r="M69" i="27"/>
  <c r="L70" i="27"/>
  <c r="M70" i="27"/>
  <c r="L71" i="27"/>
  <c r="M71" i="27"/>
  <c r="L72" i="27"/>
  <c r="M72" i="27"/>
  <c r="L73" i="27"/>
  <c r="M73" i="27"/>
  <c r="L74" i="27"/>
  <c r="M74" i="27"/>
  <c r="L75" i="27"/>
  <c r="M75" i="27"/>
  <c r="L76" i="27"/>
  <c r="M76" i="27"/>
  <c r="L77" i="27"/>
  <c r="M77" i="27"/>
  <c r="L78" i="27"/>
  <c r="M78" i="27"/>
  <c r="L79" i="27"/>
  <c r="M79" i="27"/>
  <c r="L80" i="27"/>
  <c r="M80" i="27"/>
  <c r="L81" i="27"/>
  <c r="M81" i="27"/>
  <c r="L82" i="27"/>
  <c r="M82" i="27"/>
  <c r="L83" i="27"/>
  <c r="M83" i="27"/>
  <c r="L84" i="27"/>
  <c r="M84" i="27"/>
  <c r="L85" i="27"/>
  <c r="M85" i="27"/>
  <c r="L86" i="27"/>
  <c r="M86" i="27"/>
  <c r="L87" i="27"/>
  <c r="M87" i="27"/>
  <c r="L88" i="27"/>
  <c r="M88" i="27"/>
  <c r="L89" i="27"/>
  <c r="M89" i="27"/>
  <c r="L90" i="27"/>
  <c r="M90" i="27"/>
  <c r="L91" i="27"/>
  <c r="M91" i="27"/>
  <c r="L92" i="27"/>
  <c r="M92" i="27"/>
  <c r="L93" i="27"/>
  <c r="M93" i="27"/>
  <c r="L94" i="27"/>
  <c r="M94" i="27"/>
  <c r="L95" i="27"/>
  <c r="M95" i="27"/>
  <c r="L96" i="27"/>
  <c r="M96" i="27"/>
  <c r="L97" i="27"/>
  <c r="M97" i="27"/>
  <c r="J3" i="27"/>
  <c r="I3" i="27" s="1"/>
  <c r="J4" i="27"/>
  <c r="I4" i="27" s="1"/>
  <c r="J5" i="27"/>
  <c r="I5" i="27" s="1"/>
  <c r="J6" i="27"/>
  <c r="I6" i="27" s="1"/>
  <c r="J7" i="27"/>
  <c r="I7" i="27" s="1"/>
  <c r="J8" i="27"/>
  <c r="I8" i="27" s="1"/>
  <c r="J9" i="27"/>
  <c r="I9" i="27" s="1"/>
  <c r="J10" i="27"/>
  <c r="I10" i="27" s="1"/>
  <c r="J11" i="27"/>
  <c r="I11" i="27" s="1"/>
  <c r="J12" i="27"/>
  <c r="I12" i="27" s="1"/>
  <c r="I13" i="27"/>
  <c r="J13" i="27"/>
  <c r="J14" i="27"/>
  <c r="I14" i="27" s="1"/>
  <c r="J15" i="27"/>
  <c r="I15" i="27" s="1"/>
  <c r="J16" i="27"/>
  <c r="I16" i="27" s="1"/>
  <c r="J17" i="27"/>
  <c r="I17" i="27" s="1"/>
  <c r="J18" i="27"/>
  <c r="I18" i="27" s="1"/>
  <c r="I19" i="27"/>
  <c r="J19" i="27"/>
  <c r="J20" i="27"/>
  <c r="I20" i="27" s="1"/>
  <c r="J21" i="27"/>
  <c r="I21" i="27" s="1"/>
  <c r="J22" i="27"/>
  <c r="I22" i="27" s="1"/>
  <c r="J23" i="27"/>
  <c r="I23" i="27" s="1"/>
  <c r="J24" i="27"/>
  <c r="I24" i="27" s="1"/>
  <c r="J25" i="27"/>
  <c r="I25" i="27" s="1"/>
  <c r="J26" i="27"/>
  <c r="I26" i="27" s="1"/>
  <c r="J27" i="27"/>
  <c r="I27" i="27" s="1"/>
  <c r="J28" i="27"/>
  <c r="I28" i="27" s="1"/>
  <c r="J29" i="27"/>
  <c r="I29" i="27" s="1"/>
  <c r="J30" i="27"/>
  <c r="I30" i="27" s="1"/>
  <c r="I31" i="27"/>
  <c r="J31" i="27"/>
  <c r="J32" i="27"/>
  <c r="I32" i="27" s="1"/>
  <c r="J33" i="27"/>
  <c r="I33" i="27" s="1"/>
  <c r="J34" i="27"/>
  <c r="I34" i="27" s="1"/>
  <c r="J35" i="27"/>
  <c r="I35" i="27" s="1"/>
  <c r="J36" i="27"/>
  <c r="I36" i="27" s="1"/>
  <c r="J37" i="27"/>
  <c r="I37" i="27" s="1"/>
  <c r="J38" i="27"/>
  <c r="I38" i="27" s="1"/>
  <c r="J39" i="27"/>
  <c r="I39" i="27" s="1"/>
  <c r="J40" i="27"/>
  <c r="I40" i="27" s="1"/>
  <c r="J41" i="27"/>
  <c r="I41" i="27" s="1"/>
  <c r="J42" i="27"/>
  <c r="I42" i="27" s="1"/>
  <c r="I43" i="27"/>
  <c r="J43" i="27"/>
  <c r="I44" i="27"/>
  <c r="J44" i="27"/>
  <c r="I45" i="27"/>
  <c r="J45" i="27"/>
  <c r="I46" i="27"/>
  <c r="J46" i="27"/>
  <c r="I47" i="27"/>
  <c r="J47" i="27"/>
  <c r="I48" i="27"/>
  <c r="J48" i="27"/>
  <c r="I49" i="27"/>
  <c r="J49" i="27"/>
  <c r="I50" i="27"/>
  <c r="J50" i="27"/>
  <c r="I51" i="27"/>
  <c r="J51" i="27"/>
  <c r="I52" i="27"/>
  <c r="J52" i="27"/>
  <c r="I53" i="27"/>
  <c r="J53" i="27"/>
  <c r="I54" i="27"/>
  <c r="J54" i="27"/>
  <c r="I55" i="27"/>
  <c r="J55" i="27"/>
  <c r="I56" i="27"/>
  <c r="J56" i="27"/>
  <c r="I57" i="27"/>
  <c r="J57" i="27"/>
  <c r="I58" i="27"/>
  <c r="J58" i="27"/>
  <c r="I59" i="27"/>
  <c r="J59" i="27"/>
  <c r="I60" i="27"/>
  <c r="J60" i="27"/>
  <c r="I61" i="27"/>
  <c r="J61" i="27"/>
  <c r="I62" i="27"/>
  <c r="J62" i="27"/>
  <c r="I63" i="27"/>
  <c r="J63" i="27"/>
  <c r="I64" i="27"/>
  <c r="J64" i="27"/>
  <c r="I65" i="27"/>
  <c r="J65" i="27"/>
  <c r="I66" i="27"/>
  <c r="J66" i="27"/>
  <c r="I67" i="27"/>
  <c r="J67" i="27"/>
  <c r="I68" i="27"/>
  <c r="J68" i="27"/>
  <c r="I69" i="27"/>
  <c r="J69" i="27"/>
  <c r="I70" i="27"/>
  <c r="J70" i="27"/>
  <c r="I71" i="27"/>
  <c r="J71" i="27"/>
  <c r="I72" i="27"/>
  <c r="J72" i="27"/>
  <c r="I73" i="27"/>
  <c r="J73" i="27"/>
  <c r="I74" i="27"/>
  <c r="J74" i="27"/>
  <c r="I75" i="27"/>
  <c r="J75" i="27"/>
  <c r="I76" i="27"/>
  <c r="J76" i="27"/>
  <c r="I77" i="27"/>
  <c r="J77" i="27"/>
  <c r="I78" i="27"/>
  <c r="J78" i="27"/>
  <c r="I79" i="27"/>
  <c r="J79" i="27"/>
  <c r="I80" i="27"/>
  <c r="J80" i="27"/>
  <c r="I81" i="27"/>
  <c r="J81" i="27"/>
  <c r="I82" i="27"/>
  <c r="J82" i="27"/>
  <c r="I83" i="27"/>
  <c r="J83" i="27"/>
  <c r="I84" i="27"/>
  <c r="J84" i="27"/>
  <c r="I85" i="27"/>
  <c r="J85" i="27"/>
  <c r="I86" i="27"/>
  <c r="J86" i="27"/>
  <c r="I87" i="27"/>
  <c r="J87" i="27"/>
  <c r="I88" i="27"/>
  <c r="J88" i="27"/>
  <c r="I89" i="27"/>
  <c r="J89" i="27"/>
  <c r="I90" i="27"/>
  <c r="J90" i="27"/>
  <c r="I91" i="27"/>
  <c r="J91" i="27"/>
  <c r="I92" i="27"/>
  <c r="J92" i="27"/>
  <c r="I93" i="27"/>
  <c r="J93" i="27"/>
  <c r="I94" i="27"/>
  <c r="J94" i="27"/>
  <c r="I95" i="27"/>
  <c r="J95" i="27"/>
  <c r="I96" i="27"/>
  <c r="J96" i="27"/>
  <c r="I97" i="27"/>
  <c r="J97" i="27"/>
  <c r="G3" i="27"/>
  <c r="F3" i="27" s="1"/>
  <c r="G4" i="27"/>
  <c r="F4" i="27" s="1"/>
  <c r="G5" i="27"/>
  <c r="F5" i="27" s="1"/>
  <c r="G6" i="27"/>
  <c r="F6" i="27" s="1"/>
  <c r="G7" i="27"/>
  <c r="F7" i="27" s="1"/>
  <c r="G8" i="27"/>
  <c r="F8" i="27" s="1"/>
  <c r="G9" i="27"/>
  <c r="F9" i="27" s="1"/>
  <c r="G10" i="27"/>
  <c r="F10" i="27" s="1"/>
  <c r="G11" i="27"/>
  <c r="F11" i="27" s="1"/>
  <c r="G12" i="27"/>
  <c r="F12" i="27" s="1"/>
  <c r="F13" i="27"/>
  <c r="G13" i="27"/>
  <c r="G14" i="27"/>
  <c r="F14" i="27" s="1"/>
  <c r="G15" i="27"/>
  <c r="F15" i="27" s="1"/>
  <c r="G16" i="27"/>
  <c r="F16" i="27" s="1"/>
  <c r="G17" i="27"/>
  <c r="F17" i="27" s="1"/>
  <c r="G18" i="27"/>
  <c r="F18" i="27" s="1"/>
  <c r="G19" i="27"/>
  <c r="F19" i="27" s="1"/>
  <c r="G20" i="27"/>
  <c r="F20" i="27" s="1"/>
  <c r="G21" i="27"/>
  <c r="F21" i="27" s="1"/>
  <c r="G22" i="27"/>
  <c r="F22" i="27" s="1"/>
  <c r="G23" i="27"/>
  <c r="F23" i="27" s="1"/>
  <c r="G24" i="27"/>
  <c r="F24" i="27" s="1"/>
  <c r="G25" i="27"/>
  <c r="F25" i="27" s="1"/>
  <c r="G26" i="27"/>
  <c r="F26" i="27" s="1"/>
  <c r="G27" i="27"/>
  <c r="F27" i="27" s="1"/>
  <c r="G28" i="27"/>
  <c r="F28" i="27" s="1"/>
  <c r="G29" i="27"/>
  <c r="F29" i="27" s="1"/>
  <c r="G30" i="27"/>
  <c r="F30" i="27" s="1"/>
  <c r="F31" i="27"/>
  <c r="G31" i="27"/>
  <c r="G32" i="27"/>
  <c r="F32" i="27" s="1"/>
  <c r="G33" i="27"/>
  <c r="F33" i="27" s="1"/>
  <c r="G34" i="27"/>
  <c r="F34" i="27" s="1"/>
  <c r="G35" i="27"/>
  <c r="F35" i="27" s="1"/>
  <c r="G36" i="27"/>
  <c r="F36" i="27" s="1"/>
  <c r="G37" i="27"/>
  <c r="F37" i="27" s="1"/>
  <c r="G38" i="27"/>
  <c r="F38" i="27" s="1"/>
  <c r="G39" i="27"/>
  <c r="F39" i="27" s="1"/>
  <c r="G40" i="27"/>
  <c r="F40" i="27" s="1"/>
  <c r="G41" i="27"/>
  <c r="F41" i="27" s="1"/>
  <c r="G42" i="27"/>
  <c r="F42" i="27" s="1"/>
  <c r="F43" i="27"/>
  <c r="G43" i="27"/>
  <c r="F44" i="27"/>
  <c r="G44" i="27"/>
  <c r="F45" i="27"/>
  <c r="G45" i="27"/>
  <c r="F46" i="27"/>
  <c r="G46" i="27"/>
  <c r="F47" i="27"/>
  <c r="G47" i="27"/>
  <c r="F48" i="27"/>
  <c r="G48" i="27"/>
  <c r="F49" i="27"/>
  <c r="G49" i="27"/>
  <c r="F50" i="27"/>
  <c r="G50" i="27"/>
  <c r="F51" i="27"/>
  <c r="G51" i="27"/>
  <c r="F52" i="27"/>
  <c r="G52" i="27"/>
  <c r="F53" i="27"/>
  <c r="G53" i="27"/>
  <c r="F54" i="27"/>
  <c r="G54" i="27"/>
  <c r="F55" i="27"/>
  <c r="G55" i="27"/>
  <c r="F56" i="27"/>
  <c r="G56" i="27"/>
  <c r="F57" i="27"/>
  <c r="G57" i="27"/>
  <c r="F58" i="27"/>
  <c r="G58" i="27"/>
  <c r="F59" i="27"/>
  <c r="G59" i="27"/>
  <c r="F60" i="27"/>
  <c r="G60" i="27"/>
  <c r="F61" i="27"/>
  <c r="G61" i="27"/>
  <c r="F62" i="27"/>
  <c r="G62" i="27"/>
  <c r="F63" i="27"/>
  <c r="G63" i="27"/>
  <c r="F64" i="27"/>
  <c r="G64" i="27"/>
  <c r="F65" i="27"/>
  <c r="G65" i="27"/>
  <c r="F66" i="27"/>
  <c r="G66" i="27"/>
  <c r="F67" i="27"/>
  <c r="G67" i="27"/>
  <c r="G68" i="27"/>
  <c r="F68" i="27" s="1"/>
  <c r="G69" i="27"/>
  <c r="F69" i="27" s="1"/>
  <c r="G70" i="27"/>
  <c r="F70" i="27" s="1"/>
  <c r="G71" i="27"/>
  <c r="F71" i="27" s="1"/>
  <c r="G72" i="27"/>
  <c r="F72" i="27" s="1"/>
  <c r="G73" i="27"/>
  <c r="F73" i="27" s="1"/>
  <c r="G74" i="27"/>
  <c r="F74" i="27" s="1"/>
  <c r="G75" i="27"/>
  <c r="F75" i="27" s="1"/>
  <c r="G76" i="27"/>
  <c r="F76" i="27" s="1"/>
  <c r="G77" i="27"/>
  <c r="F77" i="27" s="1"/>
  <c r="G78" i="27"/>
  <c r="F78" i="27" s="1"/>
  <c r="G79" i="27"/>
  <c r="F79" i="27" s="1"/>
  <c r="G80" i="27"/>
  <c r="F80" i="27" s="1"/>
  <c r="G81" i="27"/>
  <c r="F81" i="27" s="1"/>
  <c r="G82" i="27"/>
  <c r="F82" i="27" s="1"/>
  <c r="F83" i="27"/>
  <c r="G83" i="27"/>
  <c r="F84" i="27"/>
  <c r="G84" i="27"/>
  <c r="F85" i="27"/>
  <c r="G85" i="27"/>
  <c r="F86" i="27"/>
  <c r="G86" i="27"/>
  <c r="F87" i="27"/>
  <c r="G87" i="27"/>
  <c r="F88" i="27"/>
  <c r="G88" i="27"/>
  <c r="F89" i="27"/>
  <c r="G89" i="27"/>
  <c r="F90" i="27"/>
  <c r="G90" i="27"/>
  <c r="F91" i="27"/>
  <c r="G91" i="27"/>
  <c r="F92" i="27"/>
  <c r="G92" i="27"/>
  <c r="F93" i="27"/>
  <c r="G93" i="27"/>
  <c r="F94" i="27"/>
  <c r="G94" i="27"/>
  <c r="F95" i="27"/>
  <c r="G95" i="27"/>
  <c r="F96" i="27"/>
  <c r="G96" i="27"/>
  <c r="F97" i="27"/>
  <c r="G97" i="27"/>
  <c r="P97" i="27"/>
  <c r="Q96" i="27"/>
  <c r="P96" i="27" s="1"/>
  <c r="Q95" i="27"/>
  <c r="P95" i="27" s="1"/>
  <c r="Q94" i="27"/>
  <c r="P94" i="27" s="1"/>
  <c r="Q93" i="27"/>
  <c r="P93" i="27" s="1"/>
  <c r="Q92" i="27"/>
  <c r="P92" i="27" s="1"/>
  <c r="Q91" i="27"/>
  <c r="P91" i="27" s="1"/>
  <c r="Q90" i="27"/>
  <c r="P90" i="27" s="1"/>
  <c r="Q89" i="27"/>
  <c r="P89" i="27" s="1"/>
  <c r="Q88" i="27"/>
  <c r="P88" i="27" s="1"/>
  <c r="Q87" i="27"/>
  <c r="P87" i="27" s="1"/>
  <c r="Q86" i="27"/>
  <c r="P86" i="27" s="1"/>
  <c r="Q85" i="27"/>
  <c r="P85" i="27" s="1"/>
  <c r="Q84" i="27"/>
  <c r="P84" i="27"/>
  <c r="Q83" i="27"/>
  <c r="P83" i="27" s="1"/>
  <c r="P82" i="27"/>
  <c r="E95" i="32"/>
  <c r="E96" i="32"/>
  <c r="E97" i="32"/>
  <c r="E98" i="32"/>
  <c r="E99" i="32"/>
  <c r="E100" i="32"/>
  <c r="Q75" i="27"/>
  <c r="P75" i="27" s="1"/>
  <c r="Q74" i="27"/>
  <c r="P74" i="27" s="1"/>
  <c r="E4" i="32"/>
  <c r="Q81" i="27"/>
  <c r="P81" i="27" s="1"/>
  <c r="Q80" i="27"/>
  <c r="P80" i="27" s="1"/>
  <c r="Q79" i="27"/>
  <c r="P79" i="27" s="1"/>
  <c r="Q78" i="27"/>
  <c r="P78" i="27" s="1"/>
  <c r="Q77" i="27"/>
  <c r="P77" i="27" s="1"/>
  <c r="Q76" i="27"/>
  <c r="P76" i="27" s="1"/>
  <c r="Q73" i="27"/>
  <c r="P73" i="27" s="1"/>
  <c r="Q72" i="27"/>
  <c r="P72" i="27" s="1"/>
  <c r="Q71" i="27"/>
  <c r="P71" i="27" s="1"/>
  <c r="Q70" i="27"/>
  <c r="P70" i="27" s="1"/>
  <c r="Q69" i="27"/>
  <c r="P69" i="27"/>
  <c r="Q68" i="27"/>
  <c r="P68" i="27" s="1"/>
  <c r="Q67" i="27"/>
  <c r="P67" i="27" s="1"/>
  <c r="Q66" i="27"/>
  <c r="P66" i="27" s="1"/>
  <c r="Q65" i="27"/>
  <c r="P65" i="27" s="1"/>
  <c r="Q64" i="27"/>
  <c r="P64" i="27" s="1"/>
  <c r="Q63" i="27"/>
  <c r="P63" i="27" s="1"/>
  <c r="Q62" i="27"/>
  <c r="P62" i="27" s="1"/>
  <c r="Q61" i="27"/>
  <c r="P61" i="27" s="1"/>
  <c r="Q60" i="27"/>
  <c r="P60" i="27" s="1"/>
  <c r="Q59" i="27"/>
  <c r="P59" i="27" s="1"/>
  <c r="Q58" i="27"/>
  <c r="P58" i="27" s="1"/>
  <c r="Q57" i="27"/>
  <c r="P57" i="27" s="1"/>
  <c r="Q56" i="27"/>
  <c r="P56" i="27" s="1"/>
  <c r="Q55" i="27"/>
  <c r="P55" i="27" s="1"/>
  <c r="E83" i="32"/>
  <c r="E84" i="32"/>
  <c r="E85" i="32"/>
  <c r="E86" i="32"/>
  <c r="E87" i="32"/>
  <c r="E88" i="32"/>
  <c r="E89" i="32"/>
  <c r="E90" i="32"/>
  <c r="E91" i="32"/>
  <c r="E92" i="32"/>
  <c r="E93" i="32"/>
  <c r="E5" i="32"/>
  <c r="E94" i="32"/>
  <c r="E81" i="32"/>
  <c r="E82" i="32"/>
  <c r="Q53" i="27"/>
  <c r="P53" i="27" s="1"/>
  <c r="Q52" i="27"/>
  <c r="P52" i="27" s="1"/>
  <c r="Q51" i="27"/>
  <c r="P51" i="27" s="1"/>
  <c r="Q50" i="27"/>
  <c r="P50" i="27" s="1"/>
  <c r="Q44" i="27"/>
  <c r="P44" i="27" s="1"/>
  <c r="E74" i="32"/>
  <c r="E75" i="32"/>
  <c r="E76" i="32"/>
  <c r="E77" i="32"/>
  <c r="E78" i="32"/>
  <c r="E79" i="32"/>
  <c r="E80" i="32"/>
  <c r="E73" i="32"/>
  <c r="Q49" i="27"/>
  <c r="P49" i="27" s="1"/>
  <c r="E3" i="32"/>
  <c r="Q48" i="27"/>
  <c r="P48" i="27" s="1"/>
  <c r="Q47" i="27"/>
  <c r="P47" i="27" s="1"/>
  <c r="Q46" i="27"/>
  <c r="P46" i="27" s="1"/>
  <c r="Q45" i="27"/>
  <c r="P45" i="27" s="1"/>
  <c r="Q43" i="27"/>
  <c r="P43" i="27" s="1"/>
  <c r="E72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61" i="32"/>
  <c r="E62" i="32"/>
  <c r="E63" i="32"/>
  <c r="E64" i="32"/>
  <c r="E65" i="32"/>
  <c r="E66" i="32"/>
  <c r="E67" i="32"/>
  <c r="E68" i="32"/>
  <c r="E69" i="32"/>
  <c r="E70" i="32"/>
  <c r="E71" i="32"/>
  <c r="P7" i="27"/>
  <c r="P13" i="27"/>
  <c r="P19" i="27"/>
  <c r="P25" i="27"/>
  <c r="P31" i="27"/>
  <c r="P37" i="27"/>
  <c r="AE42" i="27"/>
  <c r="AD42" i="27"/>
  <c r="Q42" i="27"/>
  <c r="P42" i="27" s="1"/>
  <c r="AE41" i="27"/>
  <c r="AD41" i="27"/>
  <c r="Q41" i="27"/>
  <c r="P41" i="27" s="1"/>
  <c r="AE40" i="27"/>
  <c r="AD40" i="27"/>
  <c r="Q40" i="27"/>
  <c r="P40" i="27" s="1"/>
  <c r="AE39" i="27"/>
  <c r="AD39" i="27"/>
  <c r="Q39" i="27"/>
  <c r="P39" i="27" s="1"/>
  <c r="Q38" i="27"/>
  <c r="P38" i="27" s="1"/>
  <c r="Q36" i="27"/>
  <c r="P36" i="27" s="1"/>
  <c r="Q35" i="27"/>
  <c r="P35" i="27" s="1"/>
  <c r="Q34" i="27"/>
  <c r="P34" i="27" s="1"/>
  <c r="Q33" i="27"/>
  <c r="P33" i="27" s="1"/>
  <c r="Q32" i="27"/>
  <c r="P32" i="27" s="1"/>
  <c r="AE30" i="27"/>
  <c r="AD30" i="27"/>
  <c r="Q30" i="27"/>
  <c r="P30" i="27" s="1"/>
  <c r="AE29" i="27"/>
  <c r="AD29" i="27"/>
  <c r="Q29" i="27"/>
  <c r="P29" i="27" s="1"/>
  <c r="AE28" i="27"/>
  <c r="AD28" i="27"/>
  <c r="Q28" i="27"/>
  <c r="P28" i="27" s="1"/>
  <c r="AE27" i="27"/>
  <c r="AD27" i="27"/>
  <c r="Q27" i="27"/>
  <c r="P27" i="27" s="1"/>
  <c r="Q26" i="27"/>
  <c r="P26" i="27" s="1"/>
  <c r="Q24" i="27"/>
  <c r="P24" i="27" s="1"/>
  <c r="Q23" i="27"/>
  <c r="P23" i="27" s="1"/>
  <c r="Q22" i="27"/>
  <c r="P22" i="27" s="1"/>
  <c r="Q21" i="27"/>
  <c r="P21" i="27" s="1"/>
  <c r="Q20" i="27"/>
  <c r="P20" i="27" s="1"/>
  <c r="Q18" i="27"/>
  <c r="P18" i="27" s="1"/>
  <c r="Q17" i="27"/>
  <c r="P17" i="27" s="1"/>
  <c r="Q16" i="27"/>
  <c r="P16" i="27" s="1"/>
  <c r="Q15" i="27"/>
  <c r="P15" i="27" s="1"/>
  <c r="Q14" i="27"/>
  <c r="P14" i="27" s="1"/>
  <c r="AD10" i="27"/>
  <c r="AE10" i="27"/>
  <c r="AD11" i="27"/>
  <c r="AE11" i="27"/>
  <c r="AD12" i="27"/>
  <c r="AE12" i="27"/>
  <c r="AE9" i="27"/>
  <c r="AD9" i="27"/>
  <c r="Q12" i="27"/>
  <c r="P12" i="27" s="1"/>
  <c r="Q11" i="27"/>
  <c r="P11" i="27" s="1"/>
  <c r="Q10" i="27"/>
  <c r="P10" i="27" s="1"/>
  <c r="Q9" i="27"/>
  <c r="P9" i="27" s="1"/>
  <c r="Q8" i="27"/>
  <c r="P8" i="27" s="1"/>
  <c r="B133" i="27" l="1"/>
  <c r="B130" i="27"/>
  <c r="B131" i="27"/>
  <c r="B134" i="27"/>
  <c r="D133" i="27"/>
  <c r="C133" i="27" s="1"/>
  <c r="B98" i="27"/>
  <c r="D98" i="27" s="1"/>
  <c r="B132" i="27"/>
  <c r="B129" i="27"/>
  <c r="B128" i="27"/>
  <c r="B394" i="27"/>
  <c r="B395" i="27"/>
  <c r="B396" i="27"/>
  <c r="B382" i="27"/>
  <c r="D382" i="27" s="1"/>
  <c r="C382" i="27" s="1"/>
  <c r="B379" i="27"/>
  <c r="B385" i="27"/>
  <c r="B381" i="27"/>
  <c r="B386" i="27"/>
  <c r="B384" i="27"/>
  <c r="D384" i="27" s="1"/>
  <c r="C384" i="27" s="1"/>
  <c r="B389" i="27"/>
  <c r="B383" i="27"/>
  <c r="B390" i="27"/>
  <c r="B393" i="27"/>
  <c r="B391" i="27"/>
  <c r="B387" i="27"/>
  <c r="B392" i="27"/>
  <c r="B388" i="27"/>
  <c r="B380" i="27"/>
  <c r="B360" i="27"/>
  <c r="B354" i="27"/>
  <c r="B365" i="27"/>
  <c r="D365" i="27" s="1"/>
  <c r="C365" i="27" s="1"/>
  <c r="B363" i="27"/>
  <c r="D363" i="27" s="1"/>
  <c r="C363" i="27" s="1"/>
  <c r="B361" i="27"/>
  <c r="B359" i="27"/>
  <c r="D359" i="27" s="1"/>
  <c r="C359" i="27" s="1"/>
  <c r="B357" i="27"/>
  <c r="B355" i="27"/>
  <c r="B353" i="27"/>
  <c r="B352" i="27"/>
  <c r="B364" i="27"/>
  <c r="D364" i="27" s="1"/>
  <c r="C364" i="27" s="1"/>
  <c r="B356" i="27"/>
  <c r="B351" i="27"/>
  <c r="B362" i="27"/>
  <c r="B358" i="27"/>
  <c r="D358" i="27" s="1"/>
  <c r="C358" i="27" s="1"/>
  <c r="B345" i="27"/>
  <c r="D345" i="27" s="1"/>
  <c r="C345" i="27" s="1"/>
  <c r="B347" i="27"/>
  <c r="B338" i="27"/>
  <c r="D338" i="27" s="1"/>
  <c r="C338" i="27" s="1"/>
  <c r="B349" i="27"/>
  <c r="D349" i="27" s="1"/>
  <c r="C349" i="27" s="1"/>
  <c r="B342" i="27"/>
  <c r="B344" i="27"/>
  <c r="D344" i="27" s="1"/>
  <c r="C344" i="27" s="1"/>
  <c r="B346" i="27"/>
  <c r="B348" i="27"/>
  <c r="B350" i="27"/>
  <c r="B343" i="27"/>
  <c r="D343" i="27" s="1"/>
  <c r="C343" i="27" s="1"/>
  <c r="B341" i="27"/>
  <c r="B336" i="27"/>
  <c r="B340" i="27"/>
  <c r="B337" i="27"/>
  <c r="B339" i="27"/>
  <c r="B327" i="27"/>
  <c r="B334" i="27"/>
  <c r="B326" i="27"/>
  <c r="B333" i="27"/>
  <c r="B325" i="27"/>
  <c r="B332" i="27"/>
  <c r="B324" i="27"/>
  <c r="D324" i="27" s="1"/>
  <c r="C324" i="27" s="1"/>
  <c r="B331" i="27"/>
  <c r="B323" i="27"/>
  <c r="D323" i="27" s="1"/>
  <c r="C323" i="27" s="1"/>
  <c r="B330" i="27"/>
  <c r="B329" i="27"/>
  <c r="B328" i="27"/>
  <c r="D328" i="27" s="1"/>
  <c r="C328" i="27" s="1"/>
  <c r="B335" i="27"/>
  <c r="B315" i="27"/>
  <c r="D315" i="27" s="1"/>
  <c r="C315" i="27" s="1"/>
  <c r="B320" i="27"/>
  <c r="B308" i="27"/>
  <c r="B306" i="27"/>
  <c r="B322" i="27"/>
  <c r="B314" i="27"/>
  <c r="B319" i="27"/>
  <c r="D319" i="27" s="1"/>
  <c r="C319" i="27" s="1"/>
  <c r="B316" i="27"/>
  <c r="B317" i="27"/>
  <c r="D317" i="27" s="1"/>
  <c r="C317" i="27" s="1"/>
  <c r="B312" i="27"/>
  <c r="B311" i="27"/>
  <c r="B321" i="27"/>
  <c r="B310" i="27"/>
  <c r="B309" i="27"/>
  <c r="B291" i="27"/>
  <c r="B313" i="27"/>
  <c r="D313" i="27" s="1"/>
  <c r="C313" i="27" s="1"/>
  <c r="B318" i="27"/>
  <c r="D318" i="27" s="1"/>
  <c r="C318" i="27" s="1"/>
  <c r="B284" i="27"/>
  <c r="B294" i="27"/>
  <c r="D294" i="27" s="1"/>
  <c r="C294" i="27" s="1"/>
  <c r="B292" i="27"/>
  <c r="B289" i="27"/>
  <c r="B282" i="27"/>
  <c r="B298" i="27"/>
  <c r="B277" i="27"/>
  <c r="D277" i="27" s="1"/>
  <c r="C277" i="27" s="1"/>
  <c r="B288" i="27"/>
  <c r="B293" i="27"/>
  <c r="B283" i="27"/>
  <c r="B281" i="27"/>
  <c r="D281" i="27" s="1"/>
  <c r="C281" i="27" s="1"/>
  <c r="B286" i="27"/>
  <c r="D286" i="27" s="1"/>
  <c r="C286" i="27" s="1"/>
  <c r="B278" i="27"/>
  <c r="D278" i="27" s="1"/>
  <c r="C278" i="27" s="1"/>
  <c r="B302" i="27"/>
  <c r="B297" i="27"/>
  <c r="D297" i="27" s="1"/>
  <c r="C297" i="27" s="1"/>
  <c r="B300" i="27"/>
  <c r="D300" i="27" s="1"/>
  <c r="C300" i="27" s="1"/>
  <c r="B279" i="27"/>
  <c r="B285" i="27"/>
  <c r="B280" i="27"/>
  <c r="D280" i="27" s="1"/>
  <c r="C280" i="27" s="1"/>
  <c r="B299" i="27"/>
  <c r="B287" i="27"/>
  <c r="B304" i="27"/>
  <c r="B295" i="27"/>
  <c r="B290" i="27"/>
  <c r="B303" i="27"/>
  <c r="B305" i="27"/>
  <c r="D305" i="27" s="1"/>
  <c r="C305" i="27" s="1"/>
  <c r="B296" i="27"/>
  <c r="B301" i="27"/>
  <c r="D301" i="27" s="1"/>
  <c r="C301" i="27" s="1"/>
  <c r="D260" i="27"/>
  <c r="C260" i="27" s="1"/>
  <c r="B218" i="27"/>
  <c r="D218" i="27" s="1"/>
  <c r="B151" i="27"/>
  <c r="D151" i="27" s="1"/>
  <c r="C151" i="27" s="1"/>
  <c r="B190" i="27"/>
  <c r="D190" i="27" s="1"/>
  <c r="B192" i="27"/>
  <c r="D192" i="27" s="1"/>
  <c r="B231" i="27"/>
  <c r="D231" i="27" s="1"/>
  <c r="B137" i="27"/>
  <c r="D137" i="27" s="1"/>
  <c r="B148" i="27"/>
  <c r="D148" i="27" s="1"/>
  <c r="B139" i="27"/>
  <c r="D139" i="27" s="1"/>
  <c r="B205" i="27"/>
  <c r="D205" i="27" s="1"/>
  <c r="B226" i="27"/>
  <c r="D226" i="27" s="1"/>
  <c r="B227" i="27"/>
  <c r="D227" i="27" s="1"/>
  <c r="B257" i="27"/>
  <c r="B247" i="27"/>
  <c r="B259" i="27"/>
  <c r="B272" i="27"/>
  <c r="B270" i="27"/>
  <c r="B246" i="27"/>
  <c r="B268" i="27"/>
  <c r="D268" i="27" s="1"/>
  <c r="C268" i="27" s="1"/>
  <c r="B266" i="27"/>
  <c r="D266" i="27" s="1"/>
  <c r="C266" i="27" s="1"/>
  <c r="B254" i="27"/>
  <c r="B252" i="27"/>
  <c r="B250" i="27"/>
  <c r="D250" i="27" s="1"/>
  <c r="C250" i="27" s="1"/>
  <c r="B264" i="27"/>
  <c r="B262" i="27"/>
  <c r="B256" i="27"/>
  <c r="B248" i="27"/>
  <c r="B261" i="27"/>
  <c r="B258" i="27"/>
  <c r="B245" i="27"/>
  <c r="B273" i="27"/>
  <c r="B271" i="27"/>
  <c r="B269" i="27"/>
  <c r="B267" i="27"/>
  <c r="B265" i="27"/>
  <c r="B253" i="27"/>
  <c r="B251" i="27"/>
  <c r="B263" i="27"/>
  <c r="B255" i="27"/>
  <c r="D255" i="27" s="1"/>
  <c r="C255" i="27" s="1"/>
  <c r="B249" i="27"/>
  <c r="D249" i="27" s="1"/>
  <c r="C249" i="27" s="1"/>
  <c r="B228" i="27"/>
  <c r="D228" i="27" s="1"/>
  <c r="C228" i="27" s="1"/>
  <c r="B189" i="27"/>
  <c r="D189" i="27" s="1"/>
  <c r="B212" i="27"/>
  <c r="D212" i="27" s="1"/>
  <c r="C212" i="27" s="1"/>
  <c r="B216" i="27"/>
  <c r="D216" i="27" s="1"/>
  <c r="C216" i="27" s="1"/>
  <c r="B209" i="27"/>
  <c r="D209" i="27" s="1"/>
  <c r="C209" i="27" s="1"/>
  <c r="B201" i="27"/>
  <c r="D201" i="27" s="1"/>
  <c r="C201" i="27" s="1"/>
  <c r="B198" i="27"/>
  <c r="D198" i="27" s="1"/>
  <c r="B204" i="27"/>
  <c r="D204" i="27" s="1"/>
  <c r="B222" i="27"/>
  <c r="D222" i="27" s="1"/>
  <c r="B211" i="27"/>
  <c r="D211" i="27" s="1"/>
  <c r="B214" i="27"/>
  <c r="D214" i="27" s="1"/>
  <c r="B225" i="27"/>
  <c r="D225" i="27" s="1"/>
  <c r="C225" i="27" s="1"/>
  <c r="B207" i="27"/>
  <c r="D207" i="27" s="1"/>
  <c r="B217" i="27"/>
  <c r="D217" i="27" s="1"/>
  <c r="B229" i="27"/>
  <c r="D229" i="27" s="1"/>
  <c r="C229" i="27" s="1"/>
  <c r="B224" i="27"/>
  <c r="D224" i="27" s="1"/>
  <c r="B199" i="27"/>
  <c r="D199" i="27" s="1"/>
  <c r="B210" i="27"/>
  <c r="D210" i="27" s="1"/>
  <c r="B233" i="27"/>
  <c r="D233" i="27" s="1"/>
  <c r="C233" i="27" s="1"/>
  <c r="B202" i="27"/>
  <c r="D202" i="27" s="1"/>
  <c r="C202" i="27" s="1"/>
  <c r="B220" i="27"/>
  <c r="D220" i="27" s="1"/>
  <c r="C220" i="27" s="1"/>
  <c r="B234" i="27"/>
  <c r="D234" i="27" s="1"/>
  <c r="C234" i="27" s="1"/>
  <c r="B203" i="27"/>
  <c r="D203" i="27" s="1"/>
  <c r="C203" i="27" s="1"/>
  <c r="B221" i="27"/>
  <c r="D221" i="27" s="1"/>
  <c r="B213" i="27"/>
  <c r="D213" i="27" s="1"/>
  <c r="C213" i="27" s="1"/>
  <c r="B230" i="27"/>
  <c r="D230" i="27" s="1"/>
  <c r="B206" i="27"/>
  <c r="D206" i="27" s="1"/>
  <c r="B232" i="27"/>
  <c r="D232" i="27" s="1"/>
  <c r="C232" i="27" s="1"/>
  <c r="B219" i="27"/>
  <c r="D219" i="27" s="1"/>
  <c r="B179" i="27"/>
  <c r="D179" i="27" s="1"/>
  <c r="B181" i="27"/>
  <c r="D181" i="27" s="1"/>
  <c r="B193" i="27"/>
  <c r="D193" i="27" s="1"/>
  <c r="B185" i="27"/>
  <c r="D185" i="27" s="1"/>
  <c r="C185" i="27" s="1"/>
  <c r="B187" i="27"/>
  <c r="D187" i="27" s="1"/>
  <c r="B120" i="27"/>
  <c r="D120" i="27" s="1"/>
  <c r="C120" i="27" s="1"/>
  <c r="B186" i="27"/>
  <c r="D186" i="27" s="1"/>
  <c r="C186" i="27" s="1"/>
  <c r="B195" i="27"/>
  <c r="D195" i="27" s="1"/>
  <c r="B107" i="27"/>
  <c r="D107" i="27" s="1"/>
  <c r="B196" i="27"/>
  <c r="D196" i="27" s="1"/>
  <c r="C196" i="27" s="1"/>
  <c r="B180" i="27"/>
  <c r="D180" i="27" s="1"/>
  <c r="B183" i="27"/>
  <c r="D183" i="27" s="1"/>
  <c r="B200" i="27"/>
  <c r="D200" i="27" s="1"/>
  <c r="B208" i="27"/>
  <c r="D208" i="27" s="1"/>
  <c r="B215" i="27"/>
  <c r="D215" i="27" s="1"/>
  <c r="C215" i="27" s="1"/>
  <c r="B223" i="27"/>
  <c r="D223" i="27" s="1"/>
  <c r="C223" i="27" s="1"/>
  <c r="B182" i="27"/>
  <c r="D182" i="27" s="1"/>
  <c r="B184" i="27"/>
  <c r="D184" i="27" s="1"/>
  <c r="B194" i="27"/>
  <c r="D194" i="27" s="1"/>
  <c r="C194" i="27" s="1"/>
  <c r="B188" i="27"/>
  <c r="D188" i="27" s="1"/>
  <c r="C197" i="27"/>
  <c r="B101" i="27"/>
  <c r="D101" i="27" s="1"/>
  <c r="C101" i="27" s="1"/>
  <c r="B108" i="27"/>
  <c r="D108" i="27" s="1"/>
  <c r="C108" i="27" s="1"/>
  <c r="B112" i="27"/>
  <c r="D112" i="27" s="1"/>
  <c r="C112" i="27" s="1"/>
  <c r="B159" i="27"/>
  <c r="D159" i="27" s="1"/>
  <c r="B118" i="27"/>
  <c r="D118" i="27" s="1"/>
  <c r="C118" i="27" s="1"/>
  <c r="B146" i="27"/>
  <c r="D146" i="27" s="1"/>
  <c r="B147" i="27"/>
  <c r="D147" i="27" s="1"/>
  <c r="C147" i="27" s="1"/>
  <c r="B135" i="27"/>
  <c r="D135" i="27" s="1"/>
  <c r="C135" i="27" s="1"/>
  <c r="B104" i="27"/>
  <c r="D104" i="27" s="1"/>
  <c r="C104" i="27" s="1"/>
  <c r="B162" i="27"/>
  <c r="D162" i="27" s="1"/>
  <c r="B122" i="27"/>
  <c r="D122" i="27" s="1"/>
  <c r="C122" i="27" s="1"/>
  <c r="B149" i="27"/>
  <c r="D149" i="27" s="1"/>
  <c r="B164" i="27"/>
  <c r="D164" i="27" s="1"/>
  <c r="C164" i="27" s="1"/>
  <c r="B157" i="27"/>
  <c r="D157" i="27" s="1"/>
  <c r="C157" i="27" s="1"/>
  <c r="B152" i="27"/>
  <c r="D152" i="27" s="1"/>
  <c r="C152" i="27" s="1"/>
  <c r="B172" i="27"/>
  <c r="D172" i="27" s="1"/>
  <c r="B167" i="27"/>
  <c r="D167" i="27" s="1"/>
  <c r="B161" i="27"/>
  <c r="D161" i="27" s="1"/>
  <c r="C161" i="27" s="1"/>
  <c r="B170" i="27"/>
  <c r="D170" i="27" s="1"/>
  <c r="C170" i="27" s="1"/>
  <c r="B153" i="27"/>
  <c r="D153" i="27" s="1"/>
  <c r="C153" i="27" s="1"/>
  <c r="B173" i="27"/>
  <c r="D173" i="27" s="1"/>
  <c r="C173" i="27" s="1"/>
  <c r="B169" i="27"/>
  <c r="D169" i="27" s="1"/>
  <c r="B156" i="27"/>
  <c r="D156" i="27" s="1"/>
  <c r="C156" i="27" s="1"/>
  <c r="B165" i="27"/>
  <c r="D165" i="27" s="1"/>
  <c r="B154" i="27"/>
  <c r="D154" i="27" s="1"/>
  <c r="B177" i="27"/>
  <c r="D177" i="27" s="1"/>
  <c r="B158" i="27"/>
  <c r="D158" i="27" s="1"/>
  <c r="C158" i="27" s="1"/>
  <c r="B168" i="27"/>
  <c r="D168" i="27" s="1"/>
  <c r="C168" i="27" s="1"/>
  <c r="B145" i="27"/>
  <c r="D145" i="27" s="1"/>
  <c r="B125" i="27"/>
  <c r="D125" i="27" s="1"/>
  <c r="B115" i="27"/>
  <c r="D115" i="27" s="1"/>
  <c r="B119" i="27"/>
  <c r="D119" i="27" s="1"/>
  <c r="B116" i="27"/>
  <c r="D116" i="27" s="1"/>
  <c r="C116" i="27" s="1"/>
  <c r="B111" i="27"/>
  <c r="D111" i="27" s="1"/>
  <c r="C111" i="27" s="1"/>
  <c r="B123" i="27"/>
  <c r="D123" i="27" s="1"/>
  <c r="C123" i="27" s="1"/>
  <c r="B9" i="27"/>
  <c r="D9" i="27" s="1"/>
  <c r="C9" i="27" s="1"/>
  <c r="B2" i="27"/>
  <c r="B17" i="27"/>
  <c r="D17" i="27" s="1"/>
  <c r="C17" i="27" s="1"/>
  <c r="B175" i="27"/>
  <c r="D175" i="27" s="1"/>
  <c r="B178" i="27"/>
  <c r="D178" i="27" s="1"/>
  <c r="B7" i="27"/>
  <c r="D7" i="27" s="1"/>
  <c r="C7" i="27" s="1"/>
  <c r="B141" i="27"/>
  <c r="D141" i="27" s="1"/>
  <c r="C141" i="27" s="1"/>
  <c r="B163" i="27"/>
  <c r="D163" i="27" s="1"/>
  <c r="B102" i="27"/>
  <c r="D102" i="27" s="1"/>
  <c r="B100" i="27"/>
  <c r="D100" i="27" s="1"/>
  <c r="B113" i="27"/>
  <c r="D113" i="27" s="1"/>
  <c r="B142" i="27"/>
  <c r="D142" i="27" s="1"/>
  <c r="B150" i="27"/>
  <c r="D150" i="27" s="1"/>
  <c r="B171" i="27"/>
  <c r="D171" i="27" s="1"/>
  <c r="B176" i="27"/>
  <c r="D176" i="27" s="1"/>
  <c r="B140" i="27"/>
  <c r="D140" i="27" s="1"/>
  <c r="B109" i="27"/>
  <c r="D109" i="27" s="1"/>
  <c r="B143" i="27"/>
  <c r="D143" i="27" s="1"/>
  <c r="B160" i="27"/>
  <c r="D160" i="27" s="1"/>
  <c r="B166" i="27"/>
  <c r="D166" i="27" s="1"/>
  <c r="B8" i="27"/>
  <c r="D8" i="27" s="1"/>
  <c r="C8" i="27" s="1"/>
  <c r="B106" i="27"/>
  <c r="D106" i="27" s="1"/>
  <c r="B127" i="27"/>
  <c r="D127" i="27" s="1"/>
  <c r="B144" i="27"/>
  <c r="D144" i="27" s="1"/>
  <c r="B155" i="27"/>
  <c r="D155" i="27" s="1"/>
  <c r="B136" i="27"/>
  <c r="D136" i="27" s="1"/>
  <c r="C136" i="27" s="1"/>
  <c r="D174" i="27"/>
  <c r="C174" i="27" s="1"/>
  <c r="C138" i="27"/>
  <c r="B53" i="27"/>
  <c r="D53" i="27" s="1"/>
  <c r="C53" i="27" s="1"/>
  <c r="B52" i="27"/>
  <c r="D52" i="27" s="1"/>
  <c r="C52" i="27" s="1"/>
  <c r="B41" i="27"/>
  <c r="D41" i="27" s="1"/>
  <c r="C41" i="27" s="1"/>
  <c r="B40" i="27"/>
  <c r="D40" i="27" s="1"/>
  <c r="C40" i="27" s="1"/>
  <c r="B39" i="27"/>
  <c r="D39" i="27" s="1"/>
  <c r="C39" i="27" s="1"/>
  <c r="B38" i="27"/>
  <c r="D38" i="27" s="1"/>
  <c r="C38" i="27" s="1"/>
  <c r="B37" i="27"/>
  <c r="D37" i="27" s="1"/>
  <c r="C37" i="27" s="1"/>
  <c r="B21" i="27"/>
  <c r="D21" i="27" s="1"/>
  <c r="C21" i="27" s="1"/>
  <c r="B99" i="27"/>
  <c r="D99" i="27" s="1"/>
  <c r="C99" i="27" s="1"/>
  <c r="B117" i="27"/>
  <c r="D117" i="27" s="1"/>
  <c r="B20" i="27"/>
  <c r="D20" i="27" s="1"/>
  <c r="C20" i="27" s="1"/>
  <c r="B103" i="27"/>
  <c r="D103" i="27" s="1"/>
  <c r="B114" i="27"/>
  <c r="D114" i="27" s="1"/>
  <c r="B19" i="27"/>
  <c r="D19" i="27" s="1"/>
  <c r="C19" i="27" s="1"/>
  <c r="B124" i="27"/>
  <c r="D124" i="27" s="1"/>
  <c r="B54" i="27"/>
  <c r="D54" i="27" s="1"/>
  <c r="C54" i="27" s="1"/>
  <c r="B18" i="27"/>
  <c r="D18" i="27" s="1"/>
  <c r="C18" i="27" s="1"/>
  <c r="B110" i="27"/>
  <c r="D110" i="27" s="1"/>
  <c r="B88" i="27"/>
  <c r="D88" i="27" s="1"/>
  <c r="C88" i="27" s="1"/>
  <c r="B72" i="27"/>
  <c r="D72" i="27" s="1"/>
  <c r="C72" i="27" s="1"/>
  <c r="B34" i="27"/>
  <c r="D34" i="27" s="1"/>
  <c r="C34" i="27" s="1"/>
  <c r="B4" i="27"/>
  <c r="B36" i="27"/>
  <c r="D36" i="27" s="1"/>
  <c r="C36" i="27" s="1"/>
  <c r="B6" i="27"/>
  <c r="B73" i="27"/>
  <c r="D73" i="27" s="1"/>
  <c r="C73" i="27" s="1"/>
  <c r="B35" i="27"/>
  <c r="D35" i="27" s="1"/>
  <c r="C35" i="27" s="1"/>
  <c r="B5" i="27"/>
  <c r="B71" i="27"/>
  <c r="D71" i="27" s="1"/>
  <c r="C71" i="27" s="1"/>
  <c r="B33" i="27"/>
  <c r="D33" i="27" s="1"/>
  <c r="C33" i="27" s="1"/>
  <c r="B3" i="27"/>
  <c r="B89" i="27"/>
  <c r="D89" i="27" s="1"/>
  <c r="C89" i="27" s="1"/>
  <c r="B70" i="27"/>
  <c r="D70" i="27" s="1"/>
  <c r="C70" i="27" s="1"/>
  <c r="B25" i="27"/>
  <c r="D25" i="27" s="1"/>
  <c r="C25" i="27" s="1"/>
  <c r="B57" i="27"/>
  <c r="D57" i="27" s="1"/>
  <c r="C57" i="27" s="1"/>
  <c r="B24" i="27"/>
  <c r="D24" i="27" s="1"/>
  <c r="C24" i="27" s="1"/>
  <c r="B56" i="27"/>
  <c r="D56" i="27" s="1"/>
  <c r="C56" i="27" s="1"/>
  <c r="B23" i="27"/>
  <c r="D23" i="27" s="1"/>
  <c r="C23" i="27" s="1"/>
  <c r="B55" i="27"/>
  <c r="D55" i="27" s="1"/>
  <c r="C55" i="27" s="1"/>
  <c r="B22" i="27"/>
  <c r="D22" i="27" s="1"/>
  <c r="C22" i="27" s="1"/>
  <c r="B105" i="27"/>
  <c r="D105" i="27" s="1"/>
  <c r="B121" i="27"/>
  <c r="D121" i="27" s="1"/>
  <c r="B126" i="27"/>
  <c r="B87" i="27"/>
  <c r="D87" i="27" s="1"/>
  <c r="C87" i="27" s="1"/>
  <c r="B86" i="27"/>
  <c r="D86" i="27" s="1"/>
  <c r="C86" i="27" s="1"/>
  <c r="B85" i="27"/>
  <c r="D85" i="27" s="1"/>
  <c r="C85" i="27" s="1"/>
  <c r="B69" i="27"/>
  <c r="D69" i="27" s="1"/>
  <c r="C69" i="27" s="1"/>
  <c r="B84" i="27"/>
  <c r="D84" i="27" s="1"/>
  <c r="C84" i="27" s="1"/>
  <c r="B68" i="27"/>
  <c r="D68" i="27" s="1"/>
  <c r="C68" i="27" s="1"/>
  <c r="B83" i="27"/>
  <c r="D83" i="27" s="1"/>
  <c r="C83" i="27" s="1"/>
  <c r="B67" i="27"/>
  <c r="D67" i="27" s="1"/>
  <c r="C67" i="27" s="1"/>
  <c r="B51" i="27"/>
  <c r="D51" i="27" s="1"/>
  <c r="C51" i="27" s="1"/>
  <c r="B82" i="27"/>
  <c r="D82" i="27" s="1"/>
  <c r="C82" i="27" s="1"/>
  <c r="B66" i="27"/>
  <c r="D66" i="27" s="1"/>
  <c r="C66" i="27" s="1"/>
  <c r="B50" i="27"/>
  <c r="D50" i="27" s="1"/>
  <c r="C50" i="27" s="1"/>
  <c r="B97" i="27"/>
  <c r="D97" i="27" s="1"/>
  <c r="C97" i="27" s="1"/>
  <c r="B81" i="27"/>
  <c r="D81" i="27" s="1"/>
  <c r="C81" i="27" s="1"/>
  <c r="B65" i="27"/>
  <c r="D65" i="27" s="1"/>
  <c r="C65" i="27" s="1"/>
  <c r="B49" i="27"/>
  <c r="D49" i="27" s="1"/>
  <c r="C49" i="27" s="1"/>
  <c r="B96" i="27"/>
  <c r="D96" i="27" s="1"/>
  <c r="C96" i="27" s="1"/>
  <c r="B80" i="27"/>
  <c r="D80" i="27" s="1"/>
  <c r="C80" i="27" s="1"/>
  <c r="B64" i="27"/>
  <c r="D64" i="27" s="1"/>
  <c r="C64" i="27" s="1"/>
  <c r="B48" i="27"/>
  <c r="D48" i="27" s="1"/>
  <c r="C48" i="27" s="1"/>
  <c r="B32" i="27"/>
  <c r="D32" i="27" s="1"/>
  <c r="C32" i="27" s="1"/>
  <c r="B16" i="27"/>
  <c r="D16" i="27" s="1"/>
  <c r="C16" i="27" s="1"/>
  <c r="B95" i="27"/>
  <c r="D95" i="27" s="1"/>
  <c r="C95" i="27" s="1"/>
  <c r="B79" i="27"/>
  <c r="D79" i="27" s="1"/>
  <c r="C79" i="27" s="1"/>
  <c r="B63" i="27"/>
  <c r="D63" i="27" s="1"/>
  <c r="C63" i="27" s="1"/>
  <c r="B47" i="27"/>
  <c r="D47" i="27" s="1"/>
  <c r="C47" i="27" s="1"/>
  <c r="B31" i="27"/>
  <c r="D31" i="27" s="1"/>
  <c r="C31" i="27" s="1"/>
  <c r="B15" i="27"/>
  <c r="D15" i="27" s="1"/>
  <c r="C15" i="27" s="1"/>
  <c r="B94" i="27"/>
  <c r="D94" i="27" s="1"/>
  <c r="C94" i="27" s="1"/>
  <c r="B78" i="27"/>
  <c r="D78" i="27" s="1"/>
  <c r="C78" i="27" s="1"/>
  <c r="B62" i="27"/>
  <c r="D62" i="27" s="1"/>
  <c r="C62" i="27" s="1"/>
  <c r="B46" i="27"/>
  <c r="D46" i="27" s="1"/>
  <c r="C46" i="27" s="1"/>
  <c r="B30" i="27"/>
  <c r="D30" i="27" s="1"/>
  <c r="C30" i="27" s="1"/>
  <c r="B14" i="27"/>
  <c r="D14" i="27" s="1"/>
  <c r="C14" i="27" s="1"/>
  <c r="B93" i="27"/>
  <c r="D93" i="27" s="1"/>
  <c r="C93" i="27" s="1"/>
  <c r="B77" i="27"/>
  <c r="D77" i="27" s="1"/>
  <c r="C77" i="27" s="1"/>
  <c r="B61" i="27"/>
  <c r="D61" i="27" s="1"/>
  <c r="C61" i="27" s="1"/>
  <c r="B45" i="27"/>
  <c r="D45" i="27" s="1"/>
  <c r="C45" i="27" s="1"/>
  <c r="B29" i="27"/>
  <c r="D29" i="27" s="1"/>
  <c r="C29" i="27" s="1"/>
  <c r="B13" i="27"/>
  <c r="D13" i="27" s="1"/>
  <c r="C13" i="27" s="1"/>
  <c r="B92" i="27"/>
  <c r="D92" i="27" s="1"/>
  <c r="C92" i="27" s="1"/>
  <c r="B76" i="27"/>
  <c r="D76" i="27" s="1"/>
  <c r="C76" i="27" s="1"/>
  <c r="B60" i="27"/>
  <c r="D60" i="27" s="1"/>
  <c r="C60" i="27" s="1"/>
  <c r="B44" i="27"/>
  <c r="D44" i="27" s="1"/>
  <c r="C44" i="27" s="1"/>
  <c r="B28" i="27"/>
  <c r="D28" i="27" s="1"/>
  <c r="C28" i="27" s="1"/>
  <c r="B12" i="27"/>
  <c r="D12" i="27" s="1"/>
  <c r="C12" i="27" s="1"/>
  <c r="B91" i="27"/>
  <c r="D91" i="27" s="1"/>
  <c r="C91" i="27" s="1"/>
  <c r="B75" i="27"/>
  <c r="D75" i="27" s="1"/>
  <c r="C75" i="27" s="1"/>
  <c r="B59" i="27"/>
  <c r="D59" i="27" s="1"/>
  <c r="C59" i="27" s="1"/>
  <c r="B43" i="27"/>
  <c r="D43" i="27" s="1"/>
  <c r="C43" i="27" s="1"/>
  <c r="B27" i="27"/>
  <c r="D27" i="27" s="1"/>
  <c r="C27" i="27" s="1"/>
  <c r="B11" i="27"/>
  <c r="D11" i="27" s="1"/>
  <c r="C11" i="27" s="1"/>
  <c r="B42" i="27"/>
  <c r="D42" i="27" s="1"/>
  <c r="C42" i="27" s="1"/>
  <c r="B26" i="27"/>
  <c r="D26" i="27" s="1"/>
  <c r="C26" i="27" s="1"/>
  <c r="D134" i="27" l="1"/>
  <c r="C134" i="27" s="1"/>
  <c r="D131" i="27"/>
  <c r="C131" i="27" s="1"/>
  <c r="D130" i="27"/>
  <c r="C130" i="27" s="1"/>
  <c r="C98" i="27"/>
  <c r="D395" i="27"/>
  <c r="C395" i="27" s="1"/>
  <c r="D394" i="27"/>
  <c r="C394" i="27" s="1"/>
  <c r="D396" i="27"/>
  <c r="C396" i="27" s="1"/>
  <c r="D128" i="27"/>
  <c r="C128" i="27" s="1"/>
  <c r="D129" i="27"/>
  <c r="C129" i="27" s="1"/>
  <c r="D132" i="27"/>
  <c r="C132" i="27" s="1"/>
  <c r="D393" i="27"/>
  <c r="C393" i="27" s="1"/>
  <c r="D391" i="27"/>
  <c r="C391" i="27" s="1"/>
  <c r="D390" i="27"/>
  <c r="C390" i="27" s="1"/>
  <c r="D383" i="27"/>
  <c r="C383" i="27" s="1"/>
  <c r="D389" i="27"/>
  <c r="C389" i="27" s="1"/>
  <c r="D380" i="27"/>
  <c r="C380" i="27" s="1"/>
  <c r="D388" i="27"/>
  <c r="C388" i="27" s="1"/>
  <c r="D392" i="27"/>
  <c r="C392" i="27" s="1"/>
  <c r="D381" i="27"/>
  <c r="C381" i="27" s="1"/>
  <c r="D385" i="27"/>
  <c r="C385" i="27" s="1"/>
  <c r="D387" i="27"/>
  <c r="C387" i="27" s="1"/>
  <c r="D386" i="27"/>
  <c r="C386" i="27" s="1"/>
  <c r="D379" i="27"/>
  <c r="C379" i="27" s="1"/>
  <c r="D362" i="27"/>
  <c r="C362" i="27" s="1"/>
  <c r="D353" i="27"/>
  <c r="C353" i="27" s="1"/>
  <c r="D355" i="27"/>
  <c r="C355" i="27" s="1"/>
  <c r="D351" i="27"/>
  <c r="C351" i="27" s="1"/>
  <c r="D352" i="27"/>
  <c r="C352" i="27" s="1"/>
  <c r="D357" i="27"/>
  <c r="C357" i="27" s="1"/>
  <c r="D356" i="27"/>
  <c r="C356" i="27" s="1"/>
  <c r="D354" i="27"/>
  <c r="C354" i="27" s="1"/>
  <c r="D361" i="27"/>
  <c r="C361" i="27" s="1"/>
  <c r="D360" i="27"/>
  <c r="C360" i="27" s="1"/>
  <c r="D339" i="27"/>
  <c r="C339" i="27" s="1"/>
  <c r="D340" i="27"/>
  <c r="C340" i="27" s="1"/>
  <c r="D342" i="27"/>
  <c r="C342" i="27" s="1"/>
  <c r="D336" i="27"/>
  <c r="C336" i="27" s="1"/>
  <c r="D350" i="27"/>
  <c r="C350" i="27" s="1"/>
  <c r="D341" i="27"/>
  <c r="C341" i="27" s="1"/>
  <c r="D346" i="27"/>
  <c r="C346" i="27" s="1"/>
  <c r="D347" i="27"/>
  <c r="C347" i="27" s="1"/>
  <c r="D337" i="27"/>
  <c r="C337" i="27" s="1"/>
  <c r="D348" i="27"/>
  <c r="C348" i="27" s="1"/>
  <c r="D332" i="27"/>
  <c r="C332" i="27" s="1"/>
  <c r="D335" i="27"/>
  <c r="C335" i="27" s="1"/>
  <c r="D330" i="27"/>
  <c r="C330" i="27" s="1"/>
  <c r="D325" i="27"/>
  <c r="C325" i="27" s="1"/>
  <c r="D329" i="27"/>
  <c r="C329" i="27" s="1"/>
  <c r="D333" i="27"/>
  <c r="C333" i="27" s="1"/>
  <c r="D326" i="27"/>
  <c r="C326" i="27" s="1"/>
  <c r="D334" i="27"/>
  <c r="C334" i="27" s="1"/>
  <c r="D331" i="27"/>
  <c r="C331" i="27" s="1"/>
  <c r="D327" i="27"/>
  <c r="C327" i="27" s="1"/>
  <c r="D291" i="27"/>
  <c r="C291" i="27" s="1"/>
  <c r="D309" i="27"/>
  <c r="C309" i="27" s="1"/>
  <c r="D314" i="27"/>
  <c r="C314" i="27" s="1"/>
  <c r="D322" i="27"/>
  <c r="C322" i="27" s="1"/>
  <c r="D310" i="27"/>
  <c r="C310" i="27" s="1"/>
  <c r="D321" i="27"/>
  <c r="C321" i="27" s="1"/>
  <c r="D312" i="27"/>
  <c r="C312" i="27" s="1"/>
  <c r="D306" i="27"/>
  <c r="C306" i="27" s="1"/>
  <c r="D308" i="27"/>
  <c r="C308" i="27" s="1"/>
  <c r="D316" i="27"/>
  <c r="C316" i="27" s="1"/>
  <c r="D311" i="27"/>
  <c r="C311" i="27" s="1"/>
  <c r="D320" i="27"/>
  <c r="C320" i="27" s="1"/>
  <c r="D283" i="27"/>
  <c r="C283" i="27" s="1"/>
  <c r="D302" i="27"/>
  <c r="C302" i="27" s="1"/>
  <c r="D296" i="27"/>
  <c r="C296" i="27" s="1"/>
  <c r="D303" i="27"/>
  <c r="C303" i="27" s="1"/>
  <c r="D293" i="27"/>
  <c r="C293" i="27" s="1"/>
  <c r="D288" i="27"/>
  <c r="C288" i="27" s="1"/>
  <c r="D295" i="27"/>
  <c r="C295" i="27" s="1"/>
  <c r="D290" i="27"/>
  <c r="C290" i="27" s="1"/>
  <c r="D304" i="27"/>
  <c r="C304" i="27" s="1"/>
  <c r="D298" i="27"/>
  <c r="C298" i="27" s="1"/>
  <c r="D287" i="27"/>
  <c r="C287" i="27" s="1"/>
  <c r="D282" i="27"/>
  <c r="C282" i="27" s="1"/>
  <c r="D289" i="27"/>
  <c r="C289" i="27" s="1"/>
  <c r="D292" i="27"/>
  <c r="C292" i="27" s="1"/>
  <c r="D299" i="27"/>
  <c r="C299" i="27" s="1"/>
  <c r="D285" i="27"/>
  <c r="C285" i="27" s="1"/>
  <c r="D279" i="27"/>
  <c r="C279" i="27" s="1"/>
  <c r="D284" i="27"/>
  <c r="C284" i="27" s="1"/>
  <c r="C218" i="27"/>
  <c r="C190" i="27"/>
  <c r="C139" i="27"/>
  <c r="C137" i="27"/>
  <c r="C148" i="27"/>
  <c r="C231" i="27"/>
  <c r="C192" i="27"/>
  <c r="D258" i="27"/>
  <c r="C258" i="27" s="1"/>
  <c r="D270" i="27"/>
  <c r="C270" i="27" s="1"/>
  <c r="D272" i="27"/>
  <c r="C272" i="27" s="1"/>
  <c r="D263" i="27"/>
  <c r="C263" i="27" s="1"/>
  <c r="D257" i="27"/>
  <c r="C257" i="27" s="1"/>
  <c r="D256" i="27"/>
  <c r="C256" i="27" s="1"/>
  <c r="D253" i="27"/>
  <c r="C253" i="27" s="1"/>
  <c r="D265" i="27"/>
  <c r="C265" i="27" s="1"/>
  <c r="D264" i="27"/>
  <c r="C264" i="27" s="1"/>
  <c r="D269" i="27"/>
  <c r="C269" i="27" s="1"/>
  <c r="D252" i="27"/>
  <c r="C252" i="27" s="1"/>
  <c r="D254" i="27"/>
  <c r="C254" i="27" s="1"/>
  <c r="C226" i="27"/>
  <c r="D273" i="27"/>
  <c r="C273" i="27" s="1"/>
  <c r="D259" i="27"/>
  <c r="C259" i="27" s="1"/>
  <c r="D247" i="27"/>
  <c r="C247" i="27" s="1"/>
  <c r="D251" i="27"/>
  <c r="C251" i="27" s="1"/>
  <c r="D262" i="27"/>
  <c r="C262" i="27" s="1"/>
  <c r="D267" i="27"/>
  <c r="C267" i="27" s="1"/>
  <c r="C189" i="27"/>
  <c r="C227" i="27"/>
  <c r="D271" i="27"/>
  <c r="C271" i="27" s="1"/>
  <c r="C205" i="27"/>
  <c r="D261" i="27"/>
  <c r="C261" i="27" s="1"/>
  <c r="D248" i="27"/>
  <c r="C248" i="27" s="1"/>
  <c r="D245" i="27"/>
  <c r="C245" i="27" s="1"/>
  <c r="D246" i="27"/>
  <c r="C246" i="27" s="1"/>
  <c r="C195" i="27"/>
  <c r="C198" i="27"/>
  <c r="C214" i="27"/>
  <c r="C206" i="27"/>
  <c r="C199" i="27"/>
  <c r="C219" i="27"/>
  <c r="C221" i="27"/>
  <c r="C208" i="27"/>
  <c r="C193" i="27"/>
  <c r="C211" i="27"/>
  <c r="C224" i="27"/>
  <c r="C179" i="27"/>
  <c r="C184" i="27"/>
  <c r="C182" i="27"/>
  <c r="C207" i="27"/>
  <c r="C181" i="27"/>
  <c r="C222" i="27"/>
  <c r="C230" i="27"/>
  <c r="C210" i="27"/>
  <c r="C188" i="27"/>
  <c r="C217" i="27"/>
  <c r="C204" i="27"/>
  <c r="C107" i="27"/>
  <c r="C183" i="27"/>
  <c r="C200" i="27"/>
  <c r="C180" i="27"/>
  <c r="C187" i="27"/>
  <c r="C162" i="27"/>
  <c r="C149" i="27"/>
  <c r="C146" i="27"/>
  <c r="C115" i="27"/>
  <c r="C125" i="27"/>
  <c r="C159" i="27"/>
  <c r="C167" i="27"/>
  <c r="C160" i="27"/>
  <c r="C109" i="27"/>
  <c r="C165" i="27"/>
  <c r="C172" i="27"/>
  <c r="C177" i="27"/>
  <c r="C169" i="27"/>
  <c r="C154" i="27"/>
  <c r="C145" i="27"/>
  <c r="C119" i="27"/>
  <c r="C143" i="27"/>
  <c r="C163" i="27"/>
  <c r="C102" i="27"/>
  <c r="C100" i="27"/>
  <c r="C178" i="27"/>
  <c r="C113" i="27"/>
  <c r="C150" i="27"/>
  <c r="C175" i="27"/>
  <c r="C144" i="27"/>
  <c r="C127" i="27"/>
  <c r="C142" i="27"/>
  <c r="C106" i="27"/>
  <c r="C176" i="27"/>
  <c r="C140" i="27"/>
  <c r="C155" i="27"/>
  <c r="C171" i="27"/>
  <c r="C166" i="27"/>
  <c r="C110" i="27"/>
  <c r="C117" i="27"/>
  <c r="C124" i="27"/>
  <c r="C114" i="27"/>
  <c r="C103" i="27"/>
  <c r="C105" i="27"/>
  <c r="D126" i="27"/>
  <c r="C126" i="27" s="1"/>
  <c r="C121" i="27"/>
  <c r="Q6" i="27"/>
  <c r="P6" i="27" s="1"/>
  <c r="E36" i="32"/>
  <c r="E38" i="32"/>
  <c r="E39" i="32"/>
  <c r="E40" i="32"/>
  <c r="E41" i="32"/>
  <c r="E42" i="32"/>
  <c r="E43" i="32"/>
  <c r="E44" i="32"/>
  <c r="E45" i="32"/>
  <c r="E46" i="32"/>
  <c r="E2" i="32"/>
  <c r="D6" i="27"/>
  <c r="C6" i="27" s="1"/>
  <c r="Q5" i="27"/>
  <c r="P5" i="27" s="1"/>
  <c r="D5" i="27"/>
  <c r="C5" i="27" s="1"/>
  <c r="Q4" i="27"/>
  <c r="P4" i="27" s="1"/>
  <c r="D4" i="27"/>
  <c r="C4" i="27" s="1"/>
  <c r="Q3" i="27"/>
  <c r="P3" i="27" s="1"/>
  <c r="D3" i="27"/>
  <c r="C3" i="27" s="1"/>
  <c r="Q2" i="27"/>
  <c r="P2" i="27" s="1"/>
  <c r="M2" i="27"/>
  <c r="L2" i="27"/>
  <c r="J2" i="27"/>
  <c r="I2" i="27" s="1"/>
  <c r="G2" i="27"/>
  <c r="F2" i="27" s="1"/>
  <c r="D2" i="27"/>
  <c r="C2" i="27" s="1"/>
</calcChain>
</file>

<file path=xl/sharedStrings.xml><?xml version="1.0" encoding="utf-8"?>
<sst xmlns="http://schemas.openxmlformats.org/spreadsheetml/2006/main" count="3306" uniqueCount="599">
  <si>
    <t>화면명(KR)</t>
  </si>
  <si>
    <t>항목명(KR)</t>
  </si>
  <si>
    <t>업무기능코드</t>
  </si>
  <si>
    <t>화면메인그룹명(KR)</t>
  </si>
  <si>
    <t>화면서브탭명(KR)</t>
  </si>
  <si>
    <t>아이콘</t>
  </si>
  <si>
    <t>항목필수여부</t>
  </si>
  <si>
    <t>화면서브그룹명(KR)</t>
  </si>
  <si>
    <t>INFO</t>
  </si>
  <si>
    <t>search</t>
  </si>
  <si>
    <t>한줄여부</t>
  </si>
  <si>
    <t>화면그룹유형</t>
  </si>
  <si>
    <t>편집가능여부</t>
  </si>
  <si>
    <t>스타일</t>
  </si>
  <si>
    <t>테이블_페이징</t>
    <phoneticPr fontId="1" type="noConversion"/>
  </si>
  <si>
    <t>테이블</t>
    <phoneticPr fontId="1" type="noConversion"/>
  </si>
  <si>
    <t>KR</t>
    <phoneticPr fontId="1" type="noConversion"/>
  </si>
  <si>
    <t>ID</t>
    <phoneticPr fontId="1" type="noConversion"/>
  </si>
  <si>
    <t>saved</t>
  </si>
  <si>
    <t>PRIMARY</t>
  </si>
  <si>
    <t>항목작성타입</t>
    <phoneticPr fontId="4" type="noConversion"/>
  </si>
  <si>
    <t>항목작성세부타입</t>
    <phoneticPr fontId="1" type="noConversion"/>
  </si>
  <si>
    <t>항목작성선택값</t>
    <phoneticPr fontId="1" type="noConversion"/>
  </si>
  <si>
    <t>항목작성선택값(KR)</t>
    <phoneticPr fontId="1" type="noConversion"/>
  </si>
  <si>
    <t>항목작성예제(KR)</t>
    <phoneticPr fontId="1" type="noConversion"/>
  </si>
  <si>
    <t>테이블_세로</t>
    <phoneticPr fontId="1" type="noConversion"/>
  </si>
  <si>
    <t>테이블_세로2</t>
    <phoneticPr fontId="1" type="noConversion"/>
  </si>
  <si>
    <t>Status</t>
  </si>
  <si>
    <t>화면명(EN)</t>
    <phoneticPr fontId="1" type="noConversion"/>
  </si>
  <si>
    <t>화면명(EK)</t>
    <phoneticPr fontId="1" type="noConversion"/>
  </si>
  <si>
    <t>화면메인그룹명(EK)</t>
    <phoneticPr fontId="1" type="noConversion"/>
  </si>
  <si>
    <t>화면메인그룹명(EN)</t>
    <phoneticPr fontId="1" type="noConversion"/>
  </si>
  <si>
    <t>화면서브그룹명(EK)</t>
    <phoneticPr fontId="1" type="noConversion"/>
  </si>
  <si>
    <t>화면서브그룹명(EN)</t>
    <phoneticPr fontId="1" type="noConversion"/>
  </si>
  <si>
    <t>화면서브탭명(EK)</t>
    <phoneticPr fontId="1" type="noConversion"/>
  </si>
  <si>
    <t>화면서브탭명(EN)</t>
    <phoneticPr fontId="1" type="noConversion"/>
  </si>
  <si>
    <t>항목명(EK)</t>
    <phoneticPr fontId="1" type="noConversion"/>
  </si>
  <si>
    <t>항목명(EN)</t>
    <phoneticPr fontId="1" type="noConversion"/>
  </si>
  <si>
    <t>항목작성선택값(EK)</t>
    <phoneticPr fontId="1" type="noConversion"/>
  </si>
  <si>
    <t>항목작성선택값(EN)</t>
    <phoneticPr fontId="1" type="noConversion"/>
  </si>
  <si>
    <t>항목작성예제(EK)</t>
    <phoneticPr fontId="1" type="noConversion"/>
  </si>
  <si>
    <t>항목작성예제(EN)</t>
    <phoneticPr fontId="1" type="noConversion"/>
  </si>
  <si>
    <t>Dashboard</t>
  </si>
  <si>
    <t>EN</t>
    <phoneticPr fontId="1" type="noConversion"/>
  </si>
  <si>
    <t>케이스 유형</t>
  </si>
  <si>
    <t>일시불</t>
  </si>
  <si>
    <t>직불번호가 없는 결제</t>
  </si>
  <si>
    <t>잘못된 게시</t>
  </si>
  <si>
    <t>중복 평가</t>
  </si>
  <si>
    <t>공석된 평가</t>
  </si>
  <si>
    <t>특사</t>
  </si>
  <si>
    <t>잘못된 평가</t>
  </si>
  <si>
    <t>평가 수정</t>
  </si>
  <si>
    <t>취소된 평가 취소</t>
  </si>
  <si>
    <t>Case Type</t>
  </si>
  <si>
    <t>Lumpsum Payment</t>
  </si>
  <si>
    <t>Payments without Debit Number</t>
  </si>
  <si>
    <t>Incorrect Posting</t>
  </si>
  <si>
    <t>Duplicate Assessments</t>
  </si>
  <si>
    <t>Vacated Assessments</t>
  </si>
  <si>
    <t>Amnesty</t>
  </si>
  <si>
    <t>Wrong Assessment</t>
  </si>
  <si>
    <t>Amend Assessment</t>
  </si>
  <si>
    <t>Reverse Cancelled Assessment</t>
  </si>
  <si>
    <t>진행 중</t>
  </si>
  <si>
    <t>승인됨</t>
  </si>
  <si>
    <t>거부됨</t>
  </si>
  <si>
    <t>총</t>
  </si>
  <si>
    <t>On Progress</t>
  </si>
  <si>
    <t>Total</t>
  </si>
  <si>
    <t>LABEL</t>
    <phoneticPr fontId="1" type="noConversion"/>
  </si>
  <si>
    <t>지역별 사례 현황(210)</t>
    <phoneticPr fontId="1" type="noConversion"/>
  </si>
  <si>
    <t>지역별 사례 현황(210)</t>
    <phoneticPr fontId="1" type="noConversion"/>
  </si>
  <si>
    <t>REGIONAL CASES STATUS(210)</t>
    <phoneticPr fontId="1" type="noConversion"/>
  </si>
  <si>
    <t>확인</t>
  </si>
  <si>
    <t>승인</t>
  </si>
  <si>
    <t>Proposal</t>
    <phoneticPr fontId="1" type="noConversion"/>
  </si>
  <si>
    <t>Verification</t>
    <phoneticPr fontId="1" type="noConversion"/>
  </si>
  <si>
    <t>Approval</t>
    <phoneticPr fontId="1" type="noConversion"/>
  </si>
  <si>
    <t>Approved</t>
    <phoneticPr fontId="1" type="noConversion"/>
  </si>
  <si>
    <t>Rejected</t>
    <phoneticPr fontId="1" type="noConversion"/>
  </si>
  <si>
    <t>Lumpsum Payment|Payments without Debit Number|Incorrect Posting|Duplicate Assessments|Vacated Assessments|Amnesty|Wrong Assessment|Amend Assessment|Reverse Cancelled Assessment</t>
    <phoneticPr fontId="1" type="noConversion"/>
  </si>
  <si>
    <t>4|7|4|1|5|0|23|6|0</t>
    <phoneticPr fontId="1" type="noConversion"/>
  </si>
  <si>
    <t>23|29|28|12|18|0|13|9|8</t>
    <phoneticPr fontId="1" type="noConversion"/>
  </si>
  <si>
    <t>0|0|0|0|1|0|13|5|1</t>
    <phoneticPr fontId="1" type="noConversion"/>
  </si>
  <si>
    <t>27|36|32|13|24|0|49|20|9</t>
    <phoneticPr fontId="1" type="noConversion"/>
  </si>
  <si>
    <t>일괄 납부|직불번호 없는 납부|잘못된 입력|중복 과세|무효 처리된 과세|사면|잘못된 과세|과세 수정|취소된 과세 되돌리기</t>
    <phoneticPr fontId="1" type="noConversion"/>
  </si>
  <si>
    <t>Lumpsum Payment(일괄 납부)|Payments without Debit Number(직불번호 없는 납부)|Incorrect Posting(잘못된 입력)|Duplicate Assessments(중복 과세)|Vacated Assessments(무효 처리된 과세)|Amnesty(사면)|Wrong Assessment(잘못된 과세)|Amend Assessment(과세 수정)|Reverse Cancelled Assessment(취소된 과세 되돌리기)</t>
    <phoneticPr fontId="1" type="noConversion"/>
  </si>
  <si>
    <t>귀하의 사례 상태(133)</t>
    <phoneticPr fontId="1" type="noConversion"/>
  </si>
  <si>
    <t>YOUR CASES STATUS(133)</t>
    <phoneticPr fontId="1" type="noConversion"/>
  </si>
  <si>
    <t>귀하의 사례 상태(133)</t>
    <phoneticPr fontId="1" type="noConversion"/>
  </si>
  <si>
    <t>전국 사례 현황(857)</t>
  </si>
  <si>
    <t>전국 사례 현황(857)</t>
    <phoneticPr fontId="1" type="noConversion"/>
  </si>
  <si>
    <t>COUNTRYWIDE CASES STATUS (857)</t>
    <phoneticPr fontId="1" type="noConversion"/>
  </si>
  <si>
    <t>지역별 사례 현황(206)</t>
  </si>
  <si>
    <t>지역별 사례 현황(206)</t>
    <phoneticPr fontId="1" type="noConversion"/>
  </si>
  <si>
    <t>REGIONAL CASES STATUS(206)</t>
    <phoneticPr fontId="1" type="noConversion"/>
  </si>
  <si>
    <t>지역별 사례 현황(206)</t>
    <phoneticPr fontId="1" type="noConversion"/>
  </si>
  <si>
    <t>전국 사례 현황(857)</t>
    <phoneticPr fontId="1" type="noConversion"/>
  </si>
  <si>
    <t>1. 지역별 역할을 가진 사용자를 위한 지역별 대시보드</t>
  </si>
  <si>
    <t>1. 지역별 역할을 가진 사용자를 위한 지역별 대시보드</t>
    <phoneticPr fontId="1" type="noConversion"/>
  </si>
  <si>
    <t>1. Regional Dashboards for users with Regional roles</t>
    <phoneticPr fontId="1" type="noConversion"/>
  </si>
  <si>
    <t>2. 본사 직책을 가진 사용자의 경우</t>
    <phoneticPr fontId="1" type="noConversion"/>
  </si>
  <si>
    <t>2. For Users with Head office roles</t>
    <phoneticPr fontId="1" type="noConversion"/>
  </si>
  <si>
    <t>1. 지역별 역할을 가진 사용자를 위한 지역별 대시보드</t>
    <phoneticPr fontId="1" type="noConversion"/>
  </si>
  <si>
    <t>2. 본사 직책을 가진 사용자의 경우</t>
    <phoneticPr fontId="1" type="noConversion"/>
  </si>
  <si>
    <t>임원 역할이 있는 지역 사용자의 경우</t>
  </si>
  <si>
    <t>임원 역할이 있는 지역 사용자의 경우</t>
    <phoneticPr fontId="1" type="noConversion"/>
  </si>
  <si>
    <t>For Regional Users with Officer role</t>
    <phoneticPr fontId="1" type="noConversion"/>
  </si>
  <si>
    <t>임원 역할이 있는 지역 사용자의 경우</t>
    <phoneticPr fontId="1" type="noConversion"/>
  </si>
  <si>
    <t>제안</t>
    <phoneticPr fontId="1" type="noConversion"/>
  </si>
  <si>
    <t>35&lt;br&gt;제안 16.67%</t>
    <phoneticPr fontId="1" type="noConversion"/>
  </si>
  <si>
    <t>35&lt;br&gt;제안 16.67%</t>
    <phoneticPr fontId="1" type="noConversion"/>
  </si>
  <si>
    <t>35&lt;br&gt;Proposal 16.67%</t>
    <phoneticPr fontId="1" type="noConversion"/>
  </si>
  <si>
    <t>12&lt;br&gt;확인 5.71%</t>
  </si>
  <si>
    <t>3&lt;br&gt;승인 1.43%</t>
  </si>
  <si>
    <t>140&lt;br&gt;승인됨 66.67%</t>
  </si>
  <si>
    <t>20&lt;br&gt;거부됨 9.52%</t>
  </si>
  <si>
    <t>12&lt;br&gt;확인 5.71%</t>
    <phoneticPr fontId="1" type="noConversion"/>
  </si>
  <si>
    <t>3&lt;br&gt;승인 1.43%</t>
    <phoneticPr fontId="1" type="noConversion"/>
  </si>
  <si>
    <t>140&lt;br&gt;승인됨 66.67%</t>
    <phoneticPr fontId="1" type="noConversion"/>
  </si>
  <si>
    <t>20&lt;br&gt;거부됨 9.52%</t>
    <phoneticPr fontId="1" type="noConversion"/>
  </si>
  <si>
    <t>12&lt;br&gt;Verification 5.71%</t>
    <phoneticPr fontId="1" type="noConversion"/>
  </si>
  <si>
    <t>3&lt;br&gt;Approval 1.43%</t>
    <phoneticPr fontId="1" type="noConversion"/>
  </si>
  <si>
    <t>140&lt;br&gt;Approved 66.67%</t>
    <phoneticPr fontId="1" type="noConversion"/>
  </si>
  <si>
    <t>20&lt;br&gt;Rejected 9.52%</t>
    <phoneticPr fontId="1" type="noConversion"/>
  </si>
  <si>
    <t>UI-I-DMC-0001</t>
  </si>
  <si>
    <t>UI-I-DMC-0001</t>
    <phoneticPr fontId="1" type="noConversion"/>
  </si>
  <si>
    <t>Taxpayer ID</t>
  </si>
  <si>
    <t>Error Type</t>
  </si>
  <si>
    <t>Debit Number</t>
  </si>
  <si>
    <t>Search</t>
  </si>
  <si>
    <t>From Date</t>
    <phoneticPr fontId="1" type="noConversion"/>
  </si>
  <si>
    <t>To Date</t>
    <phoneticPr fontId="1" type="noConversion"/>
  </si>
  <si>
    <t>Error Type</t>
    <phoneticPr fontId="1" type="noConversion"/>
  </si>
  <si>
    <t>Search</t>
    <phoneticPr fontId="1" type="noConversion"/>
  </si>
  <si>
    <t>UI-I-DMC-0002</t>
  </si>
  <si>
    <t>New Case</t>
    <phoneticPr fontId="1" type="noConversion"/>
  </si>
  <si>
    <t>From Date</t>
    <phoneticPr fontId="1" type="noConversion"/>
  </si>
  <si>
    <t>To Date</t>
    <phoneticPr fontId="1" type="noConversion"/>
  </si>
  <si>
    <t>Y</t>
    <phoneticPr fontId="1" type="noConversion"/>
  </si>
  <si>
    <t>BUTTON</t>
    <phoneticPr fontId="1" type="noConversion"/>
  </si>
  <si>
    <t>TEXT</t>
    <phoneticPr fontId="1" type="noConversion"/>
  </si>
  <si>
    <t>SELECT</t>
    <phoneticPr fontId="1" type="noConversion"/>
  </si>
  <si>
    <t>DATE</t>
    <phoneticPr fontId="1" type="noConversion"/>
  </si>
  <si>
    <t>조회</t>
    <phoneticPr fontId="1" type="noConversion"/>
  </si>
  <si>
    <t>조회</t>
    <phoneticPr fontId="1" type="noConversion"/>
  </si>
  <si>
    <t>Payments Without Debit Number</t>
  </si>
  <si>
    <t>Wrong Assessments</t>
  </si>
  <si>
    <t>Lumpsum Payments</t>
  </si>
  <si>
    <t>직불 번호 없이 납부</t>
  </si>
  <si>
    <t>잘못된 납부</t>
  </si>
  <si>
    <t>중복 납부</t>
  </si>
  <si>
    <t>취소된 납부</t>
  </si>
  <si>
    <t>일시불 납부</t>
  </si>
  <si>
    <t>직불 번호 없이 납부
|잘못된 납부
|중복 납부
|취소된 납부
|잘못된 납부
|일시불 납부</t>
    <phoneticPr fontId="1" type="noConversion"/>
  </si>
  <si>
    <t>Payments Without Debit Number
|Incorrect Posting
|Duplicate Assessments
|Vacated Assessments
|Wrong Assessments
|Lumpsum Payments</t>
    <phoneticPr fontId="1" type="noConversion"/>
  </si>
  <si>
    <t>Payments Without Debit Number(직불 번호 없이 납부)
|Incorrect Posting(잘못된 납부)
|Duplicate Assessments(중복 납부)
|Vacated Assessments(취소된 납부)
|Wrong Assessments(잘못된 납부)
|Lumpsum Payments(일시불 납부)</t>
    <phoneticPr fontId="1" type="noConversion"/>
  </si>
  <si>
    <t>100239574</t>
  </si>
  <si>
    <t>Taxpayer Name</t>
  </si>
  <si>
    <t>SLOTS AND KENO LTD.</t>
  </si>
  <si>
    <t>Trading Name</t>
  </si>
  <si>
    <t>Tax Office</t>
  </si>
  <si>
    <t>Ilala</t>
  </si>
  <si>
    <t>17/03/2024</t>
    <phoneticPr fontId="1" type="noConversion"/>
  </si>
  <si>
    <t>17/03/2025</t>
    <phoneticPr fontId="1" type="noConversion"/>
  </si>
  <si>
    <t>Incorrect Posting</t>
    <phoneticPr fontId="1" type="noConversion"/>
  </si>
  <si>
    <t>Incorrect Posting(잘못된 납부)</t>
    <phoneticPr fontId="1" type="noConversion"/>
  </si>
  <si>
    <t>잘못된 납부</t>
    <phoneticPr fontId="1" type="noConversion"/>
  </si>
  <si>
    <t>게시됨</t>
  </si>
  <si>
    <t>금액 날짜</t>
  </si>
  <si>
    <t>기간</t>
  </si>
  <si>
    <t>년</t>
  </si>
  <si>
    <t>세금</t>
  </si>
  <si>
    <t>사례 유형</t>
  </si>
  <si>
    <t>차변 번호</t>
  </si>
  <si>
    <t>차변 금액</t>
  </si>
  <si>
    <t>대변 금액</t>
  </si>
  <si>
    <t>예치금</t>
  </si>
  <si>
    <t>마지막 이벤트</t>
  </si>
  <si>
    <t>상태</t>
  </si>
  <si>
    <t>Postingid</t>
  </si>
  <si>
    <t>Value Date</t>
  </si>
  <si>
    <t>Period</t>
  </si>
  <si>
    <t>Year</t>
  </si>
  <si>
    <t>Tax</t>
  </si>
  <si>
    <t>Debit No</t>
  </si>
  <si>
    <t>Debit Amount</t>
  </si>
  <si>
    <t>Creadit Amount</t>
  </si>
  <si>
    <t>Earmark</t>
  </si>
  <si>
    <t>Last Event</t>
  </si>
  <si>
    <t>617740732 | 624022092 | 624020007</t>
    <phoneticPr fontId="1" type="noConversion"/>
  </si>
  <si>
    <t>29/07/2024 | 02/09/2024 | 02/09/2024</t>
    <phoneticPr fontId="1" type="noConversion"/>
  </si>
  <si>
    <t>7 | 8 | 8</t>
    <phoneticPr fontId="1" type="noConversion"/>
  </si>
  <si>
    <t>2024 | 2024 | 2024</t>
    <phoneticPr fontId="1" type="noConversion"/>
  </si>
  <si>
    <t>SRO | PAY | SRO</t>
    <phoneticPr fontId="1" type="noConversion"/>
  </si>
  <si>
    <t>REG | REG | REG</t>
    <phoneticPr fontId="1" type="noConversion"/>
  </si>
  <si>
    <t>| 733556920 |</t>
    <phoneticPr fontId="1" type="noConversion"/>
  </si>
  <si>
    <t>0 | 0 | 0</t>
    <phoneticPr fontId="1" type="noConversion"/>
  </si>
  <si>
    <t>53,100,000 | 142,800 | 48,000,000</t>
    <phoneticPr fontId="1" type="noConversion"/>
  </si>
  <si>
    <t>OPN | BAL | OPN</t>
    <phoneticPr fontId="1" type="noConversion"/>
  </si>
  <si>
    <t>PAYINSLIPS | PAYINSLIPS | PAYINSLIPS</t>
    <phoneticPr fontId="1" type="noConversion"/>
  </si>
  <si>
    <t>Open | Open | Open</t>
    <phoneticPr fontId="1" type="noConversion"/>
  </si>
  <si>
    <t>CHECKBOX</t>
  </si>
  <si>
    <t>Create Case</t>
  </si>
  <si>
    <t>사례 만들기</t>
  </si>
  <si>
    <t>사례 만들기</t>
    <phoneticPr fontId="1" type="noConversion"/>
  </si>
  <si>
    <t>UI-I-DMC-0003</t>
  </si>
  <si>
    <t>List Of Cases</t>
  </si>
  <si>
    <t>사례 목록</t>
    <phoneticPr fontId="1" type="noConversion"/>
  </si>
  <si>
    <t>Error Type</t>
    <phoneticPr fontId="1" type="noConversion"/>
  </si>
  <si>
    <t>Error Type|직불 번호 없이 납부
|잘못된 납부
|중복 납부
|취소된 납부
|잘못된 납부
|일시불 납부</t>
    <phoneticPr fontId="1" type="noConversion"/>
  </si>
  <si>
    <t>Error Type|Payments Without Debit Number(직불 번호 없이 납부)
|Incorrect Posting(잘못된 납부)
|Duplicate Assessments(중복 납부)
|Vacated Assessments(취소된 납부)
|Wrong Assessments(잘못된 납부)
|Lumpsum Payments(일시불 납부)</t>
    <phoneticPr fontId="1" type="noConversion"/>
  </si>
  <si>
    <t>Error Type|Payments Without Debit Number
|Incorrect Posting
|Duplicate Assessments
|Vacated Assessments
|Wrong Assessments
|Lumpsum Payments</t>
    <phoneticPr fontId="1" type="noConversion"/>
  </si>
  <si>
    <t>Case ID</t>
  </si>
  <si>
    <t>Tax Region</t>
  </si>
  <si>
    <t>Stage</t>
  </si>
  <si>
    <t>Date Created</t>
  </si>
  <si>
    <t>Action</t>
  </si>
  <si>
    <t>사례 ID</t>
  </si>
  <si>
    <t>납세자 ID</t>
  </si>
  <si>
    <t>납세자 이름</t>
  </si>
  <si>
    <t>과세 지역</t>
  </si>
  <si>
    <t>단계</t>
  </si>
  <si>
    <t>오류 유형</t>
  </si>
  <si>
    <t>생성 날짜</t>
  </si>
  <si>
    <t>조치</t>
  </si>
  <si>
    <t>View</t>
    <phoneticPr fontId="1" type="noConversion"/>
  </si>
  <si>
    <t>270376 | 270378 | 270290 | 270663 | 270664 | 270623 | 270521 | 270589 | 270105</t>
    <phoneticPr fontId="1" type="noConversion"/>
  </si>
  <si>
    <t>100109816 | 100109816 | 100109816 | 101559785 | 101559785 | 100227924 | 108935782 | 133885099 | 115118102</t>
    <phoneticPr fontId="1" type="noConversion"/>
  </si>
  <si>
    <t>HOTEL OASIS LTD. | HOTEL OASIS LTD. | HOTEL OASIS LTD. | CASTOR TARIMO THOBIAS | CASTOR TARIMO THOBIAS | S. M. HOLDING LIMITED | REGIONAL ADMINISTRATIVE SECRETARY - MOROGORO | DISTRICT MANAGER - TRA IFAKARA | WALLECE ENOCK KILIMALENGA</t>
    <phoneticPr fontId="1" type="noConversion"/>
  </si>
  <si>
    <t>Morogoro | Morogoro | Morogoro | Morogoro | Morogoro | Morogoro | Morogoro | Morogoro | Morogoro</t>
    <phoneticPr fontId="1" type="noConversion"/>
  </si>
  <si>
    <t>Proposal | Proposal | Proposal | Proposal | Proposal | Proposal | Proposal | Proposal | Proposal</t>
    <phoneticPr fontId="1" type="noConversion"/>
  </si>
  <si>
    <t>Opened Case | Opened Case | Opened Case | Opened Case | Opened Case | Opened Case | Reassigned Case | Reassigned Case | Returned for Proposal</t>
    <phoneticPr fontId="1" type="noConversion"/>
  </si>
  <si>
    <t>Payments without Debit Number | Payments without Debit Number | Incorrect Posting | Duplicate Assessments | Duplicate Assessments | Duplicate Assessments | Payments without Debit Number | Payments without Debit Number | Duplicate Assessments</t>
    <phoneticPr fontId="1" type="noConversion"/>
  </si>
  <si>
    <t>14/02/2025 | 14/02/2025 | 13/02/2025 | 28/02/2025 | 28/02/2025 | 27/02/2025 | 18/02/2025 | 06/03/2025 | 12/02/2025</t>
    <phoneticPr fontId="1" type="noConversion"/>
  </si>
  <si>
    <t>UI-I-DMC-0004</t>
  </si>
  <si>
    <t>오류 평가</t>
  </si>
  <si>
    <t>중복된 평가 내역</t>
  </si>
  <si>
    <t>잘못 취소된 평가의 반전</t>
  </si>
  <si>
    <t>Reverse Of Wrong Cancelled Assessment</t>
  </si>
  <si>
    <t>UI-I-DMC-0001</t>
    <phoneticPr fontId="1" type="noConversion"/>
  </si>
  <si>
    <t>UI-I-DMC-0002</t>
    <phoneticPr fontId="1" type="noConversion"/>
  </si>
  <si>
    <t>UI-I-DMC-0003</t>
    <phoneticPr fontId="1" type="noConversion"/>
  </si>
  <si>
    <t>UI-I-DMC-0004</t>
    <phoneticPr fontId="1" type="noConversion"/>
  </si>
  <si>
    <t>UI-I-DMC-0005</t>
  </si>
  <si>
    <t>UI-I-DMC-0006</t>
  </si>
  <si>
    <t>UI-I-DMC-0007</t>
  </si>
  <si>
    <t>UI-I-DMC-0008</t>
  </si>
  <si>
    <t>UI-I-DMC-0009</t>
  </si>
  <si>
    <t>UI-I-DMC-0010</t>
  </si>
  <si>
    <t>UI-I-DMC-0011</t>
  </si>
  <si>
    <t>케이스 재할당</t>
  </si>
  <si>
    <t>관리자용 요약 보고서</t>
  </si>
  <si>
    <t>상세 보고서</t>
  </si>
  <si>
    <t>잠재적 오류에 대한 보고서</t>
  </si>
  <si>
    <t>Executive Reports</t>
  </si>
  <si>
    <t>Detailed Reports</t>
  </si>
  <si>
    <t>Potential Errors Reports</t>
  </si>
  <si>
    <t>UI-I-DMC-0012</t>
  </si>
  <si>
    <t>UI-I-DMC-0013</t>
  </si>
  <si>
    <t>UI-I-DMC-0014</t>
  </si>
  <si>
    <t>UI-I-DMC-0015</t>
  </si>
  <si>
    <t>UI-I-DMC-0005</t>
    <phoneticPr fontId="1" type="noConversion"/>
  </si>
  <si>
    <t>Case ID : 271213</t>
  </si>
  <si>
    <t>Case ID : 271213</t>
    <phoneticPr fontId="1" type="noConversion"/>
  </si>
  <si>
    <t>Case ID : 271214</t>
    <phoneticPr fontId="1" type="noConversion"/>
  </si>
  <si>
    <t>Case ID : 271215</t>
    <phoneticPr fontId="1" type="noConversion"/>
  </si>
  <si>
    <t>Case ID : 271214</t>
    <phoneticPr fontId="1" type="noConversion"/>
  </si>
  <si>
    <t>Case ID : 271215</t>
    <phoneticPr fontId="1" type="noConversion"/>
  </si>
  <si>
    <t>테이블</t>
    <phoneticPr fontId="1" type="noConversion"/>
  </si>
  <si>
    <t>Payment Details</t>
    <phoneticPr fontId="1" type="noConversion"/>
  </si>
  <si>
    <t>결제 세부 정보</t>
    <phoneticPr fontId="1" type="noConversion"/>
  </si>
  <si>
    <t>결제 세부 정보</t>
    <phoneticPr fontId="1" type="noConversion"/>
  </si>
  <si>
    <t>Posting ID</t>
  </si>
  <si>
    <t>TIN</t>
  </si>
  <si>
    <t>GFS Code</t>
  </si>
  <si>
    <t>게시 ID</t>
  </si>
  <si>
    <t>GFS 코드</t>
  </si>
  <si>
    <t>귀속</t>
  </si>
  <si>
    <t>22-10-2018</t>
  </si>
  <si>
    <t>VAT</t>
  </si>
  <si>
    <t>REG</t>
  </si>
  <si>
    <t>OPN</t>
  </si>
  <si>
    <t>Remove Case</t>
    <phoneticPr fontId="1" type="noConversion"/>
  </si>
  <si>
    <t>케이스 제거</t>
    <phoneticPr fontId="1" type="noConversion"/>
  </si>
  <si>
    <t>케이스 제거</t>
    <phoneticPr fontId="1" type="noConversion"/>
  </si>
  <si>
    <t>DEFAULT</t>
    <phoneticPr fontId="1" type="noConversion"/>
  </si>
  <si>
    <t>Assessment Details</t>
    <phoneticPr fontId="1" type="noConversion"/>
  </si>
  <si>
    <t>View proposed</t>
  </si>
  <si>
    <t>20-10-2018</t>
  </si>
  <si>
    <t>UI-I-DMC-0005-SUB-POPUP</t>
    <phoneticPr fontId="1" type="noConversion"/>
  </si>
  <si>
    <t>Add assessment</t>
    <phoneticPr fontId="1" type="noConversion"/>
  </si>
  <si>
    <t>popup:UI-I-DMC-0005-SUB-POPUP</t>
    <phoneticPr fontId="1" type="noConversion"/>
  </si>
  <si>
    <t>UI-I-DMC-0005-SUB-POPUP</t>
    <phoneticPr fontId="1" type="noConversion"/>
  </si>
  <si>
    <t>PostingId</t>
  </si>
  <si>
    <t>Credit Amount</t>
  </si>
  <si>
    <t>457195845|460820710|455500008|456436833</t>
    <phoneticPr fontId="1" type="noConversion"/>
  </si>
  <si>
    <t>23/01/2015|09/12/2015|30/04/2014|27/10/2014</t>
    <phoneticPr fontId="1" type="noConversion"/>
  </si>
  <si>
    <t>12|1|3|9</t>
    <phoneticPr fontId="1" type="noConversion"/>
  </si>
  <si>
    <t>2014|2014|2014|2014</t>
    <phoneticPr fontId="1" type="noConversion"/>
  </si>
  <si>
    <t>VAT|VAT|VAT|VAT</t>
    <phoneticPr fontId="1" type="noConversion"/>
  </si>
  <si>
    <t>REG|AUD|REG|REG</t>
    <phoneticPr fontId="1" type="noConversion"/>
  </si>
  <si>
    <t>429813700|433515924|428423731|429100775</t>
    <phoneticPr fontId="1" type="noConversion"/>
  </si>
  <si>
    <t>27,623,069|29,821,553.04|43,280,753.04|47,493,064</t>
    <phoneticPr fontId="1" type="noConversion"/>
  </si>
  <si>
    <t>0|0|0|0</t>
    <phoneticPr fontId="1" type="noConversion"/>
  </si>
  <si>
    <t>OPN|OPN|OPN|OPN</t>
    <phoneticPr fontId="1" type="noConversion"/>
  </si>
  <si>
    <t>VAT|MANUALPOSTING|VAT|VAT</t>
    <phoneticPr fontId="1" type="noConversion"/>
  </si>
  <si>
    <t>UI-I-DMC-0006</t>
    <phoneticPr fontId="1" type="noConversion"/>
  </si>
  <si>
    <t>Case ID : 271323</t>
    <phoneticPr fontId="1" type="noConversion"/>
  </si>
  <si>
    <t>Actions</t>
  </si>
  <si>
    <t>Actions</t>
    <phoneticPr fontId="1" type="noConversion"/>
  </si>
  <si>
    <t>행위</t>
    <phoneticPr fontId="1" type="noConversion"/>
  </si>
  <si>
    <t>행위</t>
    <phoneticPr fontId="1" type="noConversion"/>
  </si>
  <si>
    <t>비고</t>
    <phoneticPr fontId="1" type="noConversion"/>
  </si>
  <si>
    <t>Remarks</t>
    <phoneticPr fontId="1" type="noConversion"/>
  </si>
  <si>
    <t>비고</t>
    <phoneticPr fontId="1" type="noConversion"/>
  </si>
  <si>
    <t>비고</t>
    <phoneticPr fontId="1" type="noConversion"/>
  </si>
  <si>
    <t>TEXTAREA</t>
    <phoneticPr fontId="1" type="noConversion"/>
  </si>
  <si>
    <t>UI-I-DMC-0006-SUB-POPUP</t>
    <phoneticPr fontId="1" type="noConversion"/>
  </si>
  <si>
    <t>UI-I-DMC-0006-SUB-POPUP</t>
    <phoneticPr fontId="1" type="noConversion"/>
  </si>
  <si>
    <t>Payments Without Debit Number</t>
    <phoneticPr fontId="1" type="noConversion"/>
  </si>
  <si>
    <t>Add assessment(Payments Without Debit Number)</t>
    <phoneticPr fontId="1" type="noConversion"/>
  </si>
  <si>
    <t>부채번호 없는 납부 내역</t>
    <phoneticPr fontId="1" type="noConversion"/>
  </si>
  <si>
    <t>Lumpsum Payments</t>
    <phoneticPr fontId="1" type="noConversion"/>
  </si>
  <si>
    <t>Add assessment(Lumpsum Payments)</t>
    <phoneticPr fontId="1" type="noConversion"/>
  </si>
  <si>
    <t>일괄 납부</t>
    <phoneticPr fontId="1" type="noConversion"/>
  </si>
  <si>
    <t>01/01/2016</t>
    <phoneticPr fontId="1" type="noConversion"/>
  </si>
  <si>
    <t>19/03/2025</t>
    <phoneticPr fontId="1" type="noConversion"/>
  </si>
  <si>
    <t>TaxType</t>
    <phoneticPr fontId="1" type="noConversion"/>
  </si>
  <si>
    <t>세금 유형</t>
  </si>
  <si>
    <t>세금 유형</t>
    <phoneticPr fontId="1" type="noConversion"/>
  </si>
  <si>
    <t>popup:UI-I-DMC-0006-SUB-POPUP</t>
    <phoneticPr fontId="1" type="noConversion"/>
  </si>
  <si>
    <t>테이블_세로2</t>
    <phoneticPr fontId="1" type="noConversion"/>
  </si>
  <si>
    <t>464373962|464048835|465174869|466429685|466666145|466429581|466429701|467874194|470884447|472640527</t>
    <phoneticPr fontId="1" type="noConversion"/>
  </si>
  <si>
    <t>22/03/2016|22/04/2016|13/07/2016|30/09/2016|19/10/2016|30/10/2016|30/10/2016|16/01/2017|16/05/2017|17/06/2017</t>
  </si>
  <si>
    <t>2|3|6|2015|9|1|1|12|4|5</t>
  </si>
  <si>
    <t>2016|2016|2016|2015|2016|2015|2015|2016|2017|2017</t>
  </si>
  <si>
    <t>VAT|VAT|VAT|PAY|VAT|VAT|SDL|VAT|VAT|VAT</t>
  </si>
  <si>
    <t>REG|REG|REG|AUD|REG|AUD|AUD|REG|REG|REG</t>
  </si>
  <si>
    <t>435745843|434632082|435984786|436238337|436277338|436238317|436238341|436494590|437300420|437854296</t>
  </si>
  <si>
    <t>77,251,471|101,451,484|84,861,736|8,157,672|92,795,941|139,224,091|2,119,159|100,023,893|13,706,379.54|22,602,918</t>
  </si>
  <si>
    <t>0|0|0|0|0|0|0|0|0|0</t>
  </si>
  <si>
    <t>OPN|OPN|OPN|OPN|OPN|OPN|OPN|OPN|OPN|OPN</t>
  </si>
  <si>
    <t>VAT|VAT|VAT|MANUALPOSTING|VAT|MANUALPOSTING|MANUALPOSTING|VAT|VAT|VAT</t>
  </si>
  <si>
    <t>UI-I-DMC-0007</t>
    <phoneticPr fontId="1" type="noConversion"/>
  </si>
  <si>
    <t>Proposed Values</t>
  </si>
  <si>
    <t>제안된 값</t>
    <phoneticPr fontId="1" type="noConversion"/>
  </si>
  <si>
    <t>제안된 값</t>
    <phoneticPr fontId="1" type="noConversion"/>
  </si>
  <si>
    <t>Attachments</t>
    <phoneticPr fontId="1" type="noConversion"/>
  </si>
  <si>
    <t>첨부파일</t>
    <phoneticPr fontId="1" type="noConversion"/>
  </si>
  <si>
    <t>첨부파일</t>
    <phoneticPr fontId="1" type="noConversion"/>
  </si>
  <si>
    <t>S/No</t>
  </si>
  <si>
    <t>Attachment Type</t>
  </si>
  <si>
    <t>Description</t>
  </si>
  <si>
    <t>File Name</t>
  </si>
  <si>
    <t>일련번호</t>
  </si>
  <si>
    <t>설명</t>
  </si>
  <si>
    <t>작업</t>
  </si>
  <si>
    <t>첨부파일추가</t>
    <phoneticPr fontId="1" type="noConversion"/>
  </si>
  <si>
    <t>파일이름</t>
    <phoneticPr fontId="1" type="noConversion"/>
  </si>
  <si>
    <t>첨부파일유형</t>
    <phoneticPr fontId="1" type="noConversion"/>
  </si>
  <si>
    <t>첨부파일유형</t>
    <phoneticPr fontId="1" type="noConversion"/>
  </si>
  <si>
    <t>파일이름</t>
    <phoneticPr fontId="1" type="noConversion"/>
  </si>
  <si>
    <t>UI-I-DMC-0007-SUB-POPUP</t>
  </si>
  <si>
    <t>UI-I-DMC-0007-SUB-POPUP</t>
    <phoneticPr fontId="1" type="noConversion"/>
  </si>
  <si>
    <t>잘못된 게시 내역</t>
    <phoneticPr fontId="1" type="noConversion"/>
  </si>
  <si>
    <t>업데이트 세부정보(잘못된 게시 내역)</t>
    <phoneticPr fontId="1" type="noConversion"/>
  </si>
  <si>
    <t>Incorrect Posting</t>
    <phoneticPr fontId="1" type="noConversion"/>
  </si>
  <si>
    <t>Update Details(Incorrect Posting)</t>
    <phoneticPr fontId="1" type="noConversion"/>
  </si>
  <si>
    <t>UI-I-DMC-0007-SUB-POPUP</t>
    <phoneticPr fontId="1" type="noConversion"/>
  </si>
  <si>
    <t>Tax Type</t>
  </si>
  <si>
    <t>기간</t>
    <phoneticPr fontId="1" type="noConversion"/>
  </si>
  <si>
    <t>연도</t>
  </si>
  <si>
    <t>연도</t>
    <phoneticPr fontId="1" type="noConversion"/>
  </si>
  <si>
    <t>귀속</t>
    <phoneticPr fontId="1" type="noConversion"/>
  </si>
  <si>
    <t>Debit Number</t>
    <phoneticPr fontId="1" type="noConversion"/>
  </si>
  <si>
    <t>Case Type</t>
    <phoneticPr fontId="1" type="noConversion"/>
  </si>
  <si>
    <t>Period</t>
    <phoneticPr fontId="1" type="noConversion"/>
  </si>
  <si>
    <t>Year</t>
    <phoneticPr fontId="1" type="noConversion"/>
  </si>
  <si>
    <t>Earmark</t>
    <phoneticPr fontId="1" type="noConversion"/>
  </si>
  <si>
    <t>GFS코드</t>
  </si>
  <si>
    <t>GFS코드</t>
    <phoneticPr fontId="1" type="noConversion"/>
  </si>
  <si>
    <t>직불번호</t>
  </si>
  <si>
    <t>직불번호</t>
    <phoneticPr fontId="1" type="noConversion"/>
  </si>
  <si>
    <t>세금유형</t>
  </si>
  <si>
    <t>세금유형</t>
    <phoneticPr fontId="1" type="noConversion"/>
  </si>
  <si>
    <t>사건유형</t>
  </si>
  <si>
    <t>사건유형</t>
    <phoneticPr fontId="1" type="noConversion"/>
  </si>
  <si>
    <t>Cancel</t>
  </si>
  <si>
    <t>Submit</t>
  </si>
  <si>
    <t>취소</t>
  </si>
  <si>
    <t>제출</t>
  </si>
  <si>
    <t>UI-I-DMC-0007-SUB-POPUP</t>
    <phoneticPr fontId="1" type="noConversion"/>
  </si>
  <si>
    <t>popup:UI-I-DMC-0007-SUB-POPUP</t>
    <phoneticPr fontId="1" type="noConversion"/>
  </si>
  <si>
    <t>LINK</t>
    <phoneticPr fontId="1" type="noConversion"/>
  </si>
  <si>
    <t>✏️</t>
    <phoneticPr fontId="1" type="noConversion"/>
  </si>
  <si>
    <t>LINE</t>
    <phoneticPr fontId="1" type="noConversion"/>
  </si>
  <si>
    <t>UI-I-DMC-0008</t>
    <phoneticPr fontId="1" type="noConversion"/>
  </si>
  <si>
    <t>Case ID : 271061</t>
  </si>
  <si>
    <t>Case ID : 271061</t>
    <phoneticPr fontId="1" type="noConversion"/>
  </si>
  <si>
    <t>🗑️</t>
  </si>
  <si>
    <t>평가세부정보</t>
    <phoneticPr fontId="1" type="noConversion"/>
  </si>
  <si>
    <t>Possible and / or Exact Payment(s)</t>
    <phoneticPr fontId="1" type="noConversion"/>
  </si>
  <si>
    <t>가능하고/또는 정확한 지불</t>
    <phoneticPr fontId="1" type="noConversion"/>
  </si>
  <si>
    <t>가능하고/또는 정확한 지불</t>
    <phoneticPr fontId="1" type="noConversion"/>
  </si>
  <si>
    <t>UI-I-DMC-0008-SUB-POPUP</t>
  </si>
  <si>
    <t>UI-I-DMC-0008-SUB-POPUP</t>
    <phoneticPr fontId="1" type="noConversion"/>
  </si>
  <si>
    <t>UI-I-DMC-0008-SUB-POPUP</t>
    <phoneticPr fontId="1" type="noConversion"/>
  </si>
  <si>
    <t>Ammend Details(Wrong Assessments)</t>
    <phoneticPr fontId="1" type="noConversion"/>
  </si>
  <si>
    <t>세부정보수정(오류평가)</t>
    <phoneticPr fontId="1" type="noConversion"/>
  </si>
  <si>
    <t>차변 금액</t>
    <phoneticPr fontId="1" type="noConversion"/>
  </si>
  <si>
    <t>popup:UI-I-DMC-0008-SUB-POPUP</t>
    <phoneticPr fontId="1" type="noConversion"/>
  </si>
  <si>
    <t>Case ID : 271329</t>
  </si>
  <si>
    <t>Case ID : 271329</t>
    <phoneticPr fontId="1" type="noConversion"/>
  </si>
  <si>
    <t>UI-I-DMC-0009</t>
    <phoneticPr fontId="1" type="noConversion"/>
  </si>
  <si>
    <t>Correct Assessment</t>
    <phoneticPr fontId="1" type="noConversion"/>
  </si>
  <si>
    <t>올바른평가</t>
    <phoneticPr fontId="1" type="noConversion"/>
  </si>
  <si>
    <t>올바른평가</t>
    <phoneticPr fontId="1" type="noConversion"/>
  </si>
  <si>
    <t>중복평가</t>
  </si>
  <si>
    <t>중복평가</t>
    <phoneticPr fontId="1" type="noConversion"/>
  </si>
  <si>
    <t>제안된내용보기</t>
    <phoneticPr fontId="1" type="noConversion"/>
  </si>
  <si>
    <t>View proposed</t>
    <phoneticPr fontId="1" type="noConversion"/>
  </si>
  <si>
    <t>EN
CNT</t>
    <phoneticPr fontId="1" type="noConversion"/>
  </si>
  <si>
    <t>제안된내용보기</t>
    <phoneticPr fontId="1" type="noConversion"/>
  </si>
  <si>
    <t>KO
CNT</t>
    <phoneticPr fontId="1" type="noConversion"/>
  </si>
  <si>
    <t>Exact Payment(s)</t>
    <phoneticPr fontId="1" type="noConversion"/>
  </si>
  <si>
    <t>정확한지불</t>
    <phoneticPr fontId="1" type="noConversion"/>
  </si>
  <si>
    <t>정확한지불</t>
    <phoneticPr fontId="1" type="noConversion"/>
  </si>
  <si>
    <t>20-04-2024</t>
    <phoneticPr fontId="1" type="noConversion"/>
  </si>
  <si>
    <t>VAT</t>
    <phoneticPr fontId="1" type="noConversion"/>
  </si>
  <si>
    <t>REG</t>
    <phoneticPr fontId="1" type="noConversion"/>
  </si>
  <si>
    <t xml:space="preserve">15,809,652.38	</t>
    <phoneticPr fontId="1" type="noConversion"/>
  </si>
  <si>
    <t>PBL</t>
    <phoneticPr fontId="1" type="noConversion"/>
  </si>
  <si>
    <t xml:space="preserve">20-04-2024	</t>
    <phoneticPr fontId="1" type="noConversion"/>
  </si>
  <si>
    <t>OPN</t>
    <phoneticPr fontId="1" type="noConversion"/>
  </si>
  <si>
    <t xml:space="preserve">1,463,100	</t>
    <phoneticPr fontId="1" type="noConversion"/>
  </si>
  <si>
    <t>BAL</t>
    <phoneticPr fontId="1" type="noConversion"/>
  </si>
  <si>
    <t>아래 표에 표시된 대로 일부(전체) 중복 평가에 정확한 지급이 이루어졌기 때문에 이 사례를 진행할 수 없습니다.</t>
    <phoneticPr fontId="1" type="noConversion"/>
  </si>
  <si>
    <t>You cannot proceed with this case because some(all) duplicate assessments have exact payments as shown in the table below.</t>
    <phoneticPr fontId="1" type="noConversion"/>
  </si>
  <si>
    <t>아래 표에 표시된 대로 일부(전체) 중복 평가에 정확한 지급이 이루어졌기 때문에 이 사례를 진행할 수 없습니다.</t>
    <phoneticPr fontId="1" type="noConversion"/>
  </si>
  <si>
    <t>UI-I-DMC-0009-SUB-POPUP</t>
  </si>
  <si>
    <t>평가추가(중복된 평가 내역)</t>
    <phoneticPr fontId="1" type="noConversion"/>
  </si>
  <si>
    <t>평가추가(일괄 납부)</t>
    <phoneticPr fontId="1" type="noConversion"/>
  </si>
  <si>
    <t>UI-I-DMC-0009-SUB-POPUP</t>
    <phoneticPr fontId="1" type="noConversion"/>
  </si>
  <si>
    <t>Add assessment(Duplicate Assessments)</t>
    <phoneticPr fontId="1" type="noConversion"/>
  </si>
  <si>
    <t>평가추가(부채번호 없는 납부 내역)</t>
    <phoneticPr fontId="1" type="noConversion"/>
  </si>
  <si>
    <t>Postingld</t>
  </si>
  <si>
    <t>가치일</t>
  </si>
  <si>
    <t>20/04/2024</t>
  </si>
  <si>
    <t>popup:UI-I-DMC-0009-SUB-POPUP</t>
    <phoneticPr fontId="1" type="noConversion"/>
  </si>
  <si>
    <t>Case ID : 271238</t>
  </si>
  <si>
    <t>Case ID : 271238</t>
    <phoneticPr fontId="1" type="noConversion"/>
  </si>
  <si>
    <t>UI-I-DMC-0010</t>
    <phoneticPr fontId="1" type="noConversion"/>
  </si>
  <si>
    <t>04-12-2019</t>
    <phoneticPr fontId="1" type="noConversion"/>
  </si>
  <si>
    <t>PAY</t>
    <phoneticPr fontId="1" type="noConversion"/>
  </si>
  <si>
    <t>LUM</t>
    <phoneticPr fontId="1" type="noConversion"/>
  </si>
  <si>
    <t>무효 처리된 평가</t>
    <phoneticPr fontId="1" type="noConversion"/>
  </si>
  <si>
    <t>무효 처리된 평가</t>
    <phoneticPr fontId="1" type="noConversion"/>
  </si>
  <si>
    <t>구분</t>
    <phoneticPr fontId="1" type="noConversion"/>
  </si>
  <si>
    <t>BTN</t>
    <phoneticPr fontId="1" type="noConversion"/>
  </si>
  <si>
    <t>제안된항목보기</t>
    <phoneticPr fontId="1" type="noConversion"/>
  </si>
  <si>
    <t>제안된항목보기</t>
    <phoneticPr fontId="1" type="noConversion"/>
  </si>
  <si>
    <t>제안된항목보기</t>
    <phoneticPr fontId="1" type="noConversion"/>
  </si>
  <si>
    <t>평가추가</t>
    <phoneticPr fontId="1" type="noConversion"/>
  </si>
  <si>
    <t>평가추가</t>
    <phoneticPr fontId="1" type="noConversion"/>
  </si>
  <si>
    <t>평가추가</t>
    <phoneticPr fontId="1" type="noConversion"/>
  </si>
  <si>
    <t>Original Assessment</t>
  </si>
  <si>
    <t>원래평가</t>
    <phoneticPr fontId="1" type="noConversion"/>
  </si>
  <si>
    <t>원래평가</t>
    <phoneticPr fontId="1" type="noConversion"/>
  </si>
  <si>
    <t>전표번호</t>
    <phoneticPr fontId="1" type="noConversion"/>
  </si>
  <si>
    <t>전표번호</t>
    <phoneticPr fontId="1" type="noConversion"/>
  </si>
  <si>
    <t>UI-I-DMC-0010-SUB-POPUP</t>
  </si>
  <si>
    <t>UI-I-DMC-0010-SUB-POPUP</t>
    <phoneticPr fontId="1" type="noConversion"/>
  </si>
  <si>
    <t>평가추가(무효 처리된 평가)</t>
    <phoneticPr fontId="1" type="noConversion"/>
  </si>
  <si>
    <t>Add assessment(Vacated Assessments)</t>
    <phoneticPr fontId="1" type="noConversion"/>
  </si>
  <si>
    <t>UI-I-DMC-0010-SUB-POPUP</t>
    <phoneticPr fontId="1" type="noConversion"/>
  </si>
  <si>
    <t>popup:UI-I-DMC-0010-SUB-POPUP</t>
    <phoneticPr fontId="1" type="noConversion"/>
  </si>
  <si>
    <t>RAY</t>
    <phoneticPr fontId="1" type="noConversion"/>
  </si>
  <si>
    <t>21/12/2019</t>
    <phoneticPr fontId="1" type="noConversion"/>
  </si>
  <si>
    <t>MANUALPOSTING</t>
    <phoneticPr fontId="1" type="noConversion"/>
  </si>
  <si>
    <t>UI-I-DMC-0011</t>
    <phoneticPr fontId="1" type="noConversion"/>
  </si>
  <si>
    <t>Case ID : 271369</t>
  </si>
  <si>
    <t>Case ID : 271369</t>
    <phoneticPr fontId="1" type="noConversion"/>
  </si>
  <si>
    <t>31-08-2019</t>
    <phoneticPr fontId="1" type="noConversion"/>
  </si>
  <si>
    <t>WTN</t>
    <phoneticPr fontId="1" type="noConversion"/>
  </si>
  <si>
    <t>OTH</t>
    <phoneticPr fontId="1" type="noConversion"/>
  </si>
  <si>
    <t>Submitted for review</t>
    <phoneticPr fontId="1" type="noConversion"/>
  </si>
  <si>
    <t>Removed Assessment Details</t>
    <phoneticPr fontId="1" type="noConversion"/>
  </si>
  <si>
    <t>제거된 평가 세부정보</t>
    <phoneticPr fontId="1" type="noConversion"/>
  </si>
  <si>
    <t>제거된 평가 세부정보</t>
    <phoneticPr fontId="1" type="noConversion"/>
  </si>
  <si>
    <t>+첨부파일추가</t>
    <phoneticPr fontId="1" type="noConversion"/>
  </si>
  <si>
    <t>+Add attachment</t>
    <phoneticPr fontId="1" type="noConversion"/>
  </si>
  <si>
    <t>+첨부파일추가</t>
    <phoneticPr fontId="1" type="noConversion"/>
  </si>
  <si>
    <t>IFRAME</t>
    <phoneticPr fontId="1" type="noConversion"/>
  </si>
  <si>
    <t>INFO</t>
    <phoneticPr fontId="1" type="noConversion"/>
  </si>
  <si>
    <t>BANK STATEMENT</t>
  </si>
  <si>
    <t>BANK STATEMENT</t>
    <phoneticPr fontId="1" type="noConversion"/>
  </si>
  <si>
    <t>BANK STATMENT 2023</t>
    <phoneticPr fontId="1" type="noConversion"/>
  </si>
  <si>
    <t>Report (6).pdf</t>
    <phoneticPr fontId="1" type="noConversion"/>
  </si>
  <si>
    <t>🗑️</t>
    <phoneticPr fontId="1" type="noConversion"/>
  </si>
  <si>
    <t>COM-UI-ATTACHMENTS</t>
    <phoneticPr fontId="1" type="noConversion"/>
  </si>
  <si>
    <t>COM-UI-ATTACHMENTS</t>
    <phoneticPr fontId="1" type="noConversion"/>
  </si>
  <si>
    <t>첨부파일</t>
    <phoneticPr fontId="1" type="noConversion"/>
  </si>
  <si>
    <t>Add Attachment</t>
    <phoneticPr fontId="1" type="noConversion"/>
  </si>
  <si>
    <t>File Description</t>
  </si>
  <si>
    <t>File</t>
  </si>
  <si>
    <t>파일</t>
  </si>
  <si>
    <t>파일설명</t>
    <phoneticPr fontId="1" type="noConversion"/>
  </si>
  <si>
    <t>FILE</t>
    <phoneticPr fontId="1" type="noConversion"/>
  </si>
  <si>
    <t>BANK STATEMENT 2023</t>
  </si>
  <si>
    <t>Supporting Document*</t>
  </si>
  <si>
    <t>ADD-ATTACHMENTS-SUB-POPUP</t>
    <phoneticPr fontId="1" type="noConversion"/>
  </si>
  <si>
    <t>ADD-ATTACHMENTS-SUB-POPUP</t>
    <phoneticPr fontId="1" type="noConversion"/>
  </si>
  <si>
    <t>popup:ADD-ATTACHMENTS-SUB-POPUP</t>
    <phoneticPr fontId="1" type="noConversion"/>
  </si>
  <si>
    <t>save</t>
    <phoneticPr fontId="1" type="noConversion"/>
  </si>
  <si>
    <t>저장</t>
    <phoneticPr fontId="1" type="noConversion"/>
  </si>
  <si>
    <t>저장</t>
    <phoneticPr fontId="1" type="noConversion"/>
  </si>
  <si>
    <t>Y</t>
    <phoneticPr fontId="1" type="noConversion"/>
  </si>
  <si>
    <t>승인단계및비고</t>
    <phoneticPr fontId="1" type="noConversion"/>
  </si>
  <si>
    <t>Approval Stages and Remarks</t>
    <phoneticPr fontId="1" type="noConversion"/>
  </si>
  <si>
    <t>COM-UI-ASNR</t>
    <phoneticPr fontId="1" type="noConversion"/>
  </si>
  <si>
    <t>테이블_세로</t>
    <phoneticPr fontId="1" type="noConversion"/>
  </si>
  <si>
    <t>10 days ago by mjanja.malima at 13-03-2025 12:53:26
&lt;BR&gt;&lt;button class="btn btn-default" type="button" &gt;Opened Case&lt;/button&gt;</t>
    <phoneticPr fontId="1" type="noConversion"/>
  </si>
  <si>
    <t>10 days ago by mjanja.malima at 13-03-2025 13:11:56
&lt;br&gt;&lt;button class="btn btn-default" type="button" &gt;Sent for Verification&lt;/button&gt;
&lt;br&gt;TEST</t>
    <phoneticPr fontId="1" type="noConversion"/>
  </si>
  <si>
    <t>a day ago by godfrey.kumwembe at 22-03-2025 13:57:32
&lt;br&gt;&lt;button class="btn btn-default" type="button" &gt;Sent for Approval&lt;/button&gt;
&lt;br&gt;this is okay we can proceed</t>
    <phoneticPr fontId="1" type="noConversion"/>
  </si>
  <si>
    <t>Officer</t>
  </si>
  <si>
    <t>Officer</t>
    <phoneticPr fontId="1" type="noConversion"/>
  </si>
  <si>
    <t>Reviewer</t>
  </si>
  <si>
    <t>Reviewer</t>
    <phoneticPr fontId="1" type="noConversion"/>
  </si>
  <si>
    <t xml:space="preserve">Officer </t>
    <phoneticPr fontId="1" type="noConversion"/>
  </si>
  <si>
    <t>Case Reassignment</t>
    <phoneticPr fontId="1" type="noConversion"/>
  </si>
  <si>
    <t>UI-I-DMC-0012</t>
    <phoneticPr fontId="1" type="noConversion"/>
  </si>
  <si>
    <t>임원도메인이름</t>
    <phoneticPr fontId="1" type="noConversion"/>
  </si>
  <si>
    <t>Officer Domain Name</t>
    <phoneticPr fontId="1" type="noConversion"/>
  </si>
  <si>
    <t>취소</t>
    <phoneticPr fontId="1" type="noConversion"/>
  </si>
  <si>
    <t>Case Creator</t>
  </si>
  <si>
    <t>Date Updated</t>
  </si>
  <si>
    <t>Officer Updated</t>
  </si>
  <si>
    <t>사건 생성자</t>
  </si>
  <si>
    <t>사건 유형</t>
  </si>
  <si>
    <t>업데이트 날짜</t>
  </si>
  <si>
    <t>담당자 업데이트</t>
  </si>
  <si>
    <t>271193|271134|271133</t>
    <phoneticPr fontId="1" type="noConversion"/>
  </si>
  <si>
    <t>108502991|129799641|108502991</t>
    <phoneticPr fontId="1" type="noConversion"/>
  </si>
  <si>
    <t>FUDA INVESTMENT COMPANY LIMITED|FAEBER AUTO PARTS LIMITED|FUDA INVESTMENT COMPANY LIMITED</t>
  </si>
  <si>
    <t>evance.kahabi|mjanja.malima|mjanja.malima</t>
  </si>
  <si>
    <t>Payments without Debit Number|Vacated Assessments|Vacated Assessments</t>
  </si>
  <si>
    <t>17/03/2025|13/03/2025|13/03/2025</t>
  </si>
  <si>
    <t>Reassign|Reassign|Reassign</t>
    <phoneticPr fontId="1" type="noConversion"/>
  </si>
  <si>
    <t>LINK</t>
    <phoneticPr fontId="1" type="noConversion"/>
  </si>
  <si>
    <t>VIEW</t>
    <phoneticPr fontId="1" type="noConversion"/>
  </si>
  <si>
    <t>script:link('R00000000016_3','html/UI-I-DMC-0005(EN).html')</t>
    <phoneticPr fontId="1" type="noConversion"/>
  </si>
  <si>
    <t>UI-I-DMC-0013</t>
    <phoneticPr fontId="1" type="noConversion"/>
  </si>
  <si>
    <t>UI-I-DMC-0013</t>
    <phoneticPr fontId="1" type="noConversion"/>
  </si>
  <si>
    <t>Report Type</t>
    <phoneticPr fontId="1" type="noConversion"/>
  </si>
  <si>
    <t>Departments</t>
    <phoneticPr fontId="1" type="noConversion"/>
  </si>
  <si>
    <t>Select From Date</t>
    <phoneticPr fontId="1" type="noConversion"/>
  </si>
  <si>
    <t>Select To Date</t>
    <phoneticPr fontId="1" type="noConversion"/>
  </si>
  <si>
    <t>보고서 유형</t>
  </si>
  <si>
    <t>부서</t>
  </si>
  <si>
    <t>시작일 선택</t>
  </si>
  <si>
    <t>종료일 선택</t>
  </si>
  <si>
    <t>Large Taxpayers Department</t>
  </si>
  <si>
    <t>Domestic Revenue</t>
  </si>
  <si>
    <t>Department</t>
  </si>
  <si>
    <t>대규모 납세자 부서</t>
  </si>
  <si>
    <t>국세청</t>
  </si>
  <si>
    <t>--select department--(--부서 선택--)|Large Taxpayers Department(대규모 납세자 부서)|Domestic Revenue(국세청)|Department(부서)</t>
    <phoneticPr fontId="1" type="noConversion"/>
  </si>
  <si>
    <t>--select department--|Large Taxpayers Department|Domestic Revenue|Department</t>
    <phoneticPr fontId="1" type="noConversion"/>
  </si>
  <si>
    <t>--부서 선택--|대규모 납세자 부서|국세청|부서</t>
    <phoneticPr fontId="1" type="noConversion"/>
  </si>
  <si>
    <t>18/04/2024</t>
    <phoneticPr fontId="1" type="noConversion"/>
  </si>
  <si>
    <t>18/04/2025</t>
    <phoneticPr fontId="1" type="noConversion"/>
  </si>
  <si>
    <t>Y</t>
    <phoneticPr fontId="1" type="noConversion"/>
  </si>
  <si>
    <t>UI-I-DMC-0014</t>
    <phoneticPr fontId="1" type="noConversion"/>
  </si>
  <si>
    <t>UI-I-DMC-0015</t>
    <phoneticPr fontId="1" type="noConversion"/>
  </si>
  <si>
    <t>Retrieve</t>
  </si>
  <si>
    <t>검색하다</t>
  </si>
  <si>
    <t>검색하다</t>
    <phoneticPr fontId="1" type="noConversion"/>
  </si>
  <si>
    <t>LEFT</t>
    <phoneticPr fontId="1" type="noConversion"/>
  </si>
  <si>
    <t>List of Approved Cleanup cases</t>
  </si>
  <si>
    <t>List of Rejected Cleanup cases</t>
  </si>
  <si>
    <t>List of Cases in Verification Stage</t>
  </si>
  <si>
    <t>List of Cases in Proposal Stage</t>
  </si>
  <si>
    <t>List of Cases in Approval Stage</t>
  </si>
  <si>
    <t>Individual Detailed Cleanup</t>
  </si>
  <si>
    <t>--select report--</t>
    <phoneticPr fontId="1" type="noConversion"/>
  </si>
  <si>
    <t>--select department--</t>
    <phoneticPr fontId="1" type="noConversion"/>
  </si>
  <si>
    <t>--부서 선택--</t>
    <phoneticPr fontId="1" type="noConversion"/>
  </si>
  <si>
    <t>--보고서 선택--</t>
  </si>
  <si>
    <t>승인된 정리 사례 목록</t>
  </si>
  <si>
    <t>거부된 정리 사례 목록</t>
  </si>
  <si>
    <t>검증 단계 사례 목록</t>
  </si>
  <si>
    <t>제안 단계 사례 목록</t>
  </si>
  <si>
    <t>승인 단계 사례 목록</t>
  </si>
  <si>
    <t>개별 상세 정리</t>
  </si>
  <si>
    <t>--보고서 선택--
|승인된 정리 사례 목록
|거부된 정리 사례 목록
|검증 단계 사례 목록
|제안 단계 사례 목록
|승인 단계 사례 목록
|개별 상세 정리</t>
    <phoneticPr fontId="1" type="noConversion"/>
  </si>
  <si>
    <t>--select report--(--보고서 선택--)
|List of Approved Cleanup cases(승인된 정리 사례 목록)
|List of Rejected Cleanup cases(거부된 정리 사례 목록)
|List of Cases in Verification Stage(검증 단계 사례 목록)
|List of Cases in Proposal Stage(제안 단계 사례 목록)
|List of Cases in Approval Stage(승인 단계 사례 목록)
|Individual Detailed Cleanup(개별 상세 정리)</t>
    <phoneticPr fontId="1" type="noConversion"/>
  </si>
  <si>
    <t>--select report--
|List of Approved Cleanup cases
|List of Rejected Cleanup cases
|List of Cases in Verification Stage
|List of Cases in Proposal Stage
|List of Cases in Approval Stage
|Individual Detailed Cleanup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</si>
</sst>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1"/>
      <color rgb="FF000000"/>
      <name val="Calibri"/>
      <family val="2"/>
    </font>
    <font>
      <sz val="9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b/>
      <sz val="10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theme="1"/>
      <name val="Arial"/>
      <family val="2"/>
    </font>
    <font>
      <sz val="10"/>
      <color theme="1"/>
      <name val="Segoe UI Emoji"/>
      <family val="3"/>
    </font>
    <font>
      <sz val="10"/>
      <name val="맑은 고딕"/>
      <family val="3"/>
      <charset val="129"/>
      <scheme val="minor"/>
    </font>
    <font>
      <sz val="10"/>
      <name val="맑은 고딕"/>
      <family val="3"/>
      <charset val="129"/>
    </font>
  </fonts>
  <fills count="6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/>
    <xf numFmtId="0" fontId="7" fillId="0" borderId="0">
      <alignment vertical="center"/>
    </xf>
    <xf numFmtId="0" fontId="8" fillId="0" borderId="0"/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/>
    <xf numFmtId="0" fontId="5" fillId="0" borderId="0"/>
    <xf numFmtId="0" fontId="31" fillId="0" borderId="0"/>
    <xf numFmtId="0" fontId="32" fillId="0" borderId="0" applyNumberFormat="0" applyFill="0" applyBorder="0" applyAlignment="0" applyProtection="0"/>
    <xf numFmtId="0" fontId="33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7" fillId="0" borderId="0"/>
    <xf numFmtId="0" fontId="28" fillId="35" borderId="0" applyNumberFormat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9" fillId="0" borderId="0"/>
    <xf numFmtId="0" fontId="40" fillId="53" borderId="13" applyNumberFormat="0" applyAlignment="0" applyProtection="0">
      <alignment vertical="center"/>
    </xf>
    <xf numFmtId="177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9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1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0" fontId="41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4" fillId="0" borderId="0">
      <alignment horizontal="left"/>
    </xf>
    <xf numFmtId="0" fontId="45" fillId="0" borderId="14" applyNumberFormat="0" applyAlignment="0" applyProtection="0">
      <alignment horizontal="left" vertical="center"/>
    </xf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6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9" borderId="12" applyNumberFormat="0" applyAlignment="0" applyProtection="0">
      <alignment vertical="center"/>
    </xf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50" fillId="0" borderId="21" applyNumberFormat="0" applyFill="0" applyAlignment="0" applyProtection="0">
      <alignment vertical="center"/>
    </xf>
    <xf numFmtId="0" fontId="51" fillId="0" borderId="11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2" fillId="58" borderId="0" applyNumberFormat="0" applyBorder="0" applyAlignment="0" applyProtection="0">
      <alignment vertical="center"/>
    </xf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5" fontId="36" fillId="0" borderId="0"/>
    <xf numFmtId="184" fontId="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0" fontId="6" fillId="59" borderId="23" applyNumberFormat="0" applyFont="0" applyAlignment="0" applyProtection="0">
      <alignment vertical="center"/>
    </xf>
    <xf numFmtId="0" fontId="53" fillId="52" borderId="24" applyNumberFormat="0" applyAlignment="0" applyProtection="0">
      <alignment vertical="center"/>
    </xf>
    <xf numFmtId="10" fontId="5" fillId="0" borderId="0" applyFont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51" fillId="0" borderId="0"/>
    <xf numFmtId="0" fontId="54" fillId="0" borderId="0" applyNumberFormat="0" applyFill="0" applyBorder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176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8" fontId="37" fillId="0" borderId="0" applyFont="0" applyFill="0" applyBorder="0" applyAlignment="0" applyProtection="0"/>
    <xf numFmtId="0" fontId="6" fillId="0" borderId="0">
      <alignment vertical="center"/>
    </xf>
    <xf numFmtId="0" fontId="6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1" fillId="0" borderId="0"/>
    <xf numFmtId="0" fontId="64" fillId="0" borderId="0" applyFont="0" applyFill="0" applyBorder="0" applyAlignment="0" applyProtection="0"/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5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8" fontId="67" fillId="0" borderId="0" applyFont="0" applyFill="0" applyBorder="0" applyAlignment="0" applyProtection="0"/>
    <xf numFmtId="6" fontId="67" fillId="0" borderId="0" applyFont="0" applyFill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8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1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38" fontId="43" fillId="56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176" fontId="71" fillId="0" borderId="0" applyFont="0" applyFill="0" applyBorder="0" applyAlignment="0" applyProtection="0"/>
    <xf numFmtId="186" fontId="71" fillId="0" borderId="0" applyFont="0" applyFill="0" applyBorder="0" applyAlignment="0" applyProtection="0"/>
    <xf numFmtId="0" fontId="29" fillId="2" borderId="0">
      <alignment vertical="center"/>
    </xf>
    <xf numFmtId="42" fontId="72" fillId="0" borderId="0" applyFont="0" applyFill="0" applyBorder="0" applyAlignment="0" applyProtection="0"/>
    <xf numFmtId="187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44" fontId="72" fillId="0" borderId="0" applyFont="0" applyFill="0" applyBorder="0" applyAlignment="0" applyProtection="0"/>
    <xf numFmtId="188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187" fontId="71" fillId="0" borderId="0" applyFont="0" applyFill="0" applyBorder="0" applyAlignment="0" applyProtection="0"/>
    <xf numFmtId="188" fontId="71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0" fontId="6" fillId="0" borderId="0">
      <alignment vertical="center"/>
    </xf>
    <xf numFmtId="0" fontId="29" fillId="60" borderId="0"/>
    <xf numFmtId="41" fontId="72" fillId="0" borderId="0" applyFont="0" applyFill="0" applyBorder="0" applyAlignment="0" applyProtection="0"/>
    <xf numFmtId="176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43" fontId="72" fillId="0" borderId="0" applyFont="0" applyFill="0" applyBorder="0" applyAlignment="0" applyProtection="0"/>
    <xf numFmtId="186" fontId="73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29" fillId="0" borderId="0">
      <alignment vertical="center"/>
    </xf>
    <xf numFmtId="0" fontId="78" fillId="0" borderId="0" applyNumberFormat="0" applyFill="0" applyBorder="0" applyAlignment="0" applyProtection="0"/>
    <xf numFmtId="0" fontId="71" fillId="0" borderId="0"/>
    <xf numFmtId="0" fontId="79" fillId="0" borderId="0"/>
    <xf numFmtId="0" fontId="80" fillId="0" borderId="0"/>
    <xf numFmtId="0" fontId="75" fillId="0" borderId="0"/>
    <xf numFmtId="0" fontId="74" fillId="0" borderId="0"/>
    <xf numFmtId="0" fontId="81" fillId="0" borderId="0"/>
    <xf numFmtId="0" fontId="81" fillId="0" borderId="0"/>
    <xf numFmtId="37" fontId="75" fillId="0" borderId="0" applyFill="0" applyBorder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74" fillId="0" borderId="0"/>
    <xf numFmtId="189" fontId="6" fillId="0" borderId="0" applyFill="0" applyBorder="0" applyAlignment="0"/>
    <xf numFmtId="0" fontId="6" fillId="0" borderId="0">
      <alignment vertical="center"/>
    </xf>
    <xf numFmtId="0" fontId="84" fillId="0" borderId="0" applyNumberFormat="0" applyFill="0" applyBorder="0" applyAlignment="0" applyProtection="0">
      <alignment vertical="top"/>
      <protection locked="0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6" fontId="5" fillId="0" borderId="0" applyFont="0" applyFill="0" applyBorder="0" applyAlignment="0" applyProtection="0"/>
    <xf numFmtId="0" fontId="85" fillId="0" borderId="0" applyNumberFormat="0" applyAlignment="0">
      <alignment horizontal="left"/>
    </xf>
    <xf numFmtId="0" fontId="64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86" fillId="0" borderId="0" applyNumberFormat="0" applyAlignment="0">
      <alignment horizontal="left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0" borderId="14" applyNumberFormat="0" applyAlignment="0" applyProtection="0">
      <alignment horizontal="left"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87" fillId="0" borderId="0" applyNumberFormat="0" applyFill="0" applyBorder="0" applyAlignment="0" applyProtection="0">
      <alignment vertical="top"/>
      <protection locked="0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0" borderId="11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7" fontId="88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" fillId="0" borderId="0"/>
    <xf numFmtId="0" fontId="6" fillId="0" borderId="0"/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4" fontId="89" fillId="0" borderId="0" applyNumberFormat="0" applyFill="0" applyBorder="0" applyAlignment="0" applyProtection="0">
      <alignment horizontal="left"/>
    </xf>
    <xf numFmtId="0" fontId="5" fillId="0" borderId="0"/>
    <xf numFmtId="0" fontId="3" fillId="0" borderId="0">
      <alignment vertical="center"/>
    </xf>
    <xf numFmtId="40" fontId="90" fillId="0" borderId="0" applyBorder="0">
      <alignment horizontal="right"/>
    </xf>
    <xf numFmtId="0" fontId="91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185" fontId="3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/>
    <xf numFmtId="178" fontId="6" fillId="0" borderId="0"/>
    <xf numFmtId="178" fontId="6" fillId="0" borderId="0"/>
    <xf numFmtId="180" fontId="6" fillId="0" borderId="0"/>
    <xf numFmtId="180" fontId="6" fillId="0" borderId="0"/>
    <xf numFmtId="180" fontId="6" fillId="0" borderId="0"/>
    <xf numFmtId="182" fontId="6" fillId="0" borderId="0"/>
    <xf numFmtId="182" fontId="6" fillId="0" borderId="0"/>
    <xf numFmtId="182" fontId="6" fillId="0" borderId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51" fillId="0" borderId="22"/>
    <xf numFmtId="0" fontId="51" fillId="0" borderId="22"/>
    <xf numFmtId="0" fontId="51" fillId="0" borderId="22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0" fillId="0" borderId="0"/>
    <xf numFmtId="0" fontId="60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10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0" fillId="0" borderId="0"/>
    <xf numFmtId="0" fontId="3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177" fontId="6" fillId="0" borderId="0"/>
    <xf numFmtId="177" fontId="6" fillId="0" borderId="0"/>
    <xf numFmtId="177" fontId="6" fillId="0" borderId="0"/>
    <xf numFmtId="179" fontId="6" fillId="0" borderId="0"/>
    <xf numFmtId="179" fontId="6" fillId="0" borderId="0"/>
    <xf numFmtId="179" fontId="6" fillId="0" borderId="0"/>
    <xf numFmtId="181" fontId="6" fillId="0" borderId="0"/>
    <xf numFmtId="181" fontId="6" fillId="0" borderId="0"/>
    <xf numFmtId="181" fontId="6" fillId="0" borderId="0"/>
    <xf numFmtId="0" fontId="45" fillId="0" borderId="16">
      <alignment horizontal="left" vertical="center"/>
    </xf>
    <xf numFmtId="0" fontId="45" fillId="0" borderId="16">
      <alignment horizontal="left" vertical="center"/>
    </xf>
    <xf numFmtId="10" fontId="43" fillId="54" borderId="1" applyNumberFormat="0" applyBorder="0" applyAlignment="0" applyProtection="0"/>
    <xf numFmtId="0" fontId="49" fillId="39" borderId="12" applyNumberFormat="0" applyAlignment="0" applyProtection="0">
      <alignment vertical="center"/>
    </xf>
    <xf numFmtId="183" fontId="6" fillId="0" borderId="0"/>
    <xf numFmtId="183" fontId="6" fillId="0" borderId="0"/>
    <xf numFmtId="0" fontId="30" fillId="59" borderId="23" applyNumberFormat="0" applyFont="0" applyAlignment="0" applyProtection="0">
      <alignment vertical="center"/>
    </xf>
    <xf numFmtId="0" fontId="33" fillId="0" borderId="0"/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5" fillId="0" borderId="0"/>
    <xf numFmtId="0" fontId="33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92" fillId="0" borderId="0"/>
    <xf numFmtId="0" fontId="93" fillId="0" borderId="0"/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14" fontId="89" fillId="0" borderId="0" applyNumberFormat="0" applyFill="0" applyBorder="0" applyAlignment="0" applyProtection="0">
      <alignment horizontal="left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5" fillId="0" borderId="0"/>
  </cellStyleXfs>
  <cellXfs count="68">
    <xf numFmtId="0" fontId="0" fillId="0" borderId="0" xfId="0">
      <alignment vertical="center"/>
    </xf>
    <xf numFmtId="0" fontId="95" fillId="61" borderId="1" xfId="0" applyFont="1" applyFill="1" applyBorder="1" applyAlignment="1">
      <alignment horizontal="center" vertical="center" wrapText="1"/>
    </xf>
    <xf numFmtId="49" fontId="95" fillId="61" borderId="1" xfId="0" applyNumberFormat="1" applyFont="1" applyFill="1" applyBorder="1" applyAlignment="1">
      <alignment horizontal="center" vertical="center" wrapText="1"/>
    </xf>
    <xf numFmtId="49" fontId="2" fillId="61" borderId="1" xfId="0" applyNumberFormat="1" applyFont="1" applyFill="1" applyBorder="1" applyAlignment="1">
      <alignment horizontal="center" vertical="center" wrapText="1"/>
    </xf>
    <xf numFmtId="0" fontId="2" fillId="61" borderId="1" xfId="0" applyFont="1" applyFill="1" applyBorder="1" applyAlignment="1">
      <alignment horizontal="center" vertical="center" wrapText="1"/>
    </xf>
    <xf numFmtId="0" fontId="96" fillId="2" borderId="1" xfId="0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center" vertical="center" wrapText="1"/>
    </xf>
    <xf numFmtId="49" fontId="94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5" fillId="2" borderId="1" xfId="0" applyFont="1" applyFill="1" applyBorder="1" applyAlignment="1">
      <alignment horizontal="center" vertical="center" wrapText="1"/>
    </xf>
    <xf numFmtId="49" fontId="95" fillId="2" borderId="1" xfId="0" applyNumberFormat="1" applyFont="1" applyFill="1" applyBorder="1" applyAlignment="1">
      <alignment horizontal="center" vertical="center" wrapText="1"/>
    </xf>
    <xf numFmtId="0" fontId="95" fillId="61" borderId="0" xfId="0" applyFont="1" applyFill="1" applyAlignment="1">
      <alignment horizontal="center" vertical="center" wrapText="1"/>
    </xf>
    <xf numFmtId="0" fontId="95" fillId="0" borderId="0" xfId="0" applyFont="1" applyAlignment="1">
      <alignment horizontal="center" vertical="center" wrapText="1"/>
    </xf>
    <xf numFmtId="0" fontId="95" fillId="0" borderId="0" xfId="0" applyFont="1" applyAlignment="1">
      <alignment horizontal="center" vertical="center"/>
    </xf>
    <xf numFmtId="49" fontId="95" fillId="0" borderId="0" xfId="0" applyNumberFormat="1" applyFont="1" applyAlignment="1">
      <alignment horizontal="center" vertical="center" wrapText="1"/>
    </xf>
    <xf numFmtId="0" fontId="95" fillId="2" borderId="0" xfId="0" applyFont="1" applyFill="1" applyAlignment="1">
      <alignment horizontal="center" vertical="center" wrapText="1"/>
    </xf>
    <xf numFmtId="0" fontId="2" fillId="63" borderId="1" xfId="0" applyFont="1" applyFill="1" applyBorder="1" applyAlignment="1">
      <alignment horizontal="center" vertical="center" wrapText="1"/>
    </xf>
    <xf numFmtId="0" fontId="95" fillId="63" borderId="1" xfId="0" applyFont="1" applyFill="1" applyBorder="1" applyAlignment="1">
      <alignment horizontal="center" vertical="center" wrapText="1"/>
    </xf>
    <xf numFmtId="49" fontId="95" fillId="63" borderId="1" xfId="0" applyNumberFormat="1" applyFont="1" applyFill="1" applyBorder="1" applyAlignment="1">
      <alignment horizontal="center" vertical="center" wrapText="1"/>
    </xf>
    <xf numFmtId="0" fontId="95" fillId="63" borderId="0" xfId="0" applyFont="1" applyFill="1" applyAlignment="1">
      <alignment horizontal="center" vertical="center" wrapText="1"/>
    </xf>
    <xf numFmtId="0" fontId="2" fillId="64" borderId="1" xfId="0" applyFont="1" applyFill="1" applyBorder="1" applyAlignment="1">
      <alignment horizontal="center" vertical="center" wrapText="1"/>
    </xf>
    <xf numFmtId="0" fontId="95" fillId="64" borderId="1" xfId="0" applyFont="1" applyFill="1" applyBorder="1" applyAlignment="1">
      <alignment horizontal="center" vertical="center" wrapText="1"/>
    </xf>
    <xf numFmtId="49" fontId="95" fillId="64" borderId="1" xfId="0" applyNumberFormat="1" applyFont="1" applyFill="1" applyBorder="1" applyAlignment="1">
      <alignment horizontal="center" vertical="center" wrapText="1"/>
    </xf>
    <xf numFmtId="49" fontId="2" fillId="64" borderId="1" xfId="0" applyNumberFormat="1" applyFont="1" applyFill="1" applyBorder="1" applyAlignment="1">
      <alignment horizontal="center" vertical="center" wrapText="1"/>
    </xf>
    <xf numFmtId="0" fontId="95" fillId="64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101" fillId="63" borderId="0" xfId="0" applyFont="1" applyFill="1" applyAlignment="1">
      <alignment horizontal="center" vertical="center"/>
    </xf>
    <xf numFmtId="0" fontId="0" fillId="64" borderId="1" xfId="0" applyFill="1" applyBorder="1">
      <alignment vertical="center"/>
    </xf>
    <xf numFmtId="0" fontId="0" fillId="64" borderId="0" xfId="0" applyFill="1">
      <alignment vertical="center"/>
    </xf>
    <xf numFmtId="0" fontId="0" fillId="62" borderId="1" xfId="0" applyFill="1" applyBorder="1">
      <alignment vertical="center"/>
    </xf>
    <xf numFmtId="0" fontId="0" fillId="62" borderId="1" xfId="0" applyFill="1" applyBorder="1" applyAlignment="1">
      <alignment horizontal="center" vertical="center"/>
    </xf>
    <xf numFmtId="3" fontId="2" fillId="61" borderId="1" xfId="0" applyNumberFormat="1" applyFont="1" applyFill="1" applyBorder="1" applyAlignment="1">
      <alignment horizontal="center" vertical="center" wrapText="1"/>
    </xf>
    <xf numFmtId="0" fontId="0" fillId="61" borderId="0" xfId="0" applyFill="1">
      <alignment vertical="center"/>
    </xf>
    <xf numFmtId="0" fontId="100" fillId="63" borderId="1" xfId="0" applyFont="1" applyFill="1" applyBorder="1" applyAlignment="1">
      <alignment horizontal="center" vertical="center" wrapText="1"/>
    </xf>
    <xf numFmtId="0" fontId="101" fillId="6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02" fillId="0" borderId="1" xfId="0" applyFont="1" applyBorder="1">
      <alignment vertical="center"/>
    </xf>
    <xf numFmtId="0" fontId="0" fillId="61" borderId="1" xfId="0" applyFill="1" applyBorder="1">
      <alignment vertical="center"/>
    </xf>
    <xf numFmtId="0" fontId="0" fillId="61" borderId="1" xfId="0" applyFill="1" applyBorder="1" applyAlignment="1">
      <alignment horizontal="center" vertical="center"/>
    </xf>
    <xf numFmtId="0" fontId="103" fillId="61" borderId="1" xfId="0" applyFont="1" applyFill="1" applyBorder="1" applyAlignment="1">
      <alignment horizontal="center" vertical="center" wrapText="1"/>
    </xf>
    <xf numFmtId="0" fontId="0" fillId="65" borderId="1" xfId="0" applyFill="1" applyBorder="1">
      <alignment vertical="center"/>
    </xf>
    <xf numFmtId="0" fontId="0" fillId="65" borderId="1" xfId="0" applyFill="1" applyBorder="1" applyAlignment="1">
      <alignment horizontal="center" vertical="center"/>
    </xf>
    <xf numFmtId="0" fontId="0" fillId="65" borderId="0" xfId="0" applyFill="1">
      <alignment vertical="center"/>
    </xf>
    <xf numFmtId="4" fontId="2" fillId="61" borderId="1" xfId="0" applyNumberFormat="1" applyFont="1" applyFill="1" applyBorder="1" applyAlignment="1">
      <alignment horizontal="center" vertical="center" wrapText="1"/>
    </xf>
    <xf numFmtId="0" fontId="0" fillId="63" borderId="1" xfId="0" applyFill="1" applyBorder="1">
      <alignment vertical="center"/>
    </xf>
    <xf numFmtId="0" fontId="0" fillId="63" borderId="1" xfId="0" applyFill="1" applyBorder="1" applyAlignment="1">
      <alignment horizontal="center" vertical="center"/>
    </xf>
    <xf numFmtId="0" fontId="0" fillId="63" borderId="0" xfId="0" applyFill="1">
      <alignment vertical="center"/>
    </xf>
    <xf numFmtId="0" fontId="0" fillId="64" borderId="1" xfId="0" applyFill="1" applyBorder="1" applyAlignment="1">
      <alignment horizontal="center" vertical="center"/>
    </xf>
    <xf numFmtId="0" fontId="0" fillId="63" borderId="1" xfId="0" quotePrefix="1" applyFill="1" applyBorder="1">
      <alignment vertical="center"/>
    </xf>
    <xf numFmtId="0" fontId="2" fillId="63" borderId="1" xfId="0" quotePrefix="1" applyFont="1" applyFill="1" applyBorder="1" applyAlignment="1">
      <alignment horizontal="center" vertical="center" wrapText="1"/>
    </xf>
    <xf numFmtId="0" fontId="2" fillId="66" borderId="1" xfId="0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center" vertical="center" wrapText="1"/>
    </xf>
    <xf numFmtId="49" fontId="95" fillId="66" borderId="1" xfId="0" applyNumberFormat="1" applyFont="1" applyFill="1" applyBorder="1" applyAlignment="1">
      <alignment horizontal="center" vertical="center" wrapText="1"/>
    </xf>
    <xf numFmtId="0" fontId="2" fillId="66" borderId="1" xfId="0" quotePrefix="1" applyFont="1" applyFill="1" applyBorder="1" applyAlignment="1">
      <alignment horizontal="center" vertical="center" wrapText="1"/>
    </xf>
    <xf numFmtId="0" fontId="95" fillId="66" borderId="0" xfId="0" applyFont="1" applyFill="1" applyAlignment="1">
      <alignment horizontal="center" vertical="center" wrapText="1"/>
    </xf>
    <xf numFmtId="0" fontId="103" fillId="66" borderId="1" xfId="0" applyFont="1" applyFill="1" applyBorder="1" applyAlignment="1">
      <alignment horizontal="center" vertical="center" wrapText="1"/>
    </xf>
    <xf numFmtId="0" fontId="0" fillId="66" borderId="1" xfId="0" applyFill="1" applyBorder="1">
      <alignment vertical="center"/>
    </xf>
    <xf numFmtId="0" fontId="0" fillId="66" borderId="1" xfId="0" applyFill="1" applyBorder="1" applyAlignment="1">
      <alignment horizontal="center" vertical="center"/>
    </xf>
    <xf numFmtId="0" fontId="0" fillId="66" borderId="0" xfId="0" applyFill="1">
      <alignment vertical="center"/>
    </xf>
    <xf numFmtId="0" fontId="104" fillId="63" borderId="1" xfId="0" applyFont="1" applyFill="1" applyBorder="1" applyAlignment="1">
      <alignment horizontal="center" vertical="center" wrapText="1"/>
    </xf>
    <xf numFmtId="0" fontId="105" fillId="63" borderId="1" xfId="0" applyFont="1" applyFill="1" applyBorder="1" applyAlignment="1">
      <alignment horizontal="center" vertical="center" wrapText="1"/>
    </xf>
    <xf numFmtId="49" fontId="105" fillId="63" borderId="1" xfId="0" applyNumberFormat="1" applyFont="1" applyFill="1" applyBorder="1" applyAlignment="1">
      <alignment horizontal="center" vertical="center" wrapText="1"/>
    </xf>
    <xf numFmtId="0" fontId="105" fillId="63" borderId="0" xfId="0" applyFont="1" applyFill="1" applyAlignment="1">
      <alignment horizontal="center" vertical="center" wrapText="1"/>
    </xf>
    <xf numFmtId="0" fontId="0" fillId="0" borderId="0" xfId="0" quotePrefix="1">
      <alignment vertical="center"/>
    </xf>
    <xf numFmtId="0" fontId="0" fillId="0" borderId="1" xfId="0" quotePrefix="1" applyBorder="1">
      <alignment vertical="center"/>
    </xf>
    <xf numFmtId="0" fontId="2" fillId="61" borderId="1" xfId="0" quotePrefix="1" applyFont="1" applyFill="1" applyBorder="1" applyAlignment="1">
      <alignment horizontal="center" vertical="center" wrapText="1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7"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6"/>
      <tableStyleElement type="headerRow" dxfId="5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57150</xdr:colOff>
          <xdr:row>0</xdr:row>
          <xdr:rowOff>76200</xdr:rowOff>
        </xdr:from>
        <xdr:to>
          <xdr:col>32</xdr:col>
          <xdr:colOff>209550</xdr:colOff>
          <xdr:row>0</xdr:row>
          <xdr:rowOff>361950</xdr:rowOff>
        </xdr:to>
        <xdr:sp macro="" textlink="">
          <xdr:nvSpPr>
            <xdr:cNvPr id="47157" name="Button 53" hidden="1">
              <a:extLst>
                <a:ext uri="{63B3BB69-23CF-44E3-9099-C40C66FF867C}">
                  <a14:compatExt spid="_x0000_s47157"/>
                </a:ext>
                <a:ext uri="{FF2B5EF4-FFF2-40B4-BE49-F238E27FC236}">
                  <a16:creationId xmlns:a16="http://schemas.microsoft.com/office/drawing/2014/main" id="{00000000-0008-0000-0000-000035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266700</xdr:colOff>
          <xdr:row>0</xdr:row>
          <xdr:rowOff>57150</xdr:rowOff>
        </xdr:from>
        <xdr:to>
          <xdr:col>33</xdr:col>
          <xdr:colOff>504825</xdr:colOff>
          <xdr:row>0</xdr:row>
          <xdr:rowOff>361950</xdr:rowOff>
        </xdr:to>
        <xdr:sp macro="" textlink="">
          <xdr:nvSpPr>
            <xdr:cNvPr id="47159" name="Button 55" hidden="1">
              <a:extLst>
                <a:ext uri="{63B3BB69-23CF-44E3-9099-C40C66FF867C}">
                  <a14:compatExt spid="_x0000_s47159"/>
                </a:ext>
                <a:ext uri="{FF2B5EF4-FFF2-40B4-BE49-F238E27FC236}">
                  <a16:creationId xmlns:a16="http://schemas.microsoft.com/office/drawing/2014/main" id="{00000000-0008-0000-0000-000037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342900</xdr:colOff>
          <xdr:row>0</xdr:row>
          <xdr:rowOff>104775</xdr:rowOff>
        </xdr:from>
        <xdr:to>
          <xdr:col>37</xdr:col>
          <xdr:colOff>38100</xdr:colOff>
          <xdr:row>0</xdr:row>
          <xdr:rowOff>419100</xdr:rowOff>
        </xdr:to>
        <xdr:sp macro="" textlink="">
          <xdr:nvSpPr>
            <xdr:cNvPr id="47163" name="제목고정" hidden="1">
              <a:extLst>
                <a:ext uri="{63B3BB69-23CF-44E3-9099-C40C66FF867C}">
                  <a14:compatExt spid="_x0000_s47163"/>
                </a:ext>
                <a:ext uri="{FF2B5EF4-FFF2-40B4-BE49-F238E27FC236}">
                  <a16:creationId xmlns:a16="http://schemas.microsoft.com/office/drawing/2014/main" id="{00000000-0008-0000-0000-00003B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628650</xdr:colOff>
          <xdr:row>0</xdr:row>
          <xdr:rowOff>76200</xdr:rowOff>
        </xdr:from>
        <xdr:to>
          <xdr:col>35</xdr:col>
          <xdr:colOff>152400</xdr:colOff>
          <xdr:row>0</xdr:row>
          <xdr:rowOff>361950</xdr:rowOff>
        </xdr:to>
        <xdr:sp macro="" textlink="">
          <xdr:nvSpPr>
            <xdr:cNvPr id="47203" name="Button 99" hidden="1">
              <a:extLst>
                <a:ext uri="{63B3BB69-23CF-44E3-9099-C40C66FF867C}">
                  <a14:compatExt spid="_x0000_s47203"/>
                </a:ext>
                <a:ext uri="{FF2B5EF4-FFF2-40B4-BE49-F238E27FC236}">
                  <a16:creationId xmlns:a16="http://schemas.microsoft.com/office/drawing/2014/main" id="{00000000-0008-0000-0000-000063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123825</xdr:colOff>
          <xdr:row>0</xdr:row>
          <xdr:rowOff>57150</xdr:rowOff>
        </xdr:from>
        <xdr:to>
          <xdr:col>0</xdr:col>
          <xdr:colOff>971550</xdr:colOff>
          <xdr:row>0</xdr:row>
          <xdr:rowOff>371475</xdr:rowOff>
        </xdr:to>
        <xdr:sp macro="" textlink="">
          <xdr:nvSpPr>
            <xdr:cNvPr id="47204" name="Button 100" hidden="1">
              <a:extLst>
                <a:ext uri="{63B3BB69-23CF-44E3-9099-C40C66FF867C}">
                  <a14:compatExt spid="_x0000_s47204"/>
                </a:ext>
                <a:ext uri="{FF2B5EF4-FFF2-40B4-BE49-F238E27FC236}">
                  <a16:creationId xmlns:a16="http://schemas.microsoft.com/office/drawing/2014/main" id="{00000000-0008-0000-0000-000064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CUPIA\alpass\%5b01%5d%20&#49328;&#52636;&#47932;\%5b04%5d%20&#52280;&#44256;&#51088;&#47308;\13.%20&#44048;&#49884;\98.HTML_Maker\ALPASS-BD-SUR-U201_&#54868;&#47732;HTML\HTML-MAKER\00-HTML-MAKER.xlsm" TargetMode="External"/><Relationship Id="rId1" Type="http://schemas.openxmlformats.org/officeDocument/2006/relationships/externalLinkPath" Target="/CUPIA/alpass/%5b01%5d%20&#49328;&#52636;&#47932;/%5b04%5d%20&#52280;&#44256;&#51088;&#47308;/13.%20&#44048;&#49884;/98.HTML_Maker/ALPASS-BD-SUR-U201_&#54868;&#47732;HTML/HTML-MAKER/00-HTML-MAKER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DMC_2ND_HTML\HTML-MAKER\00-HTML-MAKER.xlsm" TargetMode="External"/><Relationship Id="rId1" Type="http://schemas.openxmlformats.org/officeDocument/2006/relationships/externalLinkPath" Target="/25_IDRAS/DMC_2ND_HTML/HTML-MAKER/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Sheet2"/>
      <sheetName val="Sheet1"/>
      <sheetName val="버전히스토리"/>
      <sheetName val="00-HTML-MAKER"/>
    </sheetNames>
    <definedNames>
      <definedName name="MakeHtmlFk"/>
      <definedName name="MakeHtmlFr"/>
      <definedName name="MakeHtmlKr"/>
    </defined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Html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AE443"/>
  <sheetViews>
    <sheetView showGridLines="0" tabSelected="1" zoomScale="85" zoomScaleNormal="85" workbookViewId="0">
      <pane ySplit="1" topLeftCell="A50" activePane="bottomLeft" state="frozen"/>
      <selection activeCell="V1" sqref="V1"/>
      <selection pane="bottomLeft" activeCell="J62" sqref="J62"/>
    </sheetView>
  </sheetViews>
  <sheetFormatPr defaultColWidth="9" defaultRowHeight="18.600000000000001" customHeight="1"/>
  <cols>
    <col min="1" max="1" width="13.625" style="12" customWidth="1"/>
    <col min="2" max="2" width="14" style="12" customWidth="1"/>
    <col min="3" max="3" width="13.625" style="12" customWidth="1"/>
    <col min="4" max="4" width="28.625" style="12" bestFit="1" customWidth="1"/>
    <col min="5" max="5" width="10" style="15" customWidth="1"/>
    <col min="6" max="7" width="5.875" style="12" customWidth="1"/>
    <col min="8" max="8" width="5.875" style="15" customWidth="1"/>
    <col min="9" max="9" width="5.875" style="12" customWidth="1"/>
    <col min="10" max="10" width="17.375" style="12" customWidth="1"/>
    <col min="11" max="11" width="5.875" style="15" customWidth="1"/>
    <col min="12" max="13" width="5.875" style="12" customWidth="1"/>
    <col min="14" max="14" width="12.5" style="12" customWidth="1"/>
    <col min="15" max="17" width="12.75" style="12" customWidth="1"/>
    <col min="18" max="18" width="9.25" style="12" customWidth="1"/>
    <col min="19" max="19" width="7.75" style="12" customWidth="1"/>
    <col min="20" max="28" width="7.375" style="12" customWidth="1"/>
    <col min="29" max="29" width="13.125" style="14" customWidth="1"/>
    <col min="30" max="31" width="13.125" style="12" customWidth="1"/>
    <col min="32" max="16384" width="9" style="12"/>
  </cols>
  <sheetData>
    <row r="1" spans="1:31" s="13" customFormat="1" ht="36.6" customHeight="1">
      <c r="A1" s="5" t="s">
        <v>2</v>
      </c>
      <c r="B1" s="6" t="s">
        <v>0</v>
      </c>
      <c r="C1" s="6" t="s">
        <v>29</v>
      </c>
      <c r="D1" s="6" t="s">
        <v>28</v>
      </c>
      <c r="E1" s="6" t="s">
        <v>3</v>
      </c>
      <c r="F1" s="6" t="s">
        <v>30</v>
      </c>
      <c r="G1" s="6" t="s">
        <v>31</v>
      </c>
      <c r="H1" s="6" t="s">
        <v>7</v>
      </c>
      <c r="I1" s="6" t="s">
        <v>32</v>
      </c>
      <c r="J1" s="6" t="s">
        <v>33</v>
      </c>
      <c r="K1" s="6" t="s">
        <v>4</v>
      </c>
      <c r="L1" s="6" t="s">
        <v>34</v>
      </c>
      <c r="M1" s="6" t="s">
        <v>35</v>
      </c>
      <c r="N1" s="6" t="s">
        <v>11</v>
      </c>
      <c r="O1" s="6" t="s">
        <v>1</v>
      </c>
      <c r="P1" s="6" t="s">
        <v>36</v>
      </c>
      <c r="Q1" s="6" t="s">
        <v>37</v>
      </c>
      <c r="R1" s="6" t="s">
        <v>20</v>
      </c>
      <c r="S1" s="6" t="s">
        <v>21</v>
      </c>
      <c r="T1" s="6" t="s">
        <v>5</v>
      </c>
      <c r="U1" s="6" t="s">
        <v>13</v>
      </c>
      <c r="V1" s="6" t="s">
        <v>10</v>
      </c>
      <c r="W1" s="6" t="s">
        <v>6</v>
      </c>
      <c r="X1" s="6" t="s">
        <v>12</v>
      </c>
      <c r="Y1" s="6" t="s">
        <v>22</v>
      </c>
      <c r="Z1" s="6" t="s">
        <v>23</v>
      </c>
      <c r="AA1" s="6" t="s">
        <v>38</v>
      </c>
      <c r="AB1" s="6" t="s">
        <v>39</v>
      </c>
      <c r="AC1" s="7" t="s">
        <v>24</v>
      </c>
      <c r="AD1" s="6" t="s">
        <v>40</v>
      </c>
      <c r="AE1" s="6" t="s">
        <v>41</v>
      </c>
    </row>
    <row r="2" spans="1:31" s="11" customFormat="1" ht="17.45" customHeight="1">
      <c r="A2" s="4" t="s">
        <v>127</v>
      </c>
      <c r="B2" s="1" t="str">
        <f>VLOOKUP(A2,Lable!$G:$I,2,FALSE)</f>
        <v>Dashboard</v>
      </c>
      <c r="C2" s="1" t="str">
        <f>IF(B2&lt;&gt;"",D2&amp;"("&amp;B2&amp;")","")</f>
        <v>Dashboard(Dashboard)</v>
      </c>
      <c r="D2" s="1" t="str">
        <f>IF(B2&lt;&gt;"", VLOOKUP(B2,Lable!$A:$D,2,FALSE), "" )</f>
        <v>Dashboard</v>
      </c>
      <c r="E2" s="10" t="s">
        <v>104</v>
      </c>
      <c r="F2" s="1" t="str">
        <f t="shared" ref="F2" si="0">IF(E2&lt;&gt;"",G2&amp;"("&amp;E2&amp;")","")</f>
        <v>1. Regional Dashboards for users with Regional roles(1. 지역별 역할을 가진 사용자를 위한 지역별 대시보드)</v>
      </c>
      <c r="G2" s="1" t="str">
        <f>IF(E2&lt;&gt;"",VLOOKUP(E2,Lable!$A:$B,2,FALSE),"")</f>
        <v>1. Regional Dashboards for users with Regional roles</v>
      </c>
      <c r="H2" s="10" t="s">
        <v>71</v>
      </c>
      <c r="I2" s="1" t="str">
        <f t="shared" ref="I2" si="1">IF(H2&lt;&gt;"",J2&amp;"("&amp;H2&amp;")","")</f>
        <v>REGIONAL CASES STATUS(210)(지역별 사례 현황(210))</v>
      </c>
      <c r="J2" s="1" t="str">
        <f>IF(H2&lt;&gt;"", VLOOKUP(H2,Lable!$A:$D,2,FALSE),"")</f>
        <v>REGIONAL CASES STATUS(210)</v>
      </c>
      <c r="K2" s="9"/>
      <c r="L2" s="1" t="str">
        <f t="shared" ref="L2" si="2">IF(K2&lt;&gt;"",M2&amp;"("&amp;K2&amp;")","")</f>
        <v/>
      </c>
      <c r="M2" s="1" t="str">
        <f>IF(K2&lt;&gt;"",VLOOKUP(K2,Lable!$A:$B,2,FALSE),"")</f>
        <v/>
      </c>
      <c r="N2" s="2" t="s">
        <v>15</v>
      </c>
      <c r="O2" s="4" t="s">
        <v>111</v>
      </c>
      <c r="P2" s="1" t="str">
        <f>IF(O2&lt;&gt;"",Q2&amp;"&lt;br&gt;("&amp;O2&amp;")","")</f>
        <v>35&lt;br&gt;Proposal 16.67%&lt;br&gt;(35&lt;br&gt;제안 16.67%)</v>
      </c>
      <c r="Q2" s="1" t="str">
        <f>IF(O2&lt;&gt;"", VLOOKUP(O2, Lable!$A:$B, 2, FALSE), "")</f>
        <v>35&lt;br&gt;Proposal 16.67%</v>
      </c>
      <c r="R2" s="2" t="s">
        <v>70</v>
      </c>
      <c r="S2" s="1"/>
      <c r="T2" s="1"/>
      <c r="U2" s="1"/>
      <c r="V2" s="2"/>
      <c r="W2" s="2"/>
      <c r="X2" s="2"/>
      <c r="Y2" s="2"/>
      <c r="Z2" s="4"/>
      <c r="AA2" s="4"/>
      <c r="AB2" s="4"/>
      <c r="AC2" s="3"/>
      <c r="AD2" s="3"/>
      <c r="AE2" s="3"/>
    </row>
    <row r="3" spans="1:31" s="11" customFormat="1" ht="18.600000000000001" customHeight="1">
      <c r="A3" s="4" t="s">
        <v>126</v>
      </c>
      <c r="B3" s="1" t="str">
        <f>VLOOKUP(A3,Lable!$G:$I,2,FALSE)</f>
        <v>Dashboard</v>
      </c>
      <c r="C3" s="1" t="str">
        <f t="shared" ref="C3:C6" si="3">IF(B3&lt;&gt;"",D3&amp;"("&amp;B3&amp;")","")</f>
        <v>Dashboard(Dashboard)</v>
      </c>
      <c r="D3" s="1" t="str">
        <f>IF(B3&lt;&gt;"", VLOOKUP(B3,Lable!$A:$D,2,FALSE), "" )</f>
        <v>Dashboard</v>
      </c>
      <c r="E3" s="10" t="s">
        <v>99</v>
      </c>
      <c r="F3" s="1" t="str">
        <f t="shared" ref="F3:F64" si="4">IF(E3&lt;&gt;"",G3&amp;"("&amp;E3&amp;")","")</f>
        <v>1. Regional Dashboards for users with Regional roles(1. 지역별 역할을 가진 사용자를 위한 지역별 대시보드)</v>
      </c>
      <c r="G3" s="1" t="str">
        <f>IF(E3&lt;&gt;"",VLOOKUP(E3,Lable!$A:$B,2,FALSE),"")</f>
        <v>1. Regional Dashboards for users with Regional roles</v>
      </c>
      <c r="H3" s="10" t="s">
        <v>71</v>
      </c>
      <c r="I3" s="1" t="str">
        <f t="shared" ref="I3:I64" si="5">IF(H3&lt;&gt;"",J3&amp;"("&amp;H3&amp;")","")</f>
        <v>REGIONAL CASES STATUS(210)(지역별 사례 현황(210))</v>
      </c>
      <c r="J3" s="1" t="str">
        <f>IF(H3&lt;&gt;"", VLOOKUP(H3,Lable!$A:$D,2,FALSE),"")</f>
        <v>REGIONAL CASES STATUS(210)</v>
      </c>
      <c r="K3" s="9"/>
      <c r="L3" s="1" t="str">
        <f t="shared" ref="L3:L64" si="6">IF(K3&lt;&gt;"",M3&amp;"("&amp;K3&amp;")","")</f>
        <v/>
      </c>
      <c r="M3" s="1" t="str">
        <f>IF(K3&lt;&gt;"",VLOOKUP(K3,Lable!$A:$B,2,FALSE),"")</f>
        <v/>
      </c>
      <c r="N3" s="2" t="s">
        <v>15</v>
      </c>
      <c r="O3" s="4" t="s">
        <v>114</v>
      </c>
      <c r="P3" s="1" t="str">
        <f t="shared" ref="P3:P67" si="7">IF(O3&lt;&gt;"",Q3&amp;"&lt;br&gt;("&amp;O3&amp;")","")</f>
        <v>12&lt;br&gt;Verification 5.71%&lt;br&gt;(12&lt;br&gt;확인 5.71%)</v>
      </c>
      <c r="Q3" s="1" t="str">
        <f>IF(O3&lt;&gt;"", VLOOKUP(O3, Lable!$A:$B, 2, FALSE), "")</f>
        <v>12&lt;br&gt;Verification 5.71%</v>
      </c>
      <c r="R3" s="2" t="s">
        <v>70</v>
      </c>
      <c r="S3" s="1"/>
      <c r="T3" s="1"/>
      <c r="U3" s="1"/>
      <c r="V3" s="2"/>
      <c r="W3" s="2"/>
      <c r="X3" s="2"/>
      <c r="Y3" s="2"/>
      <c r="Z3" s="4"/>
      <c r="AA3" s="4"/>
      <c r="AB3" s="4"/>
      <c r="AC3" s="4"/>
      <c r="AD3" s="4"/>
      <c r="AE3" s="4"/>
    </row>
    <row r="4" spans="1:31" s="11" customFormat="1" ht="18.600000000000001" customHeight="1">
      <c r="A4" s="4" t="s">
        <v>126</v>
      </c>
      <c r="B4" s="1" t="str">
        <f>VLOOKUP(A4,Lable!$G:$I,2,FALSE)</f>
        <v>Dashboard</v>
      </c>
      <c r="C4" s="1" t="str">
        <f t="shared" si="3"/>
        <v>Dashboard(Dashboard)</v>
      </c>
      <c r="D4" s="1" t="str">
        <f>IF(B4&lt;&gt;"", VLOOKUP(B4,Lable!$A:$D,2,FALSE), "" )</f>
        <v>Dashboard</v>
      </c>
      <c r="E4" s="10" t="s">
        <v>99</v>
      </c>
      <c r="F4" s="1" t="str">
        <f t="shared" si="4"/>
        <v>1. Regional Dashboards for users with Regional roles(1. 지역별 역할을 가진 사용자를 위한 지역별 대시보드)</v>
      </c>
      <c r="G4" s="1" t="str">
        <f>IF(E4&lt;&gt;"",VLOOKUP(E4,Lable!$A:$B,2,FALSE),"")</f>
        <v>1. Regional Dashboards for users with Regional roles</v>
      </c>
      <c r="H4" s="10" t="s">
        <v>71</v>
      </c>
      <c r="I4" s="1" t="str">
        <f t="shared" si="5"/>
        <v>REGIONAL CASES STATUS(210)(지역별 사례 현황(210))</v>
      </c>
      <c r="J4" s="1" t="str">
        <f>IF(H4&lt;&gt;"", VLOOKUP(H4,Lable!$A:$D,2,FALSE),"")</f>
        <v>REGIONAL CASES STATUS(210)</v>
      </c>
      <c r="K4" s="9"/>
      <c r="L4" s="1" t="str">
        <f t="shared" si="6"/>
        <v/>
      </c>
      <c r="M4" s="1" t="str">
        <f>IF(K4&lt;&gt;"",VLOOKUP(K4,Lable!$A:$B,2,FALSE),"")</f>
        <v/>
      </c>
      <c r="N4" s="2" t="s">
        <v>15</v>
      </c>
      <c r="O4" s="4" t="s">
        <v>115</v>
      </c>
      <c r="P4" s="1" t="str">
        <f t="shared" si="7"/>
        <v>3&lt;br&gt;Approval 1.43%&lt;br&gt;(3&lt;br&gt;승인 1.43%)</v>
      </c>
      <c r="Q4" s="1" t="str">
        <f>IF(O4&lt;&gt;"", VLOOKUP(O4, Lable!$A:$B, 2, FALSE), "")</f>
        <v>3&lt;br&gt;Approval 1.43%</v>
      </c>
      <c r="R4" s="2" t="s">
        <v>70</v>
      </c>
      <c r="S4" s="1"/>
      <c r="T4" s="1"/>
      <c r="U4" s="1"/>
      <c r="V4" s="2"/>
      <c r="W4" s="2"/>
      <c r="X4" s="2"/>
      <c r="Y4" s="2"/>
      <c r="Z4" s="4"/>
      <c r="AA4" s="4"/>
      <c r="AB4" s="4"/>
      <c r="AC4" s="3"/>
      <c r="AD4" s="4"/>
      <c r="AE4" s="4"/>
    </row>
    <row r="5" spans="1:31" s="11" customFormat="1" ht="18.600000000000001" customHeight="1">
      <c r="A5" s="4" t="s">
        <v>126</v>
      </c>
      <c r="B5" s="1" t="str">
        <f>VLOOKUP(A5,Lable!$G:$I,2,FALSE)</f>
        <v>Dashboard</v>
      </c>
      <c r="C5" s="1" t="str">
        <f t="shared" si="3"/>
        <v>Dashboard(Dashboard)</v>
      </c>
      <c r="D5" s="1" t="str">
        <f>IF(B5&lt;&gt;"", VLOOKUP(B5,Lable!$A:$D,2,FALSE), "" )</f>
        <v>Dashboard</v>
      </c>
      <c r="E5" s="10" t="s">
        <v>99</v>
      </c>
      <c r="F5" s="1" t="str">
        <f t="shared" si="4"/>
        <v>1. Regional Dashboards for users with Regional roles(1. 지역별 역할을 가진 사용자를 위한 지역별 대시보드)</v>
      </c>
      <c r="G5" s="1" t="str">
        <f>IF(E5&lt;&gt;"",VLOOKUP(E5,Lable!$A:$B,2,FALSE),"")</f>
        <v>1. Regional Dashboards for users with Regional roles</v>
      </c>
      <c r="H5" s="10" t="s">
        <v>71</v>
      </c>
      <c r="I5" s="1" t="str">
        <f t="shared" si="5"/>
        <v>REGIONAL CASES STATUS(210)(지역별 사례 현황(210))</v>
      </c>
      <c r="J5" s="1" t="str">
        <f>IF(H5&lt;&gt;"", VLOOKUP(H5,Lable!$A:$D,2,FALSE),"")</f>
        <v>REGIONAL CASES STATUS(210)</v>
      </c>
      <c r="K5" s="9"/>
      <c r="L5" s="1" t="str">
        <f t="shared" si="6"/>
        <v/>
      </c>
      <c r="M5" s="1" t="str">
        <f>IF(K5&lt;&gt;"",VLOOKUP(K5,Lable!$A:$B,2,FALSE),"")</f>
        <v/>
      </c>
      <c r="N5" s="2" t="s">
        <v>15</v>
      </c>
      <c r="O5" s="4" t="s">
        <v>116</v>
      </c>
      <c r="P5" s="1" t="str">
        <f t="shared" si="7"/>
        <v>140&lt;br&gt;Approved 66.67%&lt;br&gt;(140&lt;br&gt;승인됨 66.67%)</v>
      </c>
      <c r="Q5" s="1" t="str">
        <f>IF(O5&lt;&gt;"", VLOOKUP(O5, Lable!$A:$B, 2, FALSE), "")</f>
        <v>140&lt;br&gt;Approved 66.67%</v>
      </c>
      <c r="R5" s="2" t="s">
        <v>70</v>
      </c>
      <c r="S5" s="1"/>
      <c r="T5" s="1"/>
      <c r="U5" s="1"/>
      <c r="V5" s="2"/>
      <c r="W5" s="2"/>
      <c r="X5" s="2"/>
      <c r="Y5" s="2"/>
      <c r="Z5" s="4"/>
      <c r="AA5" s="4"/>
      <c r="AB5" s="4"/>
      <c r="AC5" s="3"/>
      <c r="AD5" s="4"/>
      <c r="AE5" s="4"/>
    </row>
    <row r="6" spans="1:31" s="11" customFormat="1" ht="18.600000000000001" customHeight="1">
      <c r="A6" s="4" t="s">
        <v>126</v>
      </c>
      <c r="B6" s="1" t="str">
        <f>VLOOKUP(A6,Lable!$G:$I,2,FALSE)</f>
        <v>Dashboard</v>
      </c>
      <c r="C6" s="1" t="str">
        <f t="shared" si="3"/>
        <v>Dashboard(Dashboard)</v>
      </c>
      <c r="D6" s="1" t="str">
        <f>IF(B6&lt;&gt;"", VLOOKUP(B6,Lable!$A:$D,2,FALSE), "" )</f>
        <v>Dashboard</v>
      </c>
      <c r="E6" s="10" t="s">
        <v>99</v>
      </c>
      <c r="F6" s="1" t="str">
        <f t="shared" si="4"/>
        <v>1. Regional Dashboards for users with Regional roles(1. 지역별 역할을 가진 사용자를 위한 지역별 대시보드)</v>
      </c>
      <c r="G6" s="1" t="str">
        <f>IF(E6&lt;&gt;"",VLOOKUP(E6,Lable!$A:$B,2,FALSE),"")</f>
        <v>1. Regional Dashboards for users with Regional roles</v>
      </c>
      <c r="H6" s="10" t="s">
        <v>71</v>
      </c>
      <c r="I6" s="1" t="str">
        <f t="shared" si="5"/>
        <v>REGIONAL CASES STATUS(210)(지역별 사례 현황(210))</v>
      </c>
      <c r="J6" s="1" t="str">
        <f>IF(H6&lt;&gt;"", VLOOKUP(H6,Lable!$A:$D,2,FALSE),"")</f>
        <v>REGIONAL CASES STATUS(210)</v>
      </c>
      <c r="K6" s="9"/>
      <c r="L6" s="1" t="str">
        <f t="shared" si="6"/>
        <v/>
      </c>
      <c r="M6" s="1" t="str">
        <f>IF(K6&lt;&gt;"",VLOOKUP(K6,Lable!$A:$B,2,FALSE),"")</f>
        <v/>
      </c>
      <c r="N6" s="2" t="s">
        <v>15</v>
      </c>
      <c r="O6" s="4" t="s">
        <v>117</v>
      </c>
      <c r="P6" s="1" t="str">
        <f t="shared" si="7"/>
        <v>20&lt;br&gt;Rejected 9.52%&lt;br&gt;(20&lt;br&gt;거부됨 9.52%)</v>
      </c>
      <c r="Q6" s="1" t="str">
        <f>IF(O6&lt;&gt;"", VLOOKUP(O6, Lable!$A:$B, 2, FALSE), "")</f>
        <v>20&lt;br&gt;Rejected 9.52%</v>
      </c>
      <c r="R6" s="2" t="s">
        <v>70</v>
      </c>
      <c r="S6" s="1"/>
      <c r="T6" s="1"/>
      <c r="U6" s="1"/>
      <c r="V6" s="2"/>
      <c r="W6" s="2"/>
      <c r="X6" s="2"/>
      <c r="Y6" s="2"/>
      <c r="Z6" s="4"/>
      <c r="AA6" s="4"/>
      <c r="AB6" s="4"/>
      <c r="AC6" s="3"/>
      <c r="AD6" s="4"/>
      <c r="AE6" s="4"/>
    </row>
    <row r="7" spans="1:31" s="24" customFormat="1" ht="17.45" customHeight="1">
      <c r="A7" s="20" t="s">
        <v>126</v>
      </c>
      <c r="B7" s="1" t="str">
        <f>VLOOKUP(A7,Lable!$G:$I,2,FALSE)</f>
        <v>Dashboard</v>
      </c>
      <c r="C7" s="21" t="str">
        <f>IF(B7&lt;&gt;"",D7&amp;"("&amp;B7&amp;")","")</f>
        <v>Dashboard(Dashboard)</v>
      </c>
      <c r="D7" s="21" t="str">
        <f>IF(B7&lt;&gt;"", VLOOKUP(B7,Lable!$A:$D,2,FALSE), "" )</f>
        <v>Dashboard</v>
      </c>
      <c r="E7" s="10" t="s">
        <v>99</v>
      </c>
      <c r="F7" s="1" t="str">
        <f t="shared" si="4"/>
        <v>1. Regional Dashboards for users with Regional roles(1. 지역별 역할을 가진 사용자를 위한 지역별 대시보드)</v>
      </c>
      <c r="G7" s="1" t="str">
        <f>IF(E7&lt;&gt;"",VLOOKUP(E7,Lable!$A:$B,2,FALSE),"")</f>
        <v>1. Regional Dashboards for users with Regional roles</v>
      </c>
      <c r="H7" s="10" t="s">
        <v>71</v>
      </c>
      <c r="I7" s="1" t="str">
        <f t="shared" si="5"/>
        <v>REGIONAL CASES STATUS(210)(지역별 사례 현황(210))</v>
      </c>
      <c r="J7" s="1" t="str">
        <f>IF(H7&lt;&gt;"", VLOOKUP(H7,Lable!$A:$D,2,FALSE),"")</f>
        <v>REGIONAL CASES STATUS(210)</v>
      </c>
      <c r="K7" s="9"/>
      <c r="L7" s="1" t="str">
        <f t="shared" si="6"/>
        <v/>
      </c>
      <c r="M7" s="1" t="str">
        <f>IF(K7&lt;&gt;"",VLOOKUP(K7,Lable!$A:$B,2,FALSE),"")</f>
        <v/>
      </c>
      <c r="N7" s="22"/>
      <c r="O7" s="20"/>
      <c r="P7" s="1" t="str">
        <f t="shared" si="7"/>
        <v/>
      </c>
      <c r="Q7" s="21"/>
      <c r="R7" s="22"/>
      <c r="S7" s="21"/>
      <c r="T7" s="21"/>
      <c r="U7" s="21"/>
      <c r="V7" s="22"/>
      <c r="W7" s="22"/>
      <c r="X7" s="22"/>
      <c r="Y7" s="22"/>
      <c r="Z7" s="20"/>
      <c r="AA7" s="20"/>
      <c r="AB7" s="20"/>
      <c r="AC7" s="23"/>
      <c r="AD7" s="23"/>
      <c r="AE7" s="23"/>
    </row>
    <row r="8" spans="1:31" s="11" customFormat="1" ht="17.45" customHeight="1">
      <c r="A8" s="4" t="s">
        <v>126</v>
      </c>
      <c r="B8" s="1" t="str">
        <f>VLOOKUP(A8,Lable!$G:$I,2,FALSE)</f>
        <v>Dashboard</v>
      </c>
      <c r="C8" s="1" t="str">
        <f>IF(B8&lt;&gt;"",D8&amp;"("&amp;B8&amp;")","")</f>
        <v>Dashboard(Dashboard)</v>
      </c>
      <c r="D8" s="1" t="str">
        <f>IF(B8&lt;&gt;"", VLOOKUP(B8,Lable!$A:$D,2,FALSE), "" )</f>
        <v>Dashboard</v>
      </c>
      <c r="E8" s="10" t="s">
        <v>99</v>
      </c>
      <c r="F8" s="1" t="str">
        <f t="shared" si="4"/>
        <v>1. Regional Dashboards for users with Regional roles(1. 지역별 역할을 가진 사용자를 위한 지역별 대시보드)</v>
      </c>
      <c r="G8" s="1" t="str">
        <f>IF(E8&lt;&gt;"",VLOOKUP(E8,Lable!$A:$B,2,FALSE),"")</f>
        <v>1. Regional Dashboards for users with Regional roles</v>
      </c>
      <c r="H8" s="10" t="s">
        <v>71</v>
      </c>
      <c r="I8" s="1" t="str">
        <f t="shared" si="5"/>
        <v>REGIONAL CASES STATUS(210)(지역별 사례 현황(210))</v>
      </c>
      <c r="J8" s="1" t="str">
        <f>IF(H8&lt;&gt;"", VLOOKUP(H8,Lable!$A:$D,2,FALSE),"")</f>
        <v>REGIONAL CASES STATUS(210)</v>
      </c>
      <c r="K8" s="9"/>
      <c r="L8" s="1" t="str">
        <f t="shared" si="6"/>
        <v/>
      </c>
      <c r="M8" s="1" t="str">
        <f>IF(K8&lt;&gt;"",VLOOKUP(K8,Lable!$A:$B,2,FALSE),"")</f>
        <v/>
      </c>
      <c r="N8" s="2" t="s">
        <v>15</v>
      </c>
      <c r="O8" s="4" t="s">
        <v>44</v>
      </c>
      <c r="P8" s="1" t="str">
        <f t="shared" si="7"/>
        <v>Case Type&lt;br&gt;(케이스 유형)</v>
      </c>
      <c r="Q8" s="1" t="str">
        <f>IF(O8&lt;&gt;"", VLOOKUP(O8, Lable!$A:$B, 2, FALSE), "")</f>
        <v>Case Type</v>
      </c>
      <c r="R8" s="2" t="s">
        <v>70</v>
      </c>
      <c r="S8" s="1"/>
      <c r="T8" s="1"/>
      <c r="U8" s="1"/>
      <c r="V8" s="2"/>
      <c r="W8" s="2"/>
      <c r="X8" s="2"/>
      <c r="Y8" s="2"/>
      <c r="Z8" s="4"/>
      <c r="AA8" s="4"/>
      <c r="AB8" s="4"/>
      <c r="AC8" s="3" t="s">
        <v>86</v>
      </c>
      <c r="AD8" s="3" t="s">
        <v>87</v>
      </c>
      <c r="AE8" s="3" t="s">
        <v>81</v>
      </c>
    </row>
    <row r="9" spans="1:31" s="11" customFormat="1" ht="18.600000000000001" customHeight="1">
      <c r="A9" s="4" t="s">
        <v>126</v>
      </c>
      <c r="B9" s="1" t="str">
        <f>VLOOKUP(A9,Lable!$G:$I,2,FALSE)</f>
        <v>Dashboard</v>
      </c>
      <c r="C9" s="1" t="str">
        <f t="shared" ref="C9:C12" si="8">IF(B9&lt;&gt;"",D9&amp;"("&amp;B9&amp;")","")</f>
        <v>Dashboard(Dashboard)</v>
      </c>
      <c r="D9" s="1" t="str">
        <f>IF(B9&lt;&gt;"", VLOOKUP(B9,Lable!$A:$D,2,FALSE), "" )</f>
        <v>Dashboard</v>
      </c>
      <c r="E9" s="10" t="s">
        <v>99</v>
      </c>
      <c r="F9" s="1" t="str">
        <f t="shared" si="4"/>
        <v>1. Regional Dashboards for users with Regional roles(1. 지역별 역할을 가진 사용자를 위한 지역별 대시보드)</v>
      </c>
      <c r="G9" s="1" t="str">
        <f>IF(E9&lt;&gt;"",VLOOKUP(E9,Lable!$A:$B,2,FALSE),"")</f>
        <v>1. Regional Dashboards for users with Regional roles</v>
      </c>
      <c r="H9" s="10" t="s">
        <v>71</v>
      </c>
      <c r="I9" s="1" t="str">
        <f t="shared" si="5"/>
        <v>REGIONAL CASES STATUS(210)(지역별 사례 현황(210))</v>
      </c>
      <c r="J9" s="1" t="str">
        <f>IF(H9&lt;&gt;"", VLOOKUP(H9,Lable!$A:$D,2,FALSE),"")</f>
        <v>REGIONAL CASES STATUS(210)</v>
      </c>
      <c r="K9" s="9"/>
      <c r="L9" s="1" t="str">
        <f t="shared" si="6"/>
        <v/>
      </c>
      <c r="M9" s="1" t="str">
        <f>IF(K9&lt;&gt;"",VLOOKUP(K9,Lable!$A:$B,2,FALSE),"")</f>
        <v/>
      </c>
      <c r="N9" s="2" t="s">
        <v>15</v>
      </c>
      <c r="O9" s="4" t="s">
        <v>64</v>
      </c>
      <c r="P9" s="1" t="str">
        <f t="shared" si="7"/>
        <v>On Progress&lt;br&gt;(진행 중)</v>
      </c>
      <c r="Q9" s="1" t="str">
        <f>IF(O9&lt;&gt;"", VLOOKUP(O9, Lable!$A:$B, 2, FALSE), "")</f>
        <v>On Progress</v>
      </c>
      <c r="R9" s="2" t="s">
        <v>70</v>
      </c>
      <c r="S9" s="1"/>
      <c r="T9" s="1"/>
      <c r="U9" s="1"/>
      <c r="V9" s="2"/>
      <c r="W9" s="2"/>
      <c r="X9" s="2"/>
      <c r="Y9" s="2"/>
      <c r="Z9" s="4"/>
      <c r="AA9" s="4"/>
      <c r="AB9" s="4"/>
      <c r="AC9" s="4" t="s">
        <v>82</v>
      </c>
      <c r="AD9" s="4" t="str">
        <f>IF(AC9&lt;&gt;"",AC9,"")</f>
        <v>4|7|4|1|5|0|23|6|0</v>
      </c>
      <c r="AE9" s="4" t="str">
        <f>IF(AC9&lt;&gt;"",AC9,"")</f>
        <v>4|7|4|1|5|0|23|6|0</v>
      </c>
    </row>
    <row r="10" spans="1:31" s="11" customFormat="1" ht="18.600000000000001" customHeight="1">
      <c r="A10" s="4" t="s">
        <v>126</v>
      </c>
      <c r="B10" s="1" t="str">
        <f>VLOOKUP(A10,Lable!$G:$I,2,FALSE)</f>
        <v>Dashboard</v>
      </c>
      <c r="C10" s="1" t="str">
        <f t="shared" si="8"/>
        <v>Dashboard(Dashboard)</v>
      </c>
      <c r="D10" s="1" t="str">
        <f>IF(B10&lt;&gt;"", VLOOKUP(B10,Lable!$A:$D,2,FALSE), "" )</f>
        <v>Dashboard</v>
      </c>
      <c r="E10" s="10" t="s">
        <v>99</v>
      </c>
      <c r="F10" s="1" t="str">
        <f t="shared" si="4"/>
        <v>1. Regional Dashboards for users with Regional roles(1. 지역별 역할을 가진 사용자를 위한 지역별 대시보드)</v>
      </c>
      <c r="G10" s="1" t="str">
        <f>IF(E10&lt;&gt;"",VLOOKUP(E10,Lable!$A:$B,2,FALSE),"")</f>
        <v>1. Regional Dashboards for users with Regional roles</v>
      </c>
      <c r="H10" s="10" t="s">
        <v>71</v>
      </c>
      <c r="I10" s="1" t="str">
        <f t="shared" si="5"/>
        <v>REGIONAL CASES STATUS(210)(지역별 사례 현황(210))</v>
      </c>
      <c r="J10" s="1" t="str">
        <f>IF(H10&lt;&gt;"", VLOOKUP(H10,Lable!$A:$D,2,FALSE),"")</f>
        <v>REGIONAL CASES STATUS(210)</v>
      </c>
      <c r="K10" s="9"/>
      <c r="L10" s="1" t="str">
        <f t="shared" si="6"/>
        <v/>
      </c>
      <c r="M10" s="1" t="str">
        <f>IF(K10&lt;&gt;"",VLOOKUP(K10,Lable!$A:$B,2,FALSE),"")</f>
        <v/>
      </c>
      <c r="N10" s="2" t="s">
        <v>15</v>
      </c>
      <c r="O10" s="4" t="s">
        <v>65</v>
      </c>
      <c r="P10" s="1" t="str">
        <f t="shared" si="7"/>
        <v>Approved&lt;br&gt;(승인됨)</v>
      </c>
      <c r="Q10" s="1" t="str">
        <f>IF(O10&lt;&gt;"", VLOOKUP(O10, Lable!$A:$B, 2, FALSE), "")</f>
        <v>Approved</v>
      </c>
      <c r="R10" s="2" t="s">
        <v>70</v>
      </c>
      <c r="S10" s="1"/>
      <c r="T10" s="1"/>
      <c r="U10" s="1"/>
      <c r="V10" s="2"/>
      <c r="W10" s="2"/>
      <c r="X10" s="2"/>
      <c r="Y10" s="2"/>
      <c r="Z10" s="4"/>
      <c r="AA10" s="4"/>
      <c r="AB10" s="4"/>
      <c r="AC10" s="4" t="s">
        <v>83</v>
      </c>
      <c r="AD10" s="4" t="str">
        <f t="shared" ref="AD10:AD12" si="9">IF(AC10&lt;&gt;"",AC10,"")</f>
        <v>23|29|28|12|18|0|13|9|8</v>
      </c>
      <c r="AE10" s="4" t="str">
        <f t="shared" ref="AE10:AE12" si="10">IF(AC10&lt;&gt;"",AC10,"")</f>
        <v>23|29|28|12|18|0|13|9|8</v>
      </c>
    </row>
    <row r="11" spans="1:31" s="11" customFormat="1" ht="18.600000000000001" customHeight="1">
      <c r="A11" s="4" t="s">
        <v>126</v>
      </c>
      <c r="B11" s="1" t="str">
        <f>VLOOKUP(A11,Lable!$G:$I,2,FALSE)</f>
        <v>Dashboard</v>
      </c>
      <c r="C11" s="1" t="str">
        <f t="shared" si="8"/>
        <v>Dashboard(Dashboard)</v>
      </c>
      <c r="D11" s="1" t="str">
        <f>IF(B11&lt;&gt;"", VLOOKUP(B11,Lable!$A:$D,2,FALSE), "" )</f>
        <v>Dashboard</v>
      </c>
      <c r="E11" s="10" t="s">
        <v>99</v>
      </c>
      <c r="F11" s="1" t="str">
        <f t="shared" si="4"/>
        <v>1. Regional Dashboards for users with Regional roles(1. 지역별 역할을 가진 사용자를 위한 지역별 대시보드)</v>
      </c>
      <c r="G11" s="1" t="str">
        <f>IF(E11&lt;&gt;"",VLOOKUP(E11,Lable!$A:$B,2,FALSE),"")</f>
        <v>1. Regional Dashboards for users with Regional roles</v>
      </c>
      <c r="H11" s="10" t="s">
        <v>71</v>
      </c>
      <c r="I11" s="1" t="str">
        <f t="shared" si="5"/>
        <v>REGIONAL CASES STATUS(210)(지역별 사례 현황(210))</v>
      </c>
      <c r="J11" s="1" t="str">
        <f>IF(H11&lt;&gt;"", VLOOKUP(H11,Lable!$A:$D,2,FALSE),"")</f>
        <v>REGIONAL CASES STATUS(210)</v>
      </c>
      <c r="K11" s="9"/>
      <c r="L11" s="1" t="str">
        <f t="shared" si="6"/>
        <v/>
      </c>
      <c r="M11" s="1" t="str">
        <f>IF(K11&lt;&gt;"",VLOOKUP(K11,Lable!$A:$B,2,FALSE),"")</f>
        <v/>
      </c>
      <c r="N11" s="2" t="s">
        <v>15</v>
      </c>
      <c r="O11" s="4" t="s">
        <v>66</v>
      </c>
      <c r="P11" s="1" t="str">
        <f t="shared" si="7"/>
        <v>Rejected&lt;br&gt;(거부됨)</v>
      </c>
      <c r="Q11" s="1" t="str">
        <f>IF(O11&lt;&gt;"", VLOOKUP(O11, Lable!$A:$B, 2, FALSE), "")</f>
        <v>Rejected</v>
      </c>
      <c r="R11" s="2" t="s">
        <v>70</v>
      </c>
      <c r="S11" s="1"/>
      <c r="T11" s="1"/>
      <c r="U11" s="1"/>
      <c r="V11" s="2"/>
      <c r="W11" s="2"/>
      <c r="X11" s="2"/>
      <c r="Y11" s="2"/>
      <c r="Z11" s="4"/>
      <c r="AA11" s="4"/>
      <c r="AB11" s="4"/>
      <c r="AC11" s="4" t="s">
        <v>84</v>
      </c>
      <c r="AD11" s="4" t="str">
        <f t="shared" si="9"/>
        <v>0|0|0|0|1|0|13|5|1</v>
      </c>
      <c r="AE11" s="4" t="str">
        <f t="shared" si="10"/>
        <v>0|0|0|0|1|0|13|5|1</v>
      </c>
    </row>
    <row r="12" spans="1:31" s="11" customFormat="1" ht="18.600000000000001" customHeight="1">
      <c r="A12" s="4" t="s">
        <v>126</v>
      </c>
      <c r="B12" s="1" t="str">
        <f>VLOOKUP(A12,Lable!$G:$I,2,FALSE)</f>
        <v>Dashboard</v>
      </c>
      <c r="C12" s="1" t="str">
        <f t="shared" si="8"/>
        <v>Dashboard(Dashboard)</v>
      </c>
      <c r="D12" s="1" t="str">
        <f>IF(B12&lt;&gt;"", VLOOKUP(B12,Lable!$A:$D,2,FALSE), "" )</f>
        <v>Dashboard</v>
      </c>
      <c r="E12" s="10" t="s">
        <v>99</v>
      </c>
      <c r="F12" s="1" t="str">
        <f t="shared" si="4"/>
        <v>1. Regional Dashboards for users with Regional roles(1. 지역별 역할을 가진 사용자를 위한 지역별 대시보드)</v>
      </c>
      <c r="G12" s="1" t="str">
        <f>IF(E12&lt;&gt;"",VLOOKUP(E12,Lable!$A:$B,2,FALSE),"")</f>
        <v>1. Regional Dashboards for users with Regional roles</v>
      </c>
      <c r="H12" s="10" t="s">
        <v>71</v>
      </c>
      <c r="I12" s="1" t="str">
        <f t="shared" si="5"/>
        <v>REGIONAL CASES STATUS(210)(지역별 사례 현황(210))</v>
      </c>
      <c r="J12" s="1" t="str">
        <f>IF(H12&lt;&gt;"", VLOOKUP(H12,Lable!$A:$D,2,FALSE),"")</f>
        <v>REGIONAL CASES STATUS(210)</v>
      </c>
      <c r="K12" s="9"/>
      <c r="L12" s="1" t="str">
        <f t="shared" si="6"/>
        <v/>
      </c>
      <c r="M12" s="1" t="str">
        <f>IF(K12&lt;&gt;"",VLOOKUP(K12,Lable!$A:$B,2,FALSE),"")</f>
        <v/>
      </c>
      <c r="N12" s="2" t="s">
        <v>15</v>
      </c>
      <c r="O12" s="4" t="s">
        <v>69</v>
      </c>
      <c r="P12" s="1" t="str">
        <f t="shared" si="7"/>
        <v>Total&lt;br&gt;(Total)</v>
      </c>
      <c r="Q12" s="1" t="str">
        <f>IF(O12&lt;&gt;"", VLOOKUP(O12, Lable!$A:$B, 2, FALSE), "")</f>
        <v>Total</v>
      </c>
      <c r="R12" s="2" t="s">
        <v>70</v>
      </c>
      <c r="S12" s="1"/>
      <c r="T12" s="1"/>
      <c r="U12" s="1"/>
      <c r="V12" s="2"/>
      <c r="W12" s="2"/>
      <c r="X12" s="2"/>
      <c r="Y12" s="2"/>
      <c r="Z12" s="4"/>
      <c r="AA12" s="4"/>
      <c r="AB12" s="4"/>
      <c r="AC12" s="4" t="s">
        <v>85</v>
      </c>
      <c r="AD12" s="4" t="str">
        <f t="shared" si="9"/>
        <v>27|36|32|13|24|0|49|20|9</v>
      </c>
      <c r="AE12" s="4" t="str">
        <f t="shared" si="10"/>
        <v>27|36|32|13|24|0|49|20|9</v>
      </c>
    </row>
    <row r="13" spans="1:31" s="24" customFormat="1" ht="17.45" customHeight="1">
      <c r="A13" s="20" t="s">
        <v>126</v>
      </c>
      <c r="B13" s="1" t="str">
        <f>VLOOKUP(A13,Lable!$G:$I,2,FALSE)</f>
        <v>Dashboard</v>
      </c>
      <c r="C13" s="21" t="str">
        <f>IF(B13&lt;&gt;"",D13&amp;"("&amp;B13&amp;")","")</f>
        <v>Dashboard(Dashboard)</v>
      </c>
      <c r="D13" s="21" t="str">
        <f>IF(B13&lt;&gt;"", VLOOKUP(B13,Lable!$A:$D,2,FALSE), "" )</f>
        <v>Dashboard</v>
      </c>
      <c r="E13" s="10"/>
      <c r="F13" s="1" t="str">
        <f t="shared" si="4"/>
        <v/>
      </c>
      <c r="G13" s="1" t="str">
        <f>IF(E13&lt;&gt;"",VLOOKUP(E13,Lable!$A:$B,2,FALSE),"")</f>
        <v/>
      </c>
      <c r="H13" s="10"/>
      <c r="I13" s="1" t="str">
        <f t="shared" si="5"/>
        <v/>
      </c>
      <c r="J13" s="1" t="str">
        <f>IF(H13&lt;&gt;"", VLOOKUP(H13,Lable!$A:$D,2,FALSE),"")</f>
        <v/>
      </c>
      <c r="K13" s="9"/>
      <c r="L13" s="1" t="str">
        <f t="shared" si="6"/>
        <v/>
      </c>
      <c r="M13" s="1" t="str">
        <f>IF(K13&lt;&gt;"",VLOOKUP(K13,Lable!$A:$B,2,FALSE),"")</f>
        <v/>
      </c>
      <c r="N13" s="22"/>
      <c r="O13" s="20"/>
      <c r="P13" s="1" t="str">
        <f t="shared" si="7"/>
        <v/>
      </c>
      <c r="Q13" s="21"/>
      <c r="R13" s="22"/>
      <c r="S13" s="21"/>
      <c r="T13" s="21"/>
      <c r="U13" s="21"/>
      <c r="V13" s="22"/>
      <c r="W13" s="22"/>
      <c r="X13" s="22"/>
      <c r="Y13" s="22"/>
      <c r="Z13" s="20"/>
      <c r="AA13" s="20"/>
      <c r="AB13" s="20"/>
      <c r="AC13" s="23"/>
      <c r="AD13" s="23"/>
      <c r="AE13" s="23"/>
    </row>
    <row r="14" spans="1:31" s="11" customFormat="1" ht="17.45" customHeight="1">
      <c r="A14" s="4" t="s">
        <v>126</v>
      </c>
      <c r="B14" s="1" t="str">
        <f>VLOOKUP(A14,Lable!$G:$I,2,FALSE)</f>
        <v>Dashboard</v>
      </c>
      <c r="C14" s="1" t="str">
        <f>IF(B14&lt;&gt;"",D14&amp;"("&amp;B14&amp;")","")</f>
        <v>Dashboard(Dashboard)</v>
      </c>
      <c r="D14" s="1" t="str">
        <f>IF(B14&lt;&gt;"", VLOOKUP(B14,Lable!$A:$D,2,FALSE), "" )</f>
        <v>Dashboard</v>
      </c>
      <c r="E14" s="10" t="s">
        <v>109</v>
      </c>
      <c r="F14" s="1" t="str">
        <f t="shared" si="4"/>
        <v>For Regional Users with Officer role(임원 역할이 있는 지역 사용자의 경우)</v>
      </c>
      <c r="G14" s="1" t="str">
        <f>IF(E14&lt;&gt;"",VLOOKUP(E14,Lable!$A:$B,2,FALSE),"")</f>
        <v>For Regional Users with Officer role</v>
      </c>
      <c r="H14" s="10" t="s">
        <v>90</v>
      </c>
      <c r="I14" s="1" t="str">
        <f t="shared" si="5"/>
        <v>YOUR CASES STATUS(133)(귀하의 사례 상태(133))</v>
      </c>
      <c r="J14" s="1" t="str">
        <f>IF(H14&lt;&gt;"", VLOOKUP(H14,Lable!$A:$D,2,FALSE),"")</f>
        <v>YOUR CASES STATUS(133)</v>
      </c>
      <c r="K14" s="9"/>
      <c r="L14" s="1" t="str">
        <f t="shared" si="6"/>
        <v/>
      </c>
      <c r="M14" s="1" t="str">
        <f>IF(K14&lt;&gt;"",VLOOKUP(K14,Lable!$A:$B,2,FALSE),"")</f>
        <v/>
      </c>
      <c r="N14" s="2" t="s">
        <v>15</v>
      </c>
      <c r="O14" s="4" t="s">
        <v>111</v>
      </c>
      <c r="P14" s="1" t="str">
        <f t="shared" si="7"/>
        <v>35&lt;br&gt;Proposal 16.67%&lt;br&gt;(35&lt;br&gt;제안 16.67%)</v>
      </c>
      <c r="Q14" s="1" t="str">
        <f>IF(O14&lt;&gt;"", VLOOKUP(O14, Lable!$A:$B, 2, FALSE), "")</f>
        <v>35&lt;br&gt;Proposal 16.67%</v>
      </c>
      <c r="R14" s="2" t="s">
        <v>70</v>
      </c>
      <c r="S14" s="1"/>
      <c r="T14" s="1"/>
      <c r="U14" s="1"/>
      <c r="V14" s="2"/>
      <c r="W14" s="2"/>
      <c r="X14" s="2"/>
      <c r="Y14" s="2"/>
      <c r="Z14" s="4"/>
      <c r="AA14" s="4"/>
      <c r="AB14" s="4"/>
      <c r="AC14" s="3"/>
      <c r="AD14" s="3"/>
      <c r="AE14" s="3"/>
    </row>
    <row r="15" spans="1:31" s="11" customFormat="1" ht="18.600000000000001" customHeight="1">
      <c r="A15" s="4" t="s">
        <v>126</v>
      </c>
      <c r="B15" s="1" t="str">
        <f>VLOOKUP(A15,Lable!$G:$I,2,FALSE)</f>
        <v>Dashboard</v>
      </c>
      <c r="C15" s="1" t="str">
        <f t="shared" ref="C15:C18" si="11">IF(B15&lt;&gt;"",D15&amp;"("&amp;B15&amp;")","")</f>
        <v>Dashboard(Dashboard)</v>
      </c>
      <c r="D15" s="1" t="str">
        <f>IF(B15&lt;&gt;"", VLOOKUP(B15,Lable!$A:$D,2,FALSE), "" )</f>
        <v>Dashboard</v>
      </c>
      <c r="E15" s="10" t="s">
        <v>106</v>
      </c>
      <c r="F15" s="1" t="str">
        <f t="shared" si="4"/>
        <v>For Regional Users with Officer role(임원 역할이 있는 지역 사용자의 경우)</v>
      </c>
      <c r="G15" s="1" t="str">
        <f>IF(E15&lt;&gt;"",VLOOKUP(E15,Lable!$A:$B,2,FALSE),"")</f>
        <v>For Regional Users with Officer role</v>
      </c>
      <c r="H15" s="10" t="s">
        <v>90</v>
      </c>
      <c r="I15" s="1" t="str">
        <f t="shared" si="5"/>
        <v>YOUR CASES STATUS(133)(귀하의 사례 상태(133))</v>
      </c>
      <c r="J15" s="1" t="str">
        <f>IF(H15&lt;&gt;"", VLOOKUP(H15,Lable!$A:$D,2,FALSE),"")</f>
        <v>YOUR CASES STATUS(133)</v>
      </c>
      <c r="K15" s="9"/>
      <c r="L15" s="1" t="str">
        <f t="shared" si="6"/>
        <v/>
      </c>
      <c r="M15" s="1" t="str">
        <f>IF(K15&lt;&gt;"",VLOOKUP(K15,Lable!$A:$B,2,FALSE),"")</f>
        <v/>
      </c>
      <c r="N15" s="2" t="s">
        <v>15</v>
      </c>
      <c r="O15" s="4" t="s">
        <v>114</v>
      </c>
      <c r="P15" s="1" t="str">
        <f t="shared" si="7"/>
        <v>12&lt;br&gt;Verification 5.71%&lt;br&gt;(12&lt;br&gt;확인 5.71%)</v>
      </c>
      <c r="Q15" s="1" t="str">
        <f>IF(O15&lt;&gt;"", VLOOKUP(O15, Lable!$A:$B, 2, FALSE), "")</f>
        <v>12&lt;br&gt;Verification 5.71%</v>
      </c>
      <c r="R15" s="2" t="s">
        <v>70</v>
      </c>
      <c r="S15" s="1"/>
      <c r="T15" s="1"/>
      <c r="U15" s="1"/>
      <c r="V15" s="2"/>
      <c r="W15" s="2"/>
      <c r="X15" s="2"/>
      <c r="Y15" s="2"/>
      <c r="Z15" s="4"/>
      <c r="AA15" s="4"/>
      <c r="AB15" s="4"/>
      <c r="AC15" s="4"/>
      <c r="AD15" s="4"/>
      <c r="AE15" s="4"/>
    </row>
    <row r="16" spans="1:31" s="11" customFormat="1" ht="18.600000000000001" customHeight="1">
      <c r="A16" s="4" t="s">
        <v>126</v>
      </c>
      <c r="B16" s="1" t="str">
        <f>VLOOKUP(A16,Lable!$G:$I,2,FALSE)</f>
        <v>Dashboard</v>
      </c>
      <c r="C16" s="1" t="str">
        <f t="shared" si="11"/>
        <v>Dashboard(Dashboard)</v>
      </c>
      <c r="D16" s="1" t="str">
        <f>IF(B16&lt;&gt;"", VLOOKUP(B16,Lable!$A:$D,2,FALSE), "" )</f>
        <v>Dashboard</v>
      </c>
      <c r="E16" s="10" t="s">
        <v>106</v>
      </c>
      <c r="F16" s="1" t="str">
        <f t="shared" si="4"/>
        <v>For Regional Users with Officer role(임원 역할이 있는 지역 사용자의 경우)</v>
      </c>
      <c r="G16" s="1" t="str">
        <f>IF(E16&lt;&gt;"",VLOOKUP(E16,Lable!$A:$B,2,FALSE),"")</f>
        <v>For Regional Users with Officer role</v>
      </c>
      <c r="H16" s="10" t="s">
        <v>90</v>
      </c>
      <c r="I16" s="1" t="str">
        <f t="shared" si="5"/>
        <v>YOUR CASES STATUS(133)(귀하의 사례 상태(133))</v>
      </c>
      <c r="J16" s="1" t="str">
        <f>IF(H16&lt;&gt;"", VLOOKUP(H16,Lable!$A:$D,2,FALSE),"")</f>
        <v>YOUR CASES STATUS(133)</v>
      </c>
      <c r="K16" s="9"/>
      <c r="L16" s="1" t="str">
        <f t="shared" si="6"/>
        <v/>
      </c>
      <c r="M16" s="1" t="str">
        <f>IF(K16&lt;&gt;"",VLOOKUP(K16,Lable!$A:$B,2,FALSE),"")</f>
        <v/>
      </c>
      <c r="N16" s="2" t="s">
        <v>15</v>
      </c>
      <c r="O16" s="4" t="s">
        <v>115</v>
      </c>
      <c r="P16" s="1" t="str">
        <f t="shared" si="7"/>
        <v>3&lt;br&gt;Approval 1.43%&lt;br&gt;(3&lt;br&gt;승인 1.43%)</v>
      </c>
      <c r="Q16" s="1" t="str">
        <f>IF(O16&lt;&gt;"", VLOOKUP(O16, Lable!$A:$B, 2, FALSE), "")</f>
        <v>3&lt;br&gt;Approval 1.43%</v>
      </c>
      <c r="R16" s="2" t="s">
        <v>70</v>
      </c>
      <c r="S16" s="1"/>
      <c r="T16" s="1"/>
      <c r="U16" s="1"/>
      <c r="V16" s="2"/>
      <c r="W16" s="2"/>
      <c r="X16" s="2"/>
      <c r="Y16" s="2"/>
      <c r="Z16" s="4"/>
      <c r="AA16" s="4"/>
      <c r="AB16" s="4"/>
      <c r="AC16" s="3"/>
      <c r="AD16" s="4"/>
      <c r="AE16" s="4"/>
    </row>
    <row r="17" spans="1:31" s="11" customFormat="1" ht="18.600000000000001" customHeight="1">
      <c r="A17" s="4" t="s">
        <v>126</v>
      </c>
      <c r="B17" s="1" t="str">
        <f>VLOOKUP(A17,Lable!$G:$I,2,FALSE)</f>
        <v>Dashboard</v>
      </c>
      <c r="C17" s="1" t="str">
        <f t="shared" si="11"/>
        <v>Dashboard(Dashboard)</v>
      </c>
      <c r="D17" s="1" t="str">
        <f>IF(B17&lt;&gt;"", VLOOKUP(B17,Lable!$A:$D,2,FALSE), "" )</f>
        <v>Dashboard</v>
      </c>
      <c r="E17" s="10" t="s">
        <v>106</v>
      </c>
      <c r="F17" s="1" t="str">
        <f t="shared" si="4"/>
        <v>For Regional Users with Officer role(임원 역할이 있는 지역 사용자의 경우)</v>
      </c>
      <c r="G17" s="1" t="str">
        <f>IF(E17&lt;&gt;"",VLOOKUP(E17,Lable!$A:$B,2,FALSE),"")</f>
        <v>For Regional Users with Officer role</v>
      </c>
      <c r="H17" s="10" t="s">
        <v>90</v>
      </c>
      <c r="I17" s="1" t="str">
        <f t="shared" si="5"/>
        <v>YOUR CASES STATUS(133)(귀하의 사례 상태(133))</v>
      </c>
      <c r="J17" s="1" t="str">
        <f>IF(H17&lt;&gt;"", VLOOKUP(H17,Lable!$A:$D,2,FALSE),"")</f>
        <v>YOUR CASES STATUS(133)</v>
      </c>
      <c r="K17" s="9"/>
      <c r="L17" s="1" t="str">
        <f t="shared" si="6"/>
        <v/>
      </c>
      <c r="M17" s="1" t="str">
        <f>IF(K17&lt;&gt;"",VLOOKUP(K17,Lable!$A:$B,2,FALSE),"")</f>
        <v/>
      </c>
      <c r="N17" s="2" t="s">
        <v>15</v>
      </c>
      <c r="O17" s="4" t="s">
        <v>116</v>
      </c>
      <c r="P17" s="1" t="str">
        <f t="shared" si="7"/>
        <v>140&lt;br&gt;Approved 66.67%&lt;br&gt;(140&lt;br&gt;승인됨 66.67%)</v>
      </c>
      <c r="Q17" s="1" t="str">
        <f>IF(O17&lt;&gt;"", VLOOKUP(O17, Lable!$A:$B, 2, FALSE), "")</f>
        <v>140&lt;br&gt;Approved 66.67%</v>
      </c>
      <c r="R17" s="2" t="s">
        <v>70</v>
      </c>
      <c r="S17" s="1"/>
      <c r="T17" s="1"/>
      <c r="U17" s="1"/>
      <c r="V17" s="2"/>
      <c r="W17" s="2"/>
      <c r="X17" s="2"/>
      <c r="Y17" s="2"/>
      <c r="Z17" s="4"/>
      <c r="AA17" s="4"/>
      <c r="AB17" s="4"/>
      <c r="AC17" s="3"/>
      <c r="AD17" s="4"/>
      <c r="AE17" s="4"/>
    </row>
    <row r="18" spans="1:31" s="11" customFormat="1" ht="18.600000000000001" customHeight="1">
      <c r="A18" s="4" t="s">
        <v>126</v>
      </c>
      <c r="B18" s="1" t="str">
        <f>VLOOKUP(A18,Lable!$G:$I,2,FALSE)</f>
        <v>Dashboard</v>
      </c>
      <c r="C18" s="1" t="str">
        <f t="shared" si="11"/>
        <v>Dashboard(Dashboard)</v>
      </c>
      <c r="D18" s="1" t="str">
        <f>IF(B18&lt;&gt;"", VLOOKUP(B18,Lable!$A:$D,2,FALSE), "" )</f>
        <v>Dashboard</v>
      </c>
      <c r="E18" s="10" t="s">
        <v>106</v>
      </c>
      <c r="F18" s="1" t="str">
        <f t="shared" si="4"/>
        <v>For Regional Users with Officer role(임원 역할이 있는 지역 사용자의 경우)</v>
      </c>
      <c r="G18" s="1" t="str">
        <f>IF(E18&lt;&gt;"",VLOOKUP(E18,Lable!$A:$B,2,FALSE),"")</f>
        <v>For Regional Users with Officer role</v>
      </c>
      <c r="H18" s="10" t="s">
        <v>90</v>
      </c>
      <c r="I18" s="1" t="str">
        <f t="shared" si="5"/>
        <v>YOUR CASES STATUS(133)(귀하의 사례 상태(133))</v>
      </c>
      <c r="J18" s="1" t="str">
        <f>IF(H18&lt;&gt;"", VLOOKUP(H18,Lable!$A:$D,2,FALSE),"")</f>
        <v>YOUR CASES STATUS(133)</v>
      </c>
      <c r="K18" s="9"/>
      <c r="L18" s="1" t="str">
        <f t="shared" si="6"/>
        <v/>
      </c>
      <c r="M18" s="1" t="str">
        <f>IF(K18&lt;&gt;"",VLOOKUP(K18,Lable!$A:$B,2,FALSE),"")</f>
        <v/>
      </c>
      <c r="N18" s="2" t="s">
        <v>15</v>
      </c>
      <c r="O18" s="4" t="s">
        <v>117</v>
      </c>
      <c r="P18" s="1" t="str">
        <f t="shared" si="7"/>
        <v>20&lt;br&gt;Rejected 9.52%&lt;br&gt;(20&lt;br&gt;거부됨 9.52%)</v>
      </c>
      <c r="Q18" s="1" t="str">
        <f>IF(O18&lt;&gt;"", VLOOKUP(O18, Lable!$A:$B, 2, FALSE), "")</f>
        <v>20&lt;br&gt;Rejected 9.52%</v>
      </c>
      <c r="R18" s="2" t="s">
        <v>70</v>
      </c>
      <c r="S18" s="1"/>
      <c r="T18" s="1"/>
      <c r="U18" s="1"/>
      <c r="V18" s="2"/>
      <c r="W18" s="2"/>
      <c r="X18" s="2"/>
      <c r="Y18" s="2"/>
      <c r="Z18" s="4"/>
      <c r="AA18" s="4"/>
      <c r="AB18" s="4"/>
      <c r="AC18" s="3"/>
      <c r="AD18" s="4"/>
      <c r="AE18" s="4"/>
    </row>
    <row r="19" spans="1:31" s="24" customFormat="1" ht="17.45" customHeight="1">
      <c r="A19" s="20" t="s">
        <v>126</v>
      </c>
      <c r="B19" s="1" t="str">
        <f>VLOOKUP(A19,Lable!$G:$I,2,FALSE)</f>
        <v>Dashboard</v>
      </c>
      <c r="C19" s="21" t="str">
        <f>IF(B19&lt;&gt;"",D19&amp;"("&amp;B19&amp;")","")</f>
        <v>Dashboard(Dashboard)</v>
      </c>
      <c r="D19" s="21" t="str">
        <f>IF(B19&lt;&gt;"", VLOOKUP(B19,Lable!$A:$D,2,FALSE), "" )</f>
        <v>Dashboard</v>
      </c>
      <c r="E19" s="10" t="s">
        <v>106</v>
      </c>
      <c r="F19" s="1" t="str">
        <f t="shared" si="4"/>
        <v>For Regional Users with Officer role(임원 역할이 있는 지역 사용자의 경우)</v>
      </c>
      <c r="G19" s="1" t="str">
        <f>IF(E19&lt;&gt;"",VLOOKUP(E19,Lable!$A:$B,2,FALSE),"")</f>
        <v>For Regional Users with Officer role</v>
      </c>
      <c r="H19" s="10"/>
      <c r="I19" s="1" t="str">
        <f t="shared" si="5"/>
        <v/>
      </c>
      <c r="J19" s="1" t="str">
        <f>IF(H19&lt;&gt;"", VLOOKUP(H19,Lable!$A:$D,2,FALSE),"")</f>
        <v/>
      </c>
      <c r="K19" s="9"/>
      <c r="L19" s="1" t="str">
        <f t="shared" si="6"/>
        <v/>
      </c>
      <c r="M19" s="1" t="str">
        <f>IF(K19&lt;&gt;"",VLOOKUP(K19,Lable!$A:$B,2,FALSE),"")</f>
        <v/>
      </c>
      <c r="N19" s="22"/>
      <c r="O19" s="20"/>
      <c r="P19" s="1" t="str">
        <f t="shared" si="7"/>
        <v/>
      </c>
      <c r="Q19" s="21"/>
      <c r="R19" s="22"/>
      <c r="S19" s="21"/>
      <c r="T19" s="21"/>
      <c r="U19" s="21"/>
      <c r="V19" s="22"/>
      <c r="W19" s="22"/>
      <c r="X19" s="22"/>
      <c r="Y19" s="22"/>
      <c r="Z19" s="20"/>
      <c r="AA19" s="20"/>
      <c r="AB19" s="20"/>
      <c r="AC19" s="23"/>
      <c r="AD19" s="23"/>
      <c r="AE19" s="23"/>
    </row>
    <row r="20" spans="1:31" s="11" customFormat="1" ht="17.45" customHeight="1">
      <c r="A20" s="4" t="s">
        <v>126</v>
      </c>
      <c r="B20" s="1" t="str">
        <f>VLOOKUP(A20,Lable!$G:$I,2,FALSE)</f>
        <v>Dashboard</v>
      </c>
      <c r="C20" s="1" t="str">
        <f>IF(B20&lt;&gt;"",D20&amp;"("&amp;B20&amp;")","")</f>
        <v>Dashboard(Dashboard)</v>
      </c>
      <c r="D20" s="1" t="str">
        <f>IF(B20&lt;&gt;"", VLOOKUP(B20,Lable!$A:$D,2,FALSE), "" )</f>
        <v>Dashboard</v>
      </c>
      <c r="E20" s="10" t="s">
        <v>106</v>
      </c>
      <c r="F20" s="1" t="str">
        <f t="shared" si="4"/>
        <v>For Regional Users with Officer role(임원 역할이 있는 지역 사용자의 경우)</v>
      </c>
      <c r="G20" s="1" t="str">
        <f>IF(E20&lt;&gt;"",VLOOKUP(E20,Lable!$A:$B,2,FALSE),"")</f>
        <v>For Regional Users with Officer role</v>
      </c>
      <c r="H20" s="10" t="s">
        <v>97</v>
      </c>
      <c r="I20" s="1" t="str">
        <f t="shared" si="5"/>
        <v>REGIONAL CASES STATUS(206)(지역별 사례 현황(206))</v>
      </c>
      <c r="J20" s="1" t="str">
        <f>IF(H20&lt;&gt;"", VLOOKUP(H20,Lable!$A:$D,2,FALSE),"")</f>
        <v>REGIONAL CASES STATUS(206)</v>
      </c>
      <c r="K20" s="9"/>
      <c r="L20" s="1" t="str">
        <f t="shared" si="6"/>
        <v/>
      </c>
      <c r="M20" s="1" t="str">
        <f>IF(K20&lt;&gt;"",VLOOKUP(K20,Lable!$A:$B,2,FALSE),"")</f>
        <v/>
      </c>
      <c r="N20" s="2" t="s">
        <v>15</v>
      </c>
      <c r="O20" s="4" t="s">
        <v>111</v>
      </c>
      <c r="P20" s="1" t="str">
        <f t="shared" si="7"/>
        <v>35&lt;br&gt;Proposal 16.67%&lt;br&gt;(35&lt;br&gt;제안 16.67%)</v>
      </c>
      <c r="Q20" s="1" t="str">
        <f>IF(O20&lt;&gt;"", VLOOKUP(O20, Lable!$A:$B, 2, FALSE), "")</f>
        <v>35&lt;br&gt;Proposal 16.67%</v>
      </c>
      <c r="R20" s="2" t="s">
        <v>70</v>
      </c>
      <c r="S20" s="1"/>
      <c r="T20" s="1"/>
      <c r="U20" s="1"/>
      <c r="V20" s="2"/>
      <c r="W20" s="2"/>
      <c r="X20" s="2"/>
      <c r="Y20" s="2"/>
      <c r="Z20" s="4"/>
      <c r="AA20" s="4"/>
      <c r="AB20" s="4"/>
      <c r="AC20" s="3"/>
      <c r="AD20" s="3"/>
      <c r="AE20" s="3"/>
    </row>
    <row r="21" spans="1:31" s="11" customFormat="1" ht="18.600000000000001" customHeight="1">
      <c r="A21" s="4" t="s">
        <v>126</v>
      </c>
      <c r="B21" s="1" t="str">
        <f>VLOOKUP(A21,Lable!$G:$I,2,FALSE)</f>
        <v>Dashboard</v>
      </c>
      <c r="C21" s="1" t="str">
        <f t="shared" ref="C21:C24" si="12">IF(B21&lt;&gt;"",D21&amp;"("&amp;B21&amp;")","")</f>
        <v>Dashboard(Dashboard)</v>
      </c>
      <c r="D21" s="1" t="str">
        <f>IF(B21&lt;&gt;"", VLOOKUP(B21,Lable!$A:$D,2,FALSE), "" )</f>
        <v>Dashboard</v>
      </c>
      <c r="E21" s="10" t="s">
        <v>106</v>
      </c>
      <c r="F21" s="1" t="str">
        <f t="shared" si="4"/>
        <v>For Regional Users with Officer role(임원 역할이 있는 지역 사용자의 경우)</v>
      </c>
      <c r="G21" s="1" t="str">
        <f>IF(E21&lt;&gt;"",VLOOKUP(E21,Lable!$A:$B,2,FALSE),"")</f>
        <v>For Regional Users with Officer role</v>
      </c>
      <c r="H21" s="10" t="s">
        <v>94</v>
      </c>
      <c r="I21" s="1" t="str">
        <f t="shared" si="5"/>
        <v>REGIONAL CASES STATUS(206)(지역별 사례 현황(206))</v>
      </c>
      <c r="J21" s="1" t="str">
        <f>IF(H21&lt;&gt;"", VLOOKUP(H21,Lable!$A:$D,2,FALSE),"")</f>
        <v>REGIONAL CASES STATUS(206)</v>
      </c>
      <c r="K21" s="9"/>
      <c r="L21" s="1" t="str">
        <f t="shared" si="6"/>
        <v/>
      </c>
      <c r="M21" s="1" t="str">
        <f>IF(K21&lt;&gt;"",VLOOKUP(K21,Lable!$A:$B,2,FALSE),"")</f>
        <v/>
      </c>
      <c r="N21" s="2" t="s">
        <v>15</v>
      </c>
      <c r="O21" s="4" t="s">
        <v>114</v>
      </c>
      <c r="P21" s="1" t="str">
        <f t="shared" si="7"/>
        <v>12&lt;br&gt;Verification 5.71%&lt;br&gt;(12&lt;br&gt;확인 5.71%)</v>
      </c>
      <c r="Q21" s="1" t="str">
        <f>IF(O21&lt;&gt;"", VLOOKUP(O21, Lable!$A:$B, 2, FALSE), "")</f>
        <v>12&lt;br&gt;Verification 5.71%</v>
      </c>
      <c r="R21" s="2" t="s">
        <v>70</v>
      </c>
      <c r="S21" s="1"/>
      <c r="T21" s="1"/>
      <c r="U21" s="1"/>
      <c r="V21" s="2"/>
      <c r="W21" s="2"/>
      <c r="X21" s="2"/>
      <c r="Y21" s="2"/>
      <c r="Z21" s="4"/>
      <c r="AA21" s="4"/>
      <c r="AB21" s="4"/>
      <c r="AC21" s="4"/>
      <c r="AD21" s="4"/>
      <c r="AE21" s="4"/>
    </row>
    <row r="22" spans="1:31" s="11" customFormat="1" ht="18.600000000000001" customHeight="1">
      <c r="A22" s="4" t="s">
        <v>126</v>
      </c>
      <c r="B22" s="1" t="str">
        <f>VLOOKUP(A22,Lable!$G:$I,2,FALSE)</f>
        <v>Dashboard</v>
      </c>
      <c r="C22" s="1" t="str">
        <f t="shared" si="12"/>
        <v>Dashboard(Dashboard)</v>
      </c>
      <c r="D22" s="1" t="str">
        <f>IF(B22&lt;&gt;"", VLOOKUP(B22,Lable!$A:$D,2,FALSE), "" )</f>
        <v>Dashboard</v>
      </c>
      <c r="E22" s="10" t="s">
        <v>106</v>
      </c>
      <c r="F22" s="1" t="str">
        <f t="shared" si="4"/>
        <v>For Regional Users with Officer role(임원 역할이 있는 지역 사용자의 경우)</v>
      </c>
      <c r="G22" s="1" t="str">
        <f>IF(E22&lt;&gt;"",VLOOKUP(E22,Lable!$A:$B,2,FALSE),"")</f>
        <v>For Regional Users with Officer role</v>
      </c>
      <c r="H22" s="10" t="s">
        <v>94</v>
      </c>
      <c r="I22" s="1" t="str">
        <f t="shared" si="5"/>
        <v>REGIONAL CASES STATUS(206)(지역별 사례 현황(206))</v>
      </c>
      <c r="J22" s="1" t="str">
        <f>IF(H22&lt;&gt;"", VLOOKUP(H22,Lable!$A:$D,2,FALSE),"")</f>
        <v>REGIONAL CASES STATUS(206)</v>
      </c>
      <c r="K22" s="9"/>
      <c r="L22" s="1" t="str">
        <f t="shared" si="6"/>
        <v/>
      </c>
      <c r="M22" s="1" t="str">
        <f>IF(K22&lt;&gt;"",VLOOKUP(K22,Lable!$A:$B,2,FALSE),"")</f>
        <v/>
      </c>
      <c r="N22" s="2" t="s">
        <v>15</v>
      </c>
      <c r="O22" s="4" t="s">
        <v>115</v>
      </c>
      <c r="P22" s="1" t="str">
        <f t="shared" si="7"/>
        <v>3&lt;br&gt;Approval 1.43%&lt;br&gt;(3&lt;br&gt;승인 1.43%)</v>
      </c>
      <c r="Q22" s="1" t="str">
        <f>IF(O22&lt;&gt;"", VLOOKUP(O22, Lable!$A:$B, 2, FALSE), "")</f>
        <v>3&lt;br&gt;Approval 1.43%</v>
      </c>
      <c r="R22" s="2" t="s">
        <v>70</v>
      </c>
      <c r="S22" s="1"/>
      <c r="T22" s="1"/>
      <c r="U22" s="1"/>
      <c r="V22" s="2"/>
      <c r="W22" s="2"/>
      <c r="X22" s="2"/>
      <c r="Y22" s="2"/>
      <c r="Z22" s="4"/>
      <c r="AA22" s="4"/>
      <c r="AB22" s="4"/>
      <c r="AC22" s="3"/>
      <c r="AD22" s="4"/>
      <c r="AE22" s="4"/>
    </row>
    <row r="23" spans="1:31" s="11" customFormat="1" ht="18.600000000000001" customHeight="1">
      <c r="A23" s="4" t="s">
        <v>126</v>
      </c>
      <c r="B23" s="1" t="str">
        <f>VLOOKUP(A23,Lable!$G:$I,2,FALSE)</f>
        <v>Dashboard</v>
      </c>
      <c r="C23" s="1" t="str">
        <f t="shared" si="12"/>
        <v>Dashboard(Dashboard)</v>
      </c>
      <c r="D23" s="1" t="str">
        <f>IF(B23&lt;&gt;"", VLOOKUP(B23,Lable!$A:$D,2,FALSE), "" )</f>
        <v>Dashboard</v>
      </c>
      <c r="E23" s="10" t="s">
        <v>106</v>
      </c>
      <c r="F23" s="1" t="str">
        <f t="shared" si="4"/>
        <v>For Regional Users with Officer role(임원 역할이 있는 지역 사용자의 경우)</v>
      </c>
      <c r="G23" s="1" t="str">
        <f>IF(E23&lt;&gt;"",VLOOKUP(E23,Lable!$A:$B,2,FALSE),"")</f>
        <v>For Regional Users with Officer role</v>
      </c>
      <c r="H23" s="10" t="s">
        <v>94</v>
      </c>
      <c r="I23" s="1" t="str">
        <f t="shared" si="5"/>
        <v>REGIONAL CASES STATUS(206)(지역별 사례 현황(206))</v>
      </c>
      <c r="J23" s="1" t="str">
        <f>IF(H23&lt;&gt;"", VLOOKUP(H23,Lable!$A:$D,2,FALSE),"")</f>
        <v>REGIONAL CASES STATUS(206)</v>
      </c>
      <c r="K23" s="9"/>
      <c r="L23" s="1" t="str">
        <f t="shared" si="6"/>
        <v/>
      </c>
      <c r="M23" s="1" t="str">
        <f>IF(K23&lt;&gt;"",VLOOKUP(K23,Lable!$A:$B,2,FALSE),"")</f>
        <v/>
      </c>
      <c r="N23" s="2" t="s">
        <v>15</v>
      </c>
      <c r="O23" s="4" t="s">
        <v>116</v>
      </c>
      <c r="P23" s="1" t="str">
        <f t="shared" si="7"/>
        <v>140&lt;br&gt;Approved 66.67%&lt;br&gt;(140&lt;br&gt;승인됨 66.67%)</v>
      </c>
      <c r="Q23" s="1" t="str">
        <f>IF(O23&lt;&gt;"", VLOOKUP(O23, Lable!$A:$B, 2, FALSE), "")</f>
        <v>140&lt;br&gt;Approved 66.67%</v>
      </c>
      <c r="R23" s="2" t="s">
        <v>70</v>
      </c>
      <c r="S23" s="1"/>
      <c r="T23" s="1"/>
      <c r="U23" s="1"/>
      <c r="V23" s="2"/>
      <c r="W23" s="2"/>
      <c r="X23" s="2"/>
      <c r="Y23" s="2"/>
      <c r="Z23" s="4"/>
      <c r="AA23" s="4"/>
      <c r="AB23" s="4"/>
      <c r="AC23" s="3"/>
      <c r="AD23" s="4"/>
      <c r="AE23" s="4"/>
    </row>
    <row r="24" spans="1:31" s="11" customFormat="1" ht="18.600000000000001" customHeight="1">
      <c r="A24" s="4" t="s">
        <v>126</v>
      </c>
      <c r="B24" s="1" t="str">
        <f>VLOOKUP(A24,Lable!$G:$I,2,FALSE)</f>
        <v>Dashboard</v>
      </c>
      <c r="C24" s="1" t="str">
        <f t="shared" si="12"/>
        <v>Dashboard(Dashboard)</v>
      </c>
      <c r="D24" s="1" t="str">
        <f>IF(B24&lt;&gt;"", VLOOKUP(B24,Lable!$A:$D,2,FALSE), "" )</f>
        <v>Dashboard</v>
      </c>
      <c r="E24" s="10" t="s">
        <v>106</v>
      </c>
      <c r="F24" s="1" t="str">
        <f t="shared" si="4"/>
        <v>For Regional Users with Officer role(임원 역할이 있는 지역 사용자의 경우)</v>
      </c>
      <c r="G24" s="1" t="str">
        <f>IF(E24&lt;&gt;"",VLOOKUP(E24,Lable!$A:$B,2,FALSE),"")</f>
        <v>For Regional Users with Officer role</v>
      </c>
      <c r="H24" s="10" t="s">
        <v>94</v>
      </c>
      <c r="I24" s="1" t="str">
        <f t="shared" si="5"/>
        <v>REGIONAL CASES STATUS(206)(지역별 사례 현황(206))</v>
      </c>
      <c r="J24" s="1" t="str">
        <f>IF(H24&lt;&gt;"", VLOOKUP(H24,Lable!$A:$D,2,FALSE),"")</f>
        <v>REGIONAL CASES STATUS(206)</v>
      </c>
      <c r="K24" s="9"/>
      <c r="L24" s="1" t="str">
        <f t="shared" si="6"/>
        <v/>
      </c>
      <c r="M24" s="1" t="str">
        <f>IF(K24&lt;&gt;"",VLOOKUP(K24,Lable!$A:$B,2,FALSE),"")</f>
        <v/>
      </c>
      <c r="N24" s="2" t="s">
        <v>15</v>
      </c>
      <c r="O24" s="4" t="s">
        <v>117</v>
      </c>
      <c r="P24" s="1" t="str">
        <f t="shared" si="7"/>
        <v>20&lt;br&gt;Rejected 9.52%&lt;br&gt;(20&lt;br&gt;거부됨 9.52%)</v>
      </c>
      <c r="Q24" s="1" t="str">
        <f>IF(O24&lt;&gt;"", VLOOKUP(O24, Lable!$A:$B, 2, FALSE), "")</f>
        <v>20&lt;br&gt;Rejected 9.52%</v>
      </c>
      <c r="R24" s="2" t="s">
        <v>70</v>
      </c>
      <c r="S24" s="1"/>
      <c r="T24" s="1"/>
      <c r="U24" s="1"/>
      <c r="V24" s="2"/>
      <c r="W24" s="2"/>
      <c r="X24" s="2"/>
      <c r="Y24" s="2"/>
      <c r="Z24" s="4"/>
      <c r="AA24" s="4"/>
      <c r="AB24" s="4"/>
      <c r="AC24" s="3"/>
      <c r="AD24" s="4"/>
      <c r="AE24" s="4"/>
    </row>
    <row r="25" spans="1:31" s="24" customFormat="1" ht="17.45" customHeight="1">
      <c r="A25" s="20" t="s">
        <v>126</v>
      </c>
      <c r="B25" s="1" t="str">
        <f>VLOOKUP(A25,Lable!$G:$I,2,FALSE)</f>
        <v>Dashboard</v>
      </c>
      <c r="C25" s="21" t="str">
        <f>IF(B25&lt;&gt;"",D25&amp;"("&amp;B25&amp;")","")</f>
        <v>Dashboard(Dashboard)</v>
      </c>
      <c r="D25" s="21" t="str">
        <f>IF(B25&lt;&gt;"", VLOOKUP(B25,Lable!$A:$D,2,FALSE), "" )</f>
        <v>Dashboard</v>
      </c>
      <c r="E25" s="10" t="s">
        <v>106</v>
      </c>
      <c r="F25" s="1" t="str">
        <f t="shared" si="4"/>
        <v>For Regional Users with Officer role(임원 역할이 있는 지역 사용자의 경우)</v>
      </c>
      <c r="G25" s="1" t="str">
        <f>IF(E25&lt;&gt;"",VLOOKUP(E25,Lable!$A:$B,2,FALSE),"")</f>
        <v>For Regional Users with Officer role</v>
      </c>
      <c r="H25" s="10" t="s">
        <v>94</v>
      </c>
      <c r="I25" s="1" t="str">
        <f t="shared" si="5"/>
        <v>REGIONAL CASES STATUS(206)(지역별 사례 현황(206))</v>
      </c>
      <c r="J25" s="1" t="str">
        <f>IF(H25&lt;&gt;"", VLOOKUP(H25,Lable!$A:$D,2,FALSE),"")</f>
        <v>REGIONAL CASES STATUS(206)</v>
      </c>
      <c r="K25" s="9"/>
      <c r="L25" s="1" t="str">
        <f t="shared" si="6"/>
        <v/>
      </c>
      <c r="M25" s="1" t="str">
        <f>IF(K25&lt;&gt;"",VLOOKUP(K25,Lable!$A:$B,2,FALSE),"")</f>
        <v/>
      </c>
      <c r="N25" s="22"/>
      <c r="O25" s="20"/>
      <c r="P25" s="1" t="str">
        <f t="shared" si="7"/>
        <v/>
      </c>
      <c r="Q25" s="21"/>
      <c r="R25" s="22"/>
      <c r="S25" s="21"/>
      <c r="T25" s="21"/>
      <c r="U25" s="21"/>
      <c r="V25" s="22"/>
      <c r="W25" s="22"/>
      <c r="X25" s="22"/>
      <c r="Y25" s="22"/>
      <c r="Z25" s="20"/>
      <c r="AA25" s="20"/>
      <c r="AB25" s="20"/>
      <c r="AC25" s="23"/>
      <c r="AD25" s="23"/>
      <c r="AE25" s="23"/>
    </row>
    <row r="26" spans="1:31" s="11" customFormat="1" ht="17.45" customHeight="1">
      <c r="A26" s="4" t="s">
        <v>126</v>
      </c>
      <c r="B26" s="1" t="str">
        <f>VLOOKUP(A26,Lable!$G:$I,2,FALSE)</f>
        <v>Dashboard</v>
      </c>
      <c r="C26" s="1" t="str">
        <f>IF(B26&lt;&gt;"",D26&amp;"("&amp;B26&amp;")","")</f>
        <v>Dashboard(Dashboard)</v>
      </c>
      <c r="D26" s="1" t="str">
        <f>IF(B26&lt;&gt;"", VLOOKUP(B26,Lable!$A:$D,2,FALSE), "" )</f>
        <v>Dashboard</v>
      </c>
      <c r="E26" s="10" t="s">
        <v>106</v>
      </c>
      <c r="F26" s="1" t="str">
        <f t="shared" si="4"/>
        <v>For Regional Users with Officer role(임원 역할이 있는 지역 사용자의 경우)</v>
      </c>
      <c r="G26" s="1" t="str">
        <f>IF(E26&lt;&gt;"",VLOOKUP(E26,Lable!$A:$B,2,FALSE),"")</f>
        <v>For Regional Users with Officer role</v>
      </c>
      <c r="H26" s="10" t="s">
        <v>94</v>
      </c>
      <c r="I26" s="1" t="str">
        <f t="shared" si="5"/>
        <v>REGIONAL CASES STATUS(206)(지역별 사례 현황(206))</v>
      </c>
      <c r="J26" s="1" t="str">
        <f>IF(H26&lt;&gt;"", VLOOKUP(H26,Lable!$A:$D,2,FALSE),"")</f>
        <v>REGIONAL CASES STATUS(206)</v>
      </c>
      <c r="K26" s="9"/>
      <c r="L26" s="1" t="str">
        <f t="shared" si="6"/>
        <v/>
      </c>
      <c r="M26" s="1" t="str">
        <f>IF(K26&lt;&gt;"",VLOOKUP(K26,Lable!$A:$B,2,FALSE),"")</f>
        <v/>
      </c>
      <c r="N26" s="2" t="s">
        <v>15</v>
      </c>
      <c r="O26" s="4" t="s">
        <v>44</v>
      </c>
      <c r="P26" s="1" t="str">
        <f t="shared" si="7"/>
        <v>Case Type&lt;br&gt;(케이스 유형)</v>
      </c>
      <c r="Q26" s="1" t="str">
        <f>IF(O26&lt;&gt;"", VLOOKUP(O26, Lable!$A:$B, 2, FALSE), "")</f>
        <v>Case Type</v>
      </c>
      <c r="R26" s="2" t="s">
        <v>70</v>
      </c>
      <c r="S26" s="1"/>
      <c r="T26" s="1"/>
      <c r="U26" s="1"/>
      <c r="V26" s="2"/>
      <c r="W26" s="2"/>
      <c r="X26" s="2"/>
      <c r="Y26" s="2"/>
      <c r="Z26" s="4"/>
      <c r="AA26" s="4"/>
      <c r="AB26" s="4"/>
      <c r="AC26" s="3" t="s">
        <v>86</v>
      </c>
      <c r="AD26" s="3" t="s">
        <v>87</v>
      </c>
      <c r="AE26" s="3" t="s">
        <v>81</v>
      </c>
    </row>
    <row r="27" spans="1:31" s="11" customFormat="1" ht="18.600000000000001" customHeight="1">
      <c r="A27" s="4" t="s">
        <v>126</v>
      </c>
      <c r="B27" s="1" t="str">
        <f>VLOOKUP(A27,Lable!$G:$I,2,FALSE)</f>
        <v>Dashboard</v>
      </c>
      <c r="C27" s="1" t="str">
        <f t="shared" ref="C27:C30" si="13">IF(B27&lt;&gt;"",D27&amp;"("&amp;B27&amp;")","")</f>
        <v>Dashboard(Dashboard)</v>
      </c>
      <c r="D27" s="1" t="str">
        <f>IF(B27&lt;&gt;"", VLOOKUP(B27,Lable!$A:$D,2,FALSE), "" )</f>
        <v>Dashboard</v>
      </c>
      <c r="E27" s="10" t="s">
        <v>106</v>
      </c>
      <c r="F27" s="1" t="str">
        <f t="shared" si="4"/>
        <v>For Regional Users with Officer role(임원 역할이 있는 지역 사용자의 경우)</v>
      </c>
      <c r="G27" s="1" t="str">
        <f>IF(E27&lt;&gt;"",VLOOKUP(E27,Lable!$A:$B,2,FALSE),"")</f>
        <v>For Regional Users with Officer role</v>
      </c>
      <c r="H27" s="10" t="s">
        <v>94</v>
      </c>
      <c r="I27" s="1" t="str">
        <f t="shared" si="5"/>
        <v>REGIONAL CASES STATUS(206)(지역별 사례 현황(206))</v>
      </c>
      <c r="J27" s="1" t="str">
        <f>IF(H27&lt;&gt;"", VLOOKUP(H27,Lable!$A:$D,2,FALSE),"")</f>
        <v>REGIONAL CASES STATUS(206)</v>
      </c>
      <c r="K27" s="9"/>
      <c r="L27" s="1" t="str">
        <f t="shared" si="6"/>
        <v/>
      </c>
      <c r="M27" s="1" t="str">
        <f>IF(K27&lt;&gt;"",VLOOKUP(K27,Lable!$A:$B,2,FALSE),"")</f>
        <v/>
      </c>
      <c r="N27" s="2" t="s">
        <v>15</v>
      </c>
      <c r="O27" s="4" t="s">
        <v>64</v>
      </c>
      <c r="P27" s="1" t="str">
        <f t="shared" si="7"/>
        <v>On Progress&lt;br&gt;(진행 중)</v>
      </c>
      <c r="Q27" s="1" t="str">
        <f>IF(O27&lt;&gt;"", VLOOKUP(O27, Lable!$A:$B, 2, FALSE), "")</f>
        <v>On Progress</v>
      </c>
      <c r="R27" s="2" t="s">
        <v>70</v>
      </c>
      <c r="S27" s="1"/>
      <c r="T27" s="1"/>
      <c r="U27" s="1"/>
      <c r="V27" s="2"/>
      <c r="W27" s="2"/>
      <c r="X27" s="2"/>
      <c r="Y27" s="2"/>
      <c r="Z27" s="4"/>
      <c r="AA27" s="4"/>
      <c r="AB27" s="4"/>
      <c r="AC27" s="4" t="s">
        <v>82</v>
      </c>
      <c r="AD27" s="4" t="str">
        <f>IF(AC27&lt;&gt;"",AC27,"")</f>
        <v>4|7|4|1|5|0|23|6|0</v>
      </c>
      <c r="AE27" s="4" t="str">
        <f>IF(AC27&lt;&gt;"",AC27,"")</f>
        <v>4|7|4|1|5|0|23|6|0</v>
      </c>
    </row>
    <row r="28" spans="1:31" s="11" customFormat="1" ht="18.600000000000001" customHeight="1">
      <c r="A28" s="4" t="s">
        <v>126</v>
      </c>
      <c r="B28" s="1" t="str">
        <f>VLOOKUP(A28,Lable!$G:$I,2,FALSE)</f>
        <v>Dashboard</v>
      </c>
      <c r="C28" s="1" t="str">
        <f t="shared" si="13"/>
        <v>Dashboard(Dashboard)</v>
      </c>
      <c r="D28" s="1" t="str">
        <f>IF(B28&lt;&gt;"", VLOOKUP(B28,Lable!$A:$D,2,FALSE), "" )</f>
        <v>Dashboard</v>
      </c>
      <c r="E28" s="10" t="s">
        <v>106</v>
      </c>
      <c r="F28" s="1" t="str">
        <f t="shared" si="4"/>
        <v>For Regional Users with Officer role(임원 역할이 있는 지역 사용자의 경우)</v>
      </c>
      <c r="G28" s="1" t="str">
        <f>IF(E28&lt;&gt;"",VLOOKUP(E28,Lable!$A:$B,2,FALSE),"")</f>
        <v>For Regional Users with Officer role</v>
      </c>
      <c r="H28" s="10" t="s">
        <v>94</v>
      </c>
      <c r="I28" s="1" t="str">
        <f t="shared" si="5"/>
        <v>REGIONAL CASES STATUS(206)(지역별 사례 현황(206))</v>
      </c>
      <c r="J28" s="1" t="str">
        <f>IF(H28&lt;&gt;"", VLOOKUP(H28,Lable!$A:$D,2,FALSE),"")</f>
        <v>REGIONAL CASES STATUS(206)</v>
      </c>
      <c r="K28" s="9"/>
      <c r="L28" s="1" t="str">
        <f t="shared" si="6"/>
        <v/>
      </c>
      <c r="M28" s="1" t="str">
        <f>IF(K28&lt;&gt;"",VLOOKUP(K28,Lable!$A:$B,2,FALSE),"")</f>
        <v/>
      </c>
      <c r="N28" s="2" t="s">
        <v>15</v>
      </c>
      <c r="O28" s="4" t="s">
        <v>65</v>
      </c>
      <c r="P28" s="1" t="str">
        <f t="shared" si="7"/>
        <v>Approved&lt;br&gt;(승인됨)</v>
      </c>
      <c r="Q28" s="1" t="str">
        <f>IF(O28&lt;&gt;"", VLOOKUP(O28, Lable!$A:$B, 2, FALSE), "")</f>
        <v>Approved</v>
      </c>
      <c r="R28" s="2" t="s">
        <v>70</v>
      </c>
      <c r="S28" s="1"/>
      <c r="T28" s="1"/>
      <c r="U28" s="1"/>
      <c r="V28" s="2"/>
      <c r="W28" s="2"/>
      <c r="X28" s="2"/>
      <c r="Y28" s="2"/>
      <c r="Z28" s="4"/>
      <c r="AA28" s="4"/>
      <c r="AB28" s="4"/>
      <c r="AC28" s="4" t="s">
        <v>83</v>
      </c>
      <c r="AD28" s="4" t="str">
        <f t="shared" ref="AD28:AD30" si="14">IF(AC28&lt;&gt;"",AC28,"")</f>
        <v>23|29|28|12|18|0|13|9|8</v>
      </c>
      <c r="AE28" s="4" t="str">
        <f t="shared" ref="AE28:AE30" si="15">IF(AC28&lt;&gt;"",AC28,"")</f>
        <v>23|29|28|12|18|0|13|9|8</v>
      </c>
    </row>
    <row r="29" spans="1:31" s="11" customFormat="1" ht="18.600000000000001" customHeight="1">
      <c r="A29" s="4" t="s">
        <v>126</v>
      </c>
      <c r="B29" s="1" t="str">
        <f>VLOOKUP(A29,Lable!$G:$I,2,FALSE)</f>
        <v>Dashboard</v>
      </c>
      <c r="C29" s="1" t="str">
        <f t="shared" si="13"/>
        <v>Dashboard(Dashboard)</v>
      </c>
      <c r="D29" s="1" t="str">
        <f>IF(B29&lt;&gt;"", VLOOKUP(B29,Lable!$A:$D,2,FALSE), "" )</f>
        <v>Dashboard</v>
      </c>
      <c r="E29" s="10" t="s">
        <v>106</v>
      </c>
      <c r="F29" s="1" t="str">
        <f t="shared" si="4"/>
        <v>For Regional Users with Officer role(임원 역할이 있는 지역 사용자의 경우)</v>
      </c>
      <c r="G29" s="1" t="str">
        <f>IF(E29&lt;&gt;"",VLOOKUP(E29,Lable!$A:$B,2,FALSE),"")</f>
        <v>For Regional Users with Officer role</v>
      </c>
      <c r="H29" s="10" t="s">
        <v>94</v>
      </c>
      <c r="I29" s="1" t="str">
        <f t="shared" si="5"/>
        <v>REGIONAL CASES STATUS(206)(지역별 사례 현황(206))</v>
      </c>
      <c r="J29" s="1" t="str">
        <f>IF(H29&lt;&gt;"", VLOOKUP(H29,Lable!$A:$D,2,FALSE),"")</f>
        <v>REGIONAL CASES STATUS(206)</v>
      </c>
      <c r="K29" s="9"/>
      <c r="L29" s="1" t="str">
        <f t="shared" si="6"/>
        <v/>
      </c>
      <c r="M29" s="1" t="str">
        <f>IF(K29&lt;&gt;"",VLOOKUP(K29,Lable!$A:$B,2,FALSE),"")</f>
        <v/>
      </c>
      <c r="N29" s="2" t="s">
        <v>15</v>
      </c>
      <c r="O29" s="4" t="s">
        <v>66</v>
      </c>
      <c r="P29" s="1" t="str">
        <f t="shared" si="7"/>
        <v>Rejected&lt;br&gt;(거부됨)</v>
      </c>
      <c r="Q29" s="1" t="str">
        <f>IF(O29&lt;&gt;"", VLOOKUP(O29, Lable!$A:$B, 2, FALSE), "")</f>
        <v>Rejected</v>
      </c>
      <c r="R29" s="2" t="s">
        <v>70</v>
      </c>
      <c r="S29" s="1"/>
      <c r="T29" s="1"/>
      <c r="U29" s="1"/>
      <c r="V29" s="2"/>
      <c r="W29" s="2"/>
      <c r="X29" s="2"/>
      <c r="Y29" s="2"/>
      <c r="Z29" s="4"/>
      <c r="AA29" s="4"/>
      <c r="AB29" s="4"/>
      <c r="AC29" s="4" t="s">
        <v>84</v>
      </c>
      <c r="AD29" s="4" t="str">
        <f t="shared" si="14"/>
        <v>0|0|0|0|1|0|13|5|1</v>
      </c>
      <c r="AE29" s="4" t="str">
        <f t="shared" si="15"/>
        <v>0|0|0|0|1|0|13|5|1</v>
      </c>
    </row>
    <row r="30" spans="1:31" s="11" customFormat="1" ht="18.600000000000001" customHeight="1">
      <c r="A30" s="4" t="s">
        <v>126</v>
      </c>
      <c r="B30" s="1" t="str">
        <f>VLOOKUP(A30,Lable!$G:$I,2,FALSE)</f>
        <v>Dashboard</v>
      </c>
      <c r="C30" s="1" t="str">
        <f t="shared" si="13"/>
        <v>Dashboard(Dashboard)</v>
      </c>
      <c r="D30" s="1" t="str">
        <f>IF(B30&lt;&gt;"", VLOOKUP(B30,Lable!$A:$D,2,FALSE), "" )</f>
        <v>Dashboard</v>
      </c>
      <c r="E30" s="10" t="s">
        <v>106</v>
      </c>
      <c r="F30" s="1" t="str">
        <f t="shared" si="4"/>
        <v>For Regional Users with Officer role(임원 역할이 있는 지역 사용자의 경우)</v>
      </c>
      <c r="G30" s="1" t="str">
        <f>IF(E30&lt;&gt;"",VLOOKUP(E30,Lable!$A:$B,2,FALSE),"")</f>
        <v>For Regional Users with Officer role</v>
      </c>
      <c r="H30" s="10" t="s">
        <v>94</v>
      </c>
      <c r="I30" s="1" t="str">
        <f t="shared" si="5"/>
        <v>REGIONAL CASES STATUS(206)(지역별 사례 현황(206))</v>
      </c>
      <c r="J30" s="1" t="str">
        <f>IF(H30&lt;&gt;"", VLOOKUP(H30,Lable!$A:$D,2,FALSE),"")</f>
        <v>REGIONAL CASES STATUS(206)</v>
      </c>
      <c r="K30" s="9"/>
      <c r="L30" s="1" t="str">
        <f t="shared" si="6"/>
        <v/>
      </c>
      <c r="M30" s="1" t="str">
        <f>IF(K30&lt;&gt;"",VLOOKUP(K30,Lable!$A:$B,2,FALSE),"")</f>
        <v/>
      </c>
      <c r="N30" s="2" t="s">
        <v>15</v>
      </c>
      <c r="O30" s="4" t="s">
        <v>69</v>
      </c>
      <c r="P30" s="1" t="str">
        <f t="shared" si="7"/>
        <v>Total&lt;br&gt;(Total)</v>
      </c>
      <c r="Q30" s="1" t="str">
        <f>IF(O30&lt;&gt;"", VLOOKUP(O30, Lable!$A:$B, 2, FALSE), "")</f>
        <v>Total</v>
      </c>
      <c r="R30" s="2" t="s">
        <v>70</v>
      </c>
      <c r="S30" s="1"/>
      <c r="T30" s="1"/>
      <c r="U30" s="1"/>
      <c r="V30" s="2"/>
      <c r="W30" s="2"/>
      <c r="X30" s="2"/>
      <c r="Y30" s="2"/>
      <c r="Z30" s="4"/>
      <c r="AA30" s="4"/>
      <c r="AB30" s="4"/>
      <c r="AC30" s="4" t="s">
        <v>85</v>
      </c>
      <c r="AD30" s="4" t="str">
        <f t="shared" si="14"/>
        <v>27|36|32|13|24|0|49|20|9</v>
      </c>
      <c r="AE30" s="4" t="str">
        <f t="shared" si="15"/>
        <v>27|36|32|13|24|0|49|20|9</v>
      </c>
    </row>
    <row r="31" spans="1:31" s="24" customFormat="1" ht="17.45" customHeight="1">
      <c r="A31" s="20" t="s">
        <v>126</v>
      </c>
      <c r="B31" s="1" t="str">
        <f>VLOOKUP(A31,Lable!$G:$I,2,FALSE)</f>
        <v>Dashboard</v>
      </c>
      <c r="C31" s="21" t="str">
        <f>IF(B31&lt;&gt;"",D31&amp;"("&amp;B31&amp;")","")</f>
        <v>Dashboard(Dashboard)</v>
      </c>
      <c r="D31" s="21" t="str">
        <f>IF(B31&lt;&gt;"", VLOOKUP(B31,Lable!$A:$D,2,FALSE), "" )</f>
        <v>Dashboard</v>
      </c>
      <c r="E31" s="10"/>
      <c r="F31" s="1" t="str">
        <f t="shared" si="4"/>
        <v/>
      </c>
      <c r="G31" s="1" t="str">
        <f>IF(E31&lt;&gt;"",VLOOKUP(E31,Lable!$A:$B,2,FALSE),"")</f>
        <v/>
      </c>
      <c r="H31" s="10"/>
      <c r="I31" s="1" t="str">
        <f t="shared" si="5"/>
        <v/>
      </c>
      <c r="J31" s="1" t="str">
        <f>IF(H31&lt;&gt;"", VLOOKUP(H31,Lable!$A:$D,2,FALSE),"")</f>
        <v/>
      </c>
      <c r="K31" s="9"/>
      <c r="L31" s="1" t="str">
        <f t="shared" si="6"/>
        <v/>
      </c>
      <c r="M31" s="1" t="str">
        <f>IF(K31&lt;&gt;"",VLOOKUP(K31,Lable!$A:$B,2,FALSE),"")</f>
        <v/>
      </c>
      <c r="N31" s="22"/>
      <c r="O31" s="20"/>
      <c r="P31" s="1" t="str">
        <f t="shared" si="7"/>
        <v/>
      </c>
      <c r="Q31" s="21"/>
      <c r="R31" s="22"/>
      <c r="S31" s="21"/>
      <c r="T31" s="21"/>
      <c r="U31" s="21"/>
      <c r="V31" s="22"/>
      <c r="W31" s="22"/>
      <c r="X31" s="22"/>
      <c r="Y31" s="22"/>
      <c r="Z31" s="20"/>
      <c r="AA31" s="20"/>
      <c r="AB31" s="20"/>
      <c r="AC31" s="23"/>
      <c r="AD31" s="23"/>
      <c r="AE31" s="23"/>
    </row>
    <row r="32" spans="1:31" s="11" customFormat="1" ht="17.45" customHeight="1">
      <c r="A32" s="4" t="s">
        <v>126</v>
      </c>
      <c r="B32" s="1" t="str">
        <f>VLOOKUP(A32,Lable!$G:$I,2,FALSE)</f>
        <v>Dashboard</v>
      </c>
      <c r="C32" s="1" t="str">
        <f>IF(B32&lt;&gt;"",D32&amp;"("&amp;B32&amp;")","")</f>
        <v>Dashboard(Dashboard)</v>
      </c>
      <c r="D32" s="1" t="str">
        <f>IF(B32&lt;&gt;"", VLOOKUP(B32,Lable!$A:$D,2,FALSE), "" )</f>
        <v>Dashboard</v>
      </c>
      <c r="E32" s="10" t="s">
        <v>105</v>
      </c>
      <c r="F32" s="1" t="str">
        <f t="shared" si="4"/>
        <v>2. For Users with Head office roles(2. 본사 직책을 가진 사용자의 경우)</v>
      </c>
      <c r="G32" s="1" t="str">
        <f>IF(E32&lt;&gt;"",VLOOKUP(E32,Lable!$A:$B,2,FALSE),"")</f>
        <v>2. For Users with Head office roles</v>
      </c>
      <c r="H32" s="10" t="s">
        <v>98</v>
      </c>
      <c r="I32" s="1" t="str">
        <f t="shared" si="5"/>
        <v>COUNTRYWIDE CASES STATUS (857)(전국 사례 현황(857))</v>
      </c>
      <c r="J32" s="1" t="str">
        <f>IF(H32&lt;&gt;"", VLOOKUP(H32,Lable!$A:$D,2,FALSE),"")</f>
        <v>COUNTRYWIDE CASES STATUS (857)</v>
      </c>
      <c r="K32" s="9"/>
      <c r="L32" s="1" t="str">
        <f t="shared" si="6"/>
        <v/>
      </c>
      <c r="M32" s="1" t="str">
        <f>IF(K32&lt;&gt;"",VLOOKUP(K32,Lable!$A:$B,2,FALSE),"")</f>
        <v/>
      </c>
      <c r="N32" s="2" t="s">
        <v>15</v>
      </c>
      <c r="O32" s="4" t="s">
        <v>111</v>
      </c>
      <c r="P32" s="1" t="str">
        <f t="shared" si="7"/>
        <v>35&lt;br&gt;Proposal 16.67%&lt;br&gt;(35&lt;br&gt;제안 16.67%)</v>
      </c>
      <c r="Q32" s="1" t="str">
        <f>IF(O32&lt;&gt;"", VLOOKUP(O32, Lable!$A:$B, 2, FALSE), "")</f>
        <v>35&lt;br&gt;Proposal 16.67%</v>
      </c>
      <c r="R32" s="2" t="s">
        <v>70</v>
      </c>
      <c r="S32" s="1"/>
      <c r="T32" s="1"/>
      <c r="U32" s="1"/>
      <c r="V32" s="2"/>
      <c r="W32" s="2"/>
      <c r="X32" s="2"/>
      <c r="Y32" s="2"/>
      <c r="Z32" s="4"/>
      <c r="AA32" s="4"/>
      <c r="AB32" s="4"/>
      <c r="AC32" s="3"/>
      <c r="AD32" s="3"/>
      <c r="AE32" s="3"/>
    </row>
    <row r="33" spans="1:31" s="11" customFormat="1" ht="18.600000000000001" customHeight="1">
      <c r="A33" s="4" t="s">
        <v>126</v>
      </c>
      <c r="B33" s="1" t="str">
        <f>VLOOKUP(A33,Lable!$G:$I,2,FALSE)</f>
        <v>Dashboard</v>
      </c>
      <c r="C33" s="1" t="str">
        <f t="shared" ref="C33:C36" si="16">IF(B33&lt;&gt;"",D33&amp;"("&amp;B33&amp;")","")</f>
        <v>Dashboard(Dashboard)</v>
      </c>
      <c r="D33" s="1" t="str">
        <f>IF(B33&lt;&gt;"", VLOOKUP(B33,Lable!$A:$D,2,FALSE), "" )</f>
        <v>Dashboard</v>
      </c>
      <c r="E33" s="10" t="s">
        <v>105</v>
      </c>
      <c r="F33" s="1" t="str">
        <f t="shared" si="4"/>
        <v>2. For Users with Head office roles(2. 본사 직책을 가진 사용자의 경우)</v>
      </c>
      <c r="G33" s="1" t="str">
        <f>IF(E33&lt;&gt;"",VLOOKUP(E33,Lable!$A:$B,2,FALSE),"")</f>
        <v>2. For Users with Head office roles</v>
      </c>
      <c r="H33" s="10" t="s">
        <v>91</v>
      </c>
      <c r="I33" s="1" t="str">
        <f t="shared" si="5"/>
        <v>COUNTRYWIDE CASES STATUS (857)(전국 사례 현황(857))</v>
      </c>
      <c r="J33" s="1" t="str">
        <f>IF(H33&lt;&gt;"", VLOOKUP(H33,Lable!$A:$D,2,FALSE),"")</f>
        <v>COUNTRYWIDE CASES STATUS (857)</v>
      </c>
      <c r="K33" s="9"/>
      <c r="L33" s="1" t="str">
        <f t="shared" si="6"/>
        <v/>
      </c>
      <c r="M33" s="1" t="str">
        <f>IF(K33&lt;&gt;"",VLOOKUP(K33,Lable!$A:$B,2,FALSE),"")</f>
        <v/>
      </c>
      <c r="N33" s="2" t="s">
        <v>15</v>
      </c>
      <c r="O33" s="4" t="s">
        <v>114</v>
      </c>
      <c r="P33" s="1" t="str">
        <f t="shared" si="7"/>
        <v>12&lt;br&gt;Verification 5.71%&lt;br&gt;(12&lt;br&gt;확인 5.71%)</v>
      </c>
      <c r="Q33" s="1" t="str">
        <f>IF(O33&lt;&gt;"", VLOOKUP(O33, Lable!$A:$B, 2, FALSE), "")</f>
        <v>12&lt;br&gt;Verification 5.71%</v>
      </c>
      <c r="R33" s="2" t="s">
        <v>70</v>
      </c>
      <c r="S33" s="1"/>
      <c r="T33" s="1"/>
      <c r="U33" s="1"/>
      <c r="V33" s="2"/>
      <c r="W33" s="2"/>
      <c r="X33" s="2"/>
      <c r="Y33" s="2"/>
      <c r="Z33" s="4"/>
      <c r="AA33" s="4"/>
      <c r="AB33" s="4"/>
      <c r="AC33" s="4"/>
      <c r="AD33" s="4"/>
      <c r="AE33" s="4"/>
    </row>
    <row r="34" spans="1:31" s="11" customFormat="1" ht="18.600000000000001" customHeight="1">
      <c r="A34" s="4" t="s">
        <v>126</v>
      </c>
      <c r="B34" s="1" t="str">
        <f>VLOOKUP(A34,Lable!$G:$I,2,FALSE)</f>
        <v>Dashboard</v>
      </c>
      <c r="C34" s="1" t="str">
        <f t="shared" si="16"/>
        <v>Dashboard(Dashboard)</v>
      </c>
      <c r="D34" s="1" t="str">
        <f>IF(B34&lt;&gt;"", VLOOKUP(B34,Lable!$A:$D,2,FALSE), "" )</f>
        <v>Dashboard</v>
      </c>
      <c r="E34" s="10" t="s">
        <v>105</v>
      </c>
      <c r="F34" s="1" t="str">
        <f t="shared" si="4"/>
        <v>2. For Users with Head office roles(2. 본사 직책을 가진 사용자의 경우)</v>
      </c>
      <c r="G34" s="1" t="str">
        <f>IF(E34&lt;&gt;"",VLOOKUP(E34,Lable!$A:$B,2,FALSE),"")</f>
        <v>2. For Users with Head office roles</v>
      </c>
      <c r="H34" s="10" t="s">
        <v>91</v>
      </c>
      <c r="I34" s="1" t="str">
        <f t="shared" si="5"/>
        <v>COUNTRYWIDE CASES STATUS (857)(전국 사례 현황(857))</v>
      </c>
      <c r="J34" s="1" t="str">
        <f>IF(H34&lt;&gt;"", VLOOKUP(H34,Lable!$A:$D,2,FALSE),"")</f>
        <v>COUNTRYWIDE CASES STATUS (857)</v>
      </c>
      <c r="K34" s="9"/>
      <c r="L34" s="1" t="str">
        <f t="shared" si="6"/>
        <v/>
      </c>
      <c r="M34" s="1" t="str">
        <f>IF(K34&lt;&gt;"",VLOOKUP(K34,Lable!$A:$B,2,FALSE),"")</f>
        <v/>
      </c>
      <c r="N34" s="2" t="s">
        <v>15</v>
      </c>
      <c r="O34" s="4" t="s">
        <v>115</v>
      </c>
      <c r="P34" s="1" t="str">
        <f t="shared" si="7"/>
        <v>3&lt;br&gt;Approval 1.43%&lt;br&gt;(3&lt;br&gt;승인 1.43%)</v>
      </c>
      <c r="Q34" s="1" t="str">
        <f>IF(O34&lt;&gt;"", VLOOKUP(O34, Lable!$A:$B, 2, FALSE), "")</f>
        <v>3&lt;br&gt;Approval 1.43%</v>
      </c>
      <c r="R34" s="2" t="s">
        <v>70</v>
      </c>
      <c r="S34" s="1"/>
      <c r="T34" s="1"/>
      <c r="U34" s="1"/>
      <c r="V34" s="2"/>
      <c r="W34" s="2"/>
      <c r="X34" s="2"/>
      <c r="Y34" s="2"/>
      <c r="Z34" s="4"/>
      <c r="AA34" s="4"/>
      <c r="AB34" s="4"/>
      <c r="AC34" s="3"/>
      <c r="AD34" s="4"/>
      <c r="AE34" s="4"/>
    </row>
    <row r="35" spans="1:31" s="11" customFormat="1" ht="18.600000000000001" customHeight="1">
      <c r="A35" s="4" t="s">
        <v>126</v>
      </c>
      <c r="B35" s="1" t="str">
        <f>VLOOKUP(A35,Lable!$G:$I,2,FALSE)</f>
        <v>Dashboard</v>
      </c>
      <c r="C35" s="1" t="str">
        <f t="shared" si="16"/>
        <v>Dashboard(Dashboard)</v>
      </c>
      <c r="D35" s="1" t="str">
        <f>IF(B35&lt;&gt;"", VLOOKUP(B35,Lable!$A:$D,2,FALSE), "" )</f>
        <v>Dashboard</v>
      </c>
      <c r="E35" s="10" t="s">
        <v>105</v>
      </c>
      <c r="F35" s="1" t="str">
        <f t="shared" si="4"/>
        <v>2. For Users with Head office roles(2. 본사 직책을 가진 사용자의 경우)</v>
      </c>
      <c r="G35" s="1" t="str">
        <f>IF(E35&lt;&gt;"",VLOOKUP(E35,Lable!$A:$B,2,FALSE),"")</f>
        <v>2. For Users with Head office roles</v>
      </c>
      <c r="H35" s="10" t="s">
        <v>91</v>
      </c>
      <c r="I35" s="1" t="str">
        <f t="shared" si="5"/>
        <v>COUNTRYWIDE CASES STATUS (857)(전국 사례 현황(857))</v>
      </c>
      <c r="J35" s="1" t="str">
        <f>IF(H35&lt;&gt;"", VLOOKUP(H35,Lable!$A:$D,2,FALSE),"")</f>
        <v>COUNTRYWIDE CASES STATUS (857)</v>
      </c>
      <c r="K35" s="9"/>
      <c r="L35" s="1" t="str">
        <f t="shared" si="6"/>
        <v/>
      </c>
      <c r="M35" s="1" t="str">
        <f>IF(K35&lt;&gt;"",VLOOKUP(K35,Lable!$A:$B,2,FALSE),"")</f>
        <v/>
      </c>
      <c r="N35" s="2" t="s">
        <v>15</v>
      </c>
      <c r="O35" s="4" t="s">
        <v>116</v>
      </c>
      <c r="P35" s="1" t="str">
        <f t="shared" si="7"/>
        <v>140&lt;br&gt;Approved 66.67%&lt;br&gt;(140&lt;br&gt;승인됨 66.67%)</v>
      </c>
      <c r="Q35" s="1" t="str">
        <f>IF(O35&lt;&gt;"", VLOOKUP(O35, Lable!$A:$B, 2, FALSE), "")</f>
        <v>140&lt;br&gt;Approved 66.67%</v>
      </c>
      <c r="R35" s="2" t="s">
        <v>70</v>
      </c>
      <c r="S35" s="1"/>
      <c r="T35" s="1"/>
      <c r="U35" s="1"/>
      <c r="V35" s="2"/>
      <c r="W35" s="2"/>
      <c r="X35" s="2"/>
      <c r="Y35" s="2"/>
      <c r="Z35" s="4"/>
      <c r="AA35" s="4"/>
      <c r="AB35" s="4"/>
      <c r="AC35" s="3"/>
      <c r="AD35" s="4"/>
      <c r="AE35" s="4"/>
    </row>
    <row r="36" spans="1:31" s="11" customFormat="1" ht="18.600000000000001" customHeight="1">
      <c r="A36" s="4" t="s">
        <v>126</v>
      </c>
      <c r="B36" s="1" t="str">
        <f>VLOOKUP(A36,Lable!$G:$I,2,FALSE)</f>
        <v>Dashboard</v>
      </c>
      <c r="C36" s="1" t="str">
        <f t="shared" si="16"/>
        <v>Dashboard(Dashboard)</v>
      </c>
      <c r="D36" s="1" t="str">
        <f>IF(B36&lt;&gt;"", VLOOKUP(B36,Lable!$A:$D,2,FALSE), "" )</f>
        <v>Dashboard</v>
      </c>
      <c r="E36" s="10" t="s">
        <v>105</v>
      </c>
      <c r="F36" s="1" t="str">
        <f t="shared" si="4"/>
        <v>2. For Users with Head office roles(2. 본사 직책을 가진 사용자의 경우)</v>
      </c>
      <c r="G36" s="1" t="str">
        <f>IF(E36&lt;&gt;"",VLOOKUP(E36,Lable!$A:$B,2,FALSE),"")</f>
        <v>2. For Users with Head office roles</v>
      </c>
      <c r="H36" s="10" t="s">
        <v>91</v>
      </c>
      <c r="I36" s="1" t="str">
        <f t="shared" si="5"/>
        <v>COUNTRYWIDE CASES STATUS (857)(전국 사례 현황(857))</v>
      </c>
      <c r="J36" s="1" t="str">
        <f>IF(H36&lt;&gt;"", VLOOKUP(H36,Lable!$A:$D,2,FALSE),"")</f>
        <v>COUNTRYWIDE CASES STATUS (857)</v>
      </c>
      <c r="K36" s="9"/>
      <c r="L36" s="1" t="str">
        <f t="shared" si="6"/>
        <v/>
      </c>
      <c r="M36" s="1" t="str">
        <f>IF(K36&lt;&gt;"",VLOOKUP(K36,Lable!$A:$B,2,FALSE),"")</f>
        <v/>
      </c>
      <c r="N36" s="2" t="s">
        <v>15</v>
      </c>
      <c r="O36" s="4" t="s">
        <v>117</v>
      </c>
      <c r="P36" s="1" t="str">
        <f t="shared" si="7"/>
        <v>20&lt;br&gt;Rejected 9.52%&lt;br&gt;(20&lt;br&gt;거부됨 9.52%)</v>
      </c>
      <c r="Q36" s="1" t="str">
        <f>IF(O36&lt;&gt;"", VLOOKUP(O36, Lable!$A:$B, 2, FALSE), "")</f>
        <v>20&lt;br&gt;Rejected 9.52%</v>
      </c>
      <c r="R36" s="2" t="s">
        <v>70</v>
      </c>
      <c r="S36" s="1"/>
      <c r="T36" s="1"/>
      <c r="U36" s="1"/>
      <c r="V36" s="2"/>
      <c r="W36" s="2"/>
      <c r="X36" s="2"/>
      <c r="Y36" s="2"/>
      <c r="Z36" s="4"/>
      <c r="AA36" s="4"/>
      <c r="AB36" s="4"/>
      <c r="AC36" s="3"/>
      <c r="AD36" s="4"/>
      <c r="AE36" s="4"/>
    </row>
    <row r="37" spans="1:31" s="24" customFormat="1" ht="17.45" customHeight="1">
      <c r="A37" s="20" t="s">
        <v>126</v>
      </c>
      <c r="B37" s="1" t="str">
        <f>VLOOKUP(A37,Lable!$G:$I,2,FALSE)</f>
        <v>Dashboard</v>
      </c>
      <c r="C37" s="21" t="str">
        <f>IF(B37&lt;&gt;"",D37&amp;"("&amp;B37&amp;")","")</f>
        <v>Dashboard(Dashboard)</v>
      </c>
      <c r="D37" s="21" t="str">
        <f>IF(B37&lt;&gt;"", VLOOKUP(B37,Lable!$A:$D,2,FALSE), "" )</f>
        <v>Dashboard</v>
      </c>
      <c r="E37" s="10" t="s">
        <v>105</v>
      </c>
      <c r="F37" s="1" t="str">
        <f t="shared" si="4"/>
        <v>2. For Users with Head office roles(2. 본사 직책을 가진 사용자의 경우)</v>
      </c>
      <c r="G37" s="1" t="str">
        <f>IF(E37&lt;&gt;"",VLOOKUP(E37,Lable!$A:$B,2,FALSE),"")</f>
        <v>2. For Users with Head office roles</v>
      </c>
      <c r="H37" s="10" t="s">
        <v>91</v>
      </c>
      <c r="I37" s="1" t="str">
        <f t="shared" si="5"/>
        <v>COUNTRYWIDE CASES STATUS (857)(전국 사례 현황(857))</v>
      </c>
      <c r="J37" s="1" t="str">
        <f>IF(H37&lt;&gt;"", VLOOKUP(H37,Lable!$A:$D,2,FALSE),"")</f>
        <v>COUNTRYWIDE CASES STATUS (857)</v>
      </c>
      <c r="K37" s="9"/>
      <c r="L37" s="1" t="str">
        <f t="shared" si="6"/>
        <v/>
      </c>
      <c r="M37" s="1" t="str">
        <f>IF(K37&lt;&gt;"",VLOOKUP(K37,Lable!$A:$B,2,FALSE),"")</f>
        <v/>
      </c>
      <c r="N37" s="22"/>
      <c r="O37" s="20"/>
      <c r="P37" s="1" t="str">
        <f t="shared" si="7"/>
        <v/>
      </c>
      <c r="Q37" s="21"/>
      <c r="R37" s="22"/>
      <c r="S37" s="21"/>
      <c r="T37" s="21"/>
      <c r="U37" s="21"/>
      <c r="V37" s="22"/>
      <c r="W37" s="22"/>
      <c r="X37" s="22"/>
      <c r="Y37" s="22"/>
      <c r="Z37" s="20"/>
      <c r="AA37" s="20"/>
      <c r="AB37" s="20"/>
      <c r="AC37" s="23"/>
      <c r="AD37" s="23"/>
      <c r="AE37" s="23"/>
    </row>
    <row r="38" spans="1:31" s="11" customFormat="1" ht="17.45" customHeight="1">
      <c r="A38" s="4" t="s">
        <v>126</v>
      </c>
      <c r="B38" s="1" t="str">
        <f>VLOOKUP(A38,Lable!$G:$I,2,FALSE)</f>
        <v>Dashboard</v>
      </c>
      <c r="C38" s="1" t="str">
        <f>IF(B38&lt;&gt;"",D38&amp;"("&amp;B38&amp;")","")</f>
        <v>Dashboard(Dashboard)</v>
      </c>
      <c r="D38" s="1" t="str">
        <f>IF(B38&lt;&gt;"", VLOOKUP(B38,Lable!$A:$D,2,FALSE), "" )</f>
        <v>Dashboard</v>
      </c>
      <c r="E38" s="10" t="s">
        <v>105</v>
      </c>
      <c r="F38" s="1" t="str">
        <f t="shared" si="4"/>
        <v>2. For Users with Head office roles(2. 본사 직책을 가진 사용자의 경우)</v>
      </c>
      <c r="G38" s="1" t="str">
        <f>IF(E38&lt;&gt;"",VLOOKUP(E38,Lable!$A:$B,2,FALSE),"")</f>
        <v>2. For Users with Head office roles</v>
      </c>
      <c r="H38" s="10" t="s">
        <v>91</v>
      </c>
      <c r="I38" s="1" t="str">
        <f t="shared" si="5"/>
        <v>COUNTRYWIDE CASES STATUS (857)(전국 사례 현황(857))</v>
      </c>
      <c r="J38" s="1" t="str">
        <f>IF(H38&lt;&gt;"", VLOOKUP(H38,Lable!$A:$D,2,FALSE),"")</f>
        <v>COUNTRYWIDE CASES STATUS (857)</v>
      </c>
      <c r="K38" s="9"/>
      <c r="L38" s="1" t="str">
        <f t="shared" si="6"/>
        <v/>
      </c>
      <c r="M38" s="1" t="str">
        <f>IF(K38&lt;&gt;"",VLOOKUP(K38,Lable!$A:$B,2,FALSE),"")</f>
        <v/>
      </c>
      <c r="N38" s="2" t="s">
        <v>15</v>
      </c>
      <c r="O38" s="4" t="s">
        <v>44</v>
      </c>
      <c r="P38" s="1" t="str">
        <f t="shared" si="7"/>
        <v>Case Type&lt;br&gt;(케이스 유형)</v>
      </c>
      <c r="Q38" s="1" t="str">
        <f>IF(O38&lt;&gt;"", VLOOKUP(O38, Lable!$A:$B, 2, FALSE), "")</f>
        <v>Case Type</v>
      </c>
      <c r="R38" s="2" t="s">
        <v>70</v>
      </c>
      <c r="S38" s="1"/>
      <c r="T38" s="1"/>
      <c r="U38" s="1"/>
      <c r="V38" s="2"/>
      <c r="W38" s="2"/>
      <c r="X38" s="2"/>
      <c r="Y38" s="2"/>
      <c r="Z38" s="4"/>
      <c r="AA38" s="4"/>
      <c r="AB38" s="4"/>
      <c r="AC38" s="3" t="s">
        <v>86</v>
      </c>
      <c r="AD38" s="3" t="s">
        <v>87</v>
      </c>
      <c r="AE38" s="3" t="s">
        <v>81</v>
      </c>
    </row>
    <row r="39" spans="1:31" s="11" customFormat="1" ht="18.600000000000001" customHeight="1">
      <c r="A39" s="4" t="s">
        <v>126</v>
      </c>
      <c r="B39" s="1" t="str">
        <f>VLOOKUP(A39,Lable!$G:$I,2,FALSE)</f>
        <v>Dashboard</v>
      </c>
      <c r="C39" s="1" t="str">
        <f t="shared" ref="C39:C42" si="17">IF(B39&lt;&gt;"",D39&amp;"("&amp;B39&amp;")","")</f>
        <v>Dashboard(Dashboard)</v>
      </c>
      <c r="D39" s="1" t="str">
        <f>IF(B39&lt;&gt;"", VLOOKUP(B39,Lable!$A:$D,2,FALSE), "" )</f>
        <v>Dashboard</v>
      </c>
      <c r="E39" s="10" t="s">
        <v>105</v>
      </c>
      <c r="F39" s="1" t="str">
        <f t="shared" si="4"/>
        <v>2. For Users with Head office roles(2. 본사 직책을 가진 사용자의 경우)</v>
      </c>
      <c r="G39" s="1" t="str">
        <f>IF(E39&lt;&gt;"",VLOOKUP(E39,Lable!$A:$B,2,FALSE),"")</f>
        <v>2. For Users with Head office roles</v>
      </c>
      <c r="H39" s="10" t="s">
        <v>91</v>
      </c>
      <c r="I39" s="1" t="str">
        <f t="shared" si="5"/>
        <v>COUNTRYWIDE CASES STATUS (857)(전국 사례 현황(857))</v>
      </c>
      <c r="J39" s="1" t="str">
        <f>IF(H39&lt;&gt;"", VLOOKUP(H39,Lable!$A:$D,2,FALSE),"")</f>
        <v>COUNTRYWIDE CASES STATUS (857)</v>
      </c>
      <c r="K39" s="9"/>
      <c r="L39" s="1" t="str">
        <f t="shared" si="6"/>
        <v/>
      </c>
      <c r="M39" s="1" t="str">
        <f>IF(K39&lt;&gt;"",VLOOKUP(K39,Lable!$A:$B,2,FALSE),"")</f>
        <v/>
      </c>
      <c r="N39" s="2" t="s">
        <v>15</v>
      </c>
      <c r="O39" s="4" t="s">
        <v>64</v>
      </c>
      <c r="P39" s="1" t="str">
        <f t="shared" si="7"/>
        <v>On Progress&lt;br&gt;(진행 중)</v>
      </c>
      <c r="Q39" s="1" t="str">
        <f>IF(O39&lt;&gt;"", VLOOKUP(O39, Lable!$A:$B, 2, FALSE), "")</f>
        <v>On Progress</v>
      </c>
      <c r="R39" s="2" t="s">
        <v>70</v>
      </c>
      <c r="S39" s="1"/>
      <c r="T39" s="1"/>
      <c r="U39" s="1"/>
      <c r="V39" s="2"/>
      <c r="W39" s="2"/>
      <c r="X39" s="2"/>
      <c r="Y39" s="2"/>
      <c r="Z39" s="4"/>
      <c r="AA39" s="4"/>
      <c r="AB39" s="4"/>
      <c r="AC39" s="4" t="s">
        <v>82</v>
      </c>
      <c r="AD39" s="4" t="str">
        <f>IF(AC39&lt;&gt;"",AC39,"")</f>
        <v>4|7|4|1|5|0|23|6|0</v>
      </c>
      <c r="AE39" s="4" t="str">
        <f>IF(AC39&lt;&gt;"",AC39,"")</f>
        <v>4|7|4|1|5|0|23|6|0</v>
      </c>
    </row>
    <row r="40" spans="1:31" s="11" customFormat="1" ht="18.600000000000001" customHeight="1">
      <c r="A40" s="4" t="s">
        <v>126</v>
      </c>
      <c r="B40" s="1" t="str">
        <f>VLOOKUP(A40,Lable!$G:$I,2,FALSE)</f>
        <v>Dashboard</v>
      </c>
      <c r="C40" s="1" t="str">
        <f t="shared" si="17"/>
        <v>Dashboard(Dashboard)</v>
      </c>
      <c r="D40" s="1" t="str">
        <f>IF(B40&lt;&gt;"", VLOOKUP(B40,Lable!$A:$D,2,FALSE), "" )</f>
        <v>Dashboard</v>
      </c>
      <c r="E40" s="10" t="s">
        <v>105</v>
      </c>
      <c r="F40" s="1" t="str">
        <f t="shared" si="4"/>
        <v>2. For Users with Head office roles(2. 본사 직책을 가진 사용자의 경우)</v>
      </c>
      <c r="G40" s="1" t="str">
        <f>IF(E40&lt;&gt;"",VLOOKUP(E40,Lable!$A:$B,2,FALSE),"")</f>
        <v>2. For Users with Head office roles</v>
      </c>
      <c r="H40" s="10" t="s">
        <v>91</v>
      </c>
      <c r="I40" s="1" t="str">
        <f t="shared" si="5"/>
        <v>COUNTRYWIDE CASES STATUS (857)(전국 사례 현황(857))</v>
      </c>
      <c r="J40" s="1" t="str">
        <f>IF(H40&lt;&gt;"", VLOOKUP(H40,Lable!$A:$D,2,FALSE),"")</f>
        <v>COUNTRYWIDE CASES STATUS (857)</v>
      </c>
      <c r="K40" s="9"/>
      <c r="L40" s="1" t="str">
        <f t="shared" si="6"/>
        <v/>
      </c>
      <c r="M40" s="1" t="str">
        <f>IF(K40&lt;&gt;"",VLOOKUP(K40,Lable!$A:$B,2,FALSE),"")</f>
        <v/>
      </c>
      <c r="N40" s="2" t="s">
        <v>15</v>
      </c>
      <c r="O40" s="4" t="s">
        <v>65</v>
      </c>
      <c r="P40" s="1" t="str">
        <f t="shared" si="7"/>
        <v>Approved&lt;br&gt;(승인됨)</v>
      </c>
      <c r="Q40" s="1" t="str">
        <f>IF(O40&lt;&gt;"", VLOOKUP(O40, Lable!$A:$B, 2, FALSE), "")</f>
        <v>Approved</v>
      </c>
      <c r="R40" s="2" t="s">
        <v>70</v>
      </c>
      <c r="S40" s="1"/>
      <c r="T40" s="1"/>
      <c r="U40" s="1"/>
      <c r="V40" s="2"/>
      <c r="W40" s="2"/>
      <c r="X40" s="2"/>
      <c r="Y40" s="2"/>
      <c r="Z40" s="4"/>
      <c r="AA40" s="4"/>
      <c r="AB40" s="4"/>
      <c r="AC40" s="4" t="s">
        <v>83</v>
      </c>
      <c r="AD40" s="4" t="str">
        <f t="shared" ref="AD40:AD42" si="18">IF(AC40&lt;&gt;"",AC40,"")</f>
        <v>23|29|28|12|18|0|13|9|8</v>
      </c>
      <c r="AE40" s="4" t="str">
        <f t="shared" ref="AE40:AE42" si="19">IF(AC40&lt;&gt;"",AC40,"")</f>
        <v>23|29|28|12|18|0|13|9|8</v>
      </c>
    </row>
    <row r="41" spans="1:31" s="11" customFormat="1" ht="18.600000000000001" customHeight="1">
      <c r="A41" s="4" t="s">
        <v>126</v>
      </c>
      <c r="B41" s="1" t="str">
        <f>VLOOKUP(A41,Lable!$G:$I,2,FALSE)</f>
        <v>Dashboard</v>
      </c>
      <c r="C41" s="1" t="str">
        <f t="shared" si="17"/>
        <v>Dashboard(Dashboard)</v>
      </c>
      <c r="D41" s="1" t="str">
        <f>IF(B41&lt;&gt;"", VLOOKUP(B41,Lable!$A:$D,2,FALSE), "" )</f>
        <v>Dashboard</v>
      </c>
      <c r="E41" s="10" t="s">
        <v>105</v>
      </c>
      <c r="F41" s="1" t="str">
        <f t="shared" si="4"/>
        <v>2. For Users with Head office roles(2. 본사 직책을 가진 사용자의 경우)</v>
      </c>
      <c r="G41" s="1" t="str">
        <f>IF(E41&lt;&gt;"",VLOOKUP(E41,Lable!$A:$B,2,FALSE),"")</f>
        <v>2. For Users with Head office roles</v>
      </c>
      <c r="H41" s="10" t="s">
        <v>91</v>
      </c>
      <c r="I41" s="1" t="str">
        <f t="shared" si="5"/>
        <v>COUNTRYWIDE CASES STATUS (857)(전국 사례 현황(857))</v>
      </c>
      <c r="J41" s="1" t="str">
        <f>IF(H41&lt;&gt;"", VLOOKUP(H41,Lable!$A:$D,2,FALSE),"")</f>
        <v>COUNTRYWIDE CASES STATUS (857)</v>
      </c>
      <c r="K41" s="9"/>
      <c r="L41" s="1" t="str">
        <f t="shared" si="6"/>
        <v/>
      </c>
      <c r="M41" s="1" t="str">
        <f>IF(K41&lt;&gt;"",VLOOKUP(K41,Lable!$A:$B,2,FALSE),"")</f>
        <v/>
      </c>
      <c r="N41" s="2" t="s">
        <v>15</v>
      </c>
      <c r="O41" s="4" t="s">
        <v>66</v>
      </c>
      <c r="P41" s="1" t="str">
        <f t="shared" si="7"/>
        <v>Rejected&lt;br&gt;(거부됨)</v>
      </c>
      <c r="Q41" s="1" t="str">
        <f>IF(O41&lt;&gt;"", VLOOKUP(O41, Lable!$A:$B, 2, FALSE), "")</f>
        <v>Rejected</v>
      </c>
      <c r="R41" s="2" t="s">
        <v>70</v>
      </c>
      <c r="S41" s="1"/>
      <c r="T41" s="1"/>
      <c r="U41" s="1"/>
      <c r="V41" s="2"/>
      <c r="W41" s="2"/>
      <c r="X41" s="2"/>
      <c r="Y41" s="2"/>
      <c r="Z41" s="4"/>
      <c r="AA41" s="4"/>
      <c r="AB41" s="4"/>
      <c r="AC41" s="4" t="s">
        <v>84</v>
      </c>
      <c r="AD41" s="4" t="str">
        <f t="shared" si="18"/>
        <v>0|0|0|0|1|0|13|5|1</v>
      </c>
      <c r="AE41" s="4" t="str">
        <f t="shared" si="19"/>
        <v>0|0|0|0|1|0|13|5|1</v>
      </c>
    </row>
    <row r="42" spans="1:31" s="11" customFormat="1" ht="18.600000000000001" customHeight="1">
      <c r="A42" s="4" t="s">
        <v>126</v>
      </c>
      <c r="B42" s="1" t="str">
        <f>VLOOKUP(A42,Lable!$G:$I,2,FALSE)</f>
        <v>Dashboard</v>
      </c>
      <c r="C42" s="1" t="str">
        <f t="shared" si="17"/>
        <v>Dashboard(Dashboard)</v>
      </c>
      <c r="D42" s="1" t="str">
        <f>IF(B42&lt;&gt;"", VLOOKUP(B42,Lable!$A:$D,2,FALSE), "" )</f>
        <v>Dashboard</v>
      </c>
      <c r="E42" s="10" t="s">
        <v>105</v>
      </c>
      <c r="F42" s="1" t="str">
        <f t="shared" si="4"/>
        <v>2. For Users with Head office roles(2. 본사 직책을 가진 사용자의 경우)</v>
      </c>
      <c r="G42" s="1" t="str">
        <f>IF(E42&lt;&gt;"",VLOOKUP(E42,Lable!$A:$B,2,FALSE),"")</f>
        <v>2. For Users with Head office roles</v>
      </c>
      <c r="H42" s="10" t="s">
        <v>91</v>
      </c>
      <c r="I42" s="1" t="str">
        <f t="shared" si="5"/>
        <v>COUNTRYWIDE CASES STATUS (857)(전국 사례 현황(857))</v>
      </c>
      <c r="J42" s="1" t="str">
        <f>IF(H42&lt;&gt;"", VLOOKUP(H42,Lable!$A:$D,2,FALSE),"")</f>
        <v>COUNTRYWIDE CASES STATUS (857)</v>
      </c>
      <c r="K42" s="9"/>
      <c r="L42" s="1" t="str">
        <f t="shared" si="6"/>
        <v/>
      </c>
      <c r="M42" s="1" t="str">
        <f>IF(K42&lt;&gt;"",VLOOKUP(K42,Lable!$A:$B,2,FALSE),"")</f>
        <v/>
      </c>
      <c r="N42" s="2" t="s">
        <v>15</v>
      </c>
      <c r="O42" s="4" t="s">
        <v>69</v>
      </c>
      <c r="P42" s="1" t="str">
        <f t="shared" si="7"/>
        <v>Total&lt;br&gt;(Total)</v>
      </c>
      <c r="Q42" s="1" t="str">
        <f>IF(O42&lt;&gt;"", VLOOKUP(O42, Lable!$A:$B, 2, FALSE), "")</f>
        <v>Total</v>
      </c>
      <c r="R42" s="2" t="s">
        <v>70</v>
      </c>
      <c r="S42" s="1"/>
      <c r="T42" s="1"/>
      <c r="U42" s="1"/>
      <c r="V42" s="2"/>
      <c r="W42" s="2"/>
      <c r="X42" s="2"/>
      <c r="Y42" s="2"/>
      <c r="Z42" s="4"/>
      <c r="AA42" s="4"/>
      <c r="AB42" s="4"/>
      <c r="AC42" s="4" t="s">
        <v>85</v>
      </c>
      <c r="AD42" s="4" t="str">
        <f t="shared" si="18"/>
        <v>27|36|32|13|24|0|49|20|9</v>
      </c>
      <c r="AE42" s="4" t="str">
        <f t="shared" si="19"/>
        <v>27|36|32|13|24|0|49|20|9</v>
      </c>
    </row>
    <row r="43" spans="1:31" s="11" customFormat="1" ht="17.45" customHeight="1">
      <c r="A43" s="4" t="s">
        <v>136</v>
      </c>
      <c r="B43" s="1" t="str">
        <f>VLOOKUP(A43,Lable!$G:$I,2,FALSE)</f>
        <v>New Case</v>
      </c>
      <c r="C43" s="1" t="str">
        <f>IF(B43&lt;&gt;"",D43&amp;"("&amp;B43&amp;")","")</f>
        <v>New Case(New Case)</v>
      </c>
      <c r="D43" s="1" t="str">
        <f>IF(B43&lt;&gt;"", VLOOKUP(B43,Lable!$A:$D,2,FALSE), "" )</f>
        <v>New Case</v>
      </c>
      <c r="E43" s="10"/>
      <c r="F43" s="1" t="str">
        <f t="shared" si="4"/>
        <v/>
      </c>
      <c r="G43" s="1" t="str">
        <f>IF(E43&lt;&gt;"",VLOOKUP(E43,Lable!$A:$B,2,FALSE),"")</f>
        <v/>
      </c>
      <c r="H43" s="10"/>
      <c r="I43" s="1" t="str">
        <f t="shared" si="5"/>
        <v/>
      </c>
      <c r="J43" s="1" t="str">
        <f>IF(H43&lt;&gt;"", VLOOKUP(H43,Lable!$A:$D,2,FALSE),"")</f>
        <v/>
      </c>
      <c r="K43" s="9"/>
      <c r="L43" s="1" t="str">
        <f t="shared" si="6"/>
        <v/>
      </c>
      <c r="M43" s="1" t="str">
        <f>IF(K43&lt;&gt;"",VLOOKUP(K43,Lable!$A:$B,2,FALSE),"")</f>
        <v/>
      </c>
      <c r="N43" s="2" t="s">
        <v>26</v>
      </c>
      <c r="O43" s="4" t="s">
        <v>128</v>
      </c>
      <c r="P43" s="1" t="str">
        <f t="shared" si="7"/>
        <v>Taxpayer ID&lt;br&gt;(Taxpayer ID)</v>
      </c>
      <c r="Q43" s="1" t="str">
        <f>IF(O43&lt;&gt;"", VLOOKUP(O43, Lable!$A:$B, 2, FALSE), "")</f>
        <v>Taxpayer ID</v>
      </c>
      <c r="R43" s="2" t="s">
        <v>142</v>
      </c>
      <c r="S43" s="1"/>
      <c r="T43" s="1"/>
      <c r="U43" s="1"/>
      <c r="V43" s="2"/>
      <c r="W43" s="2" t="s">
        <v>140</v>
      </c>
      <c r="X43" s="2"/>
      <c r="Y43" s="2"/>
      <c r="Z43" s="4"/>
      <c r="AA43" s="4"/>
      <c r="AB43" s="4"/>
      <c r="AC43" s="3" t="s">
        <v>158</v>
      </c>
      <c r="AD43" s="3" t="s">
        <v>158</v>
      </c>
      <c r="AE43" s="3" t="s">
        <v>158</v>
      </c>
    </row>
    <row r="44" spans="1:31" s="11" customFormat="1" ht="17.45" customHeight="1">
      <c r="A44" s="4" t="s">
        <v>136</v>
      </c>
      <c r="B44" s="1" t="str">
        <f>VLOOKUP(A44,Lable!$G:$I,2,FALSE)</f>
        <v>New Case</v>
      </c>
      <c r="C44" s="1" t="str">
        <f>IF(B44&lt;&gt;"",D44&amp;"("&amp;B44&amp;")","")</f>
        <v>New Case(New Case)</v>
      </c>
      <c r="D44" s="1" t="str">
        <f>IF(B44&lt;&gt;"", VLOOKUP(B44,Lable!$A:$D,2,FALSE), "" )</f>
        <v>New Case</v>
      </c>
      <c r="E44" s="10"/>
      <c r="F44" s="1" t="str">
        <f t="shared" si="4"/>
        <v/>
      </c>
      <c r="G44" s="1" t="str">
        <f>IF(E44&lt;&gt;"",VLOOKUP(E44,Lable!$A:$B,2,FALSE),"")</f>
        <v/>
      </c>
      <c r="H44" s="10"/>
      <c r="I44" s="1" t="str">
        <f t="shared" si="5"/>
        <v/>
      </c>
      <c r="J44" s="1" t="str">
        <f>IF(H44&lt;&gt;"", VLOOKUP(H44,Lable!$A:$D,2,FALSE),"")</f>
        <v/>
      </c>
      <c r="K44" s="9"/>
      <c r="L44" s="1" t="str">
        <f t="shared" si="6"/>
        <v/>
      </c>
      <c r="M44" s="1" t="str">
        <f>IF(K44&lt;&gt;"",VLOOKUP(K44,Lable!$A:$B,2,FALSE),"")</f>
        <v/>
      </c>
      <c r="N44" s="2" t="s">
        <v>26</v>
      </c>
      <c r="O44" s="4"/>
      <c r="P44" s="1" t="str">
        <f t="shared" si="7"/>
        <v/>
      </c>
      <c r="Q44" s="1" t="str">
        <f>IF(O44&lt;&gt;"", VLOOKUP(O44, Lable!$A:$B, 2, FALSE), "")</f>
        <v/>
      </c>
      <c r="R44" s="2" t="s">
        <v>70</v>
      </c>
      <c r="S44" s="1"/>
      <c r="T44" s="1"/>
      <c r="U44" s="1"/>
      <c r="V44" s="2"/>
      <c r="W44" s="2"/>
      <c r="X44" s="2"/>
      <c r="Y44" s="2"/>
      <c r="Z44" s="4"/>
      <c r="AA44" s="4"/>
      <c r="AB44" s="4"/>
      <c r="AC44" s="3"/>
      <c r="AD44" s="3"/>
      <c r="AE44" s="3"/>
    </row>
    <row r="45" spans="1:31" s="11" customFormat="1" ht="18.600000000000001" customHeight="1">
      <c r="A45" s="4" t="s">
        <v>136</v>
      </c>
      <c r="B45" s="1" t="str">
        <f>VLOOKUP(A45,Lable!$G:$I,2,FALSE)</f>
        <v>New Case</v>
      </c>
      <c r="C45" s="1" t="str">
        <f t="shared" ref="C45:C48" si="20">IF(B45&lt;&gt;"",D45&amp;"("&amp;B45&amp;")","")</f>
        <v>New Case(New Case)</v>
      </c>
      <c r="D45" s="1" t="str">
        <f>IF(B45&lt;&gt;"", VLOOKUP(B45,Lable!$A:$D,2,FALSE), "" )</f>
        <v>New Case</v>
      </c>
      <c r="E45" s="10"/>
      <c r="F45" s="1" t="str">
        <f t="shared" si="4"/>
        <v/>
      </c>
      <c r="G45" s="1" t="str">
        <f>IF(E45&lt;&gt;"",VLOOKUP(E45,Lable!$A:$B,2,FALSE),"")</f>
        <v/>
      </c>
      <c r="H45" s="10"/>
      <c r="I45" s="1" t="str">
        <f t="shared" si="5"/>
        <v/>
      </c>
      <c r="J45" s="1" t="str">
        <f>IF(H45&lt;&gt;"", VLOOKUP(H45,Lable!$A:$D,2,FALSE),"")</f>
        <v/>
      </c>
      <c r="K45" s="9"/>
      <c r="L45" s="1" t="str">
        <f t="shared" si="6"/>
        <v/>
      </c>
      <c r="M45" s="1" t="str">
        <f>IF(K45&lt;&gt;"",VLOOKUP(K45,Lable!$A:$B,2,FALSE),"")</f>
        <v/>
      </c>
      <c r="N45" s="2" t="s">
        <v>26</v>
      </c>
      <c r="O45" s="4" t="s">
        <v>138</v>
      </c>
      <c r="P45" s="1" t="str">
        <f t="shared" si="7"/>
        <v>From Date&lt;br&gt;(From Date)</v>
      </c>
      <c r="Q45" s="1" t="str">
        <f>IF(O45&lt;&gt;"", VLOOKUP(O45, Lable!$A:$B, 2, FALSE), "")</f>
        <v>From Date</v>
      </c>
      <c r="R45" s="2" t="s">
        <v>144</v>
      </c>
      <c r="S45" s="1"/>
      <c r="T45" s="1"/>
      <c r="U45" s="1"/>
      <c r="V45" s="2"/>
      <c r="W45" s="2" t="s">
        <v>140</v>
      </c>
      <c r="X45" s="2"/>
      <c r="Y45" s="2"/>
      <c r="Z45" s="4"/>
      <c r="AA45" s="4"/>
      <c r="AB45" s="4"/>
      <c r="AC45" s="4" t="s">
        <v>164</v>
      </c>
      <c r="AD45" s="4" t="s">
        <v>164</v>
      </c>
      <c r="AE45" s="4" t="s">
        <v>164</v>
      </c>
    </row>
    <row r="46" spans="1:31" s="11" customFormat="1" ht="18.600000000000001" customHeight="1">
      <c r="A46" s="4" t="s">
        <v>136</v>
      </c>
      <c r="B46" s="1" t="str">
        <f>VLOOKUP(A46,Lable!$G:$I,2,FALSE)</f>
        <v>New Case</v>
      </c>
      <c r="C46" s="1" t="str">
        <f t="shared" si="20"/>
        <v>New Case(New Case)</v>
      </c>
      <c r="D46" s="1" t="str">
        <f>IF(B46&lt;&gt;"", VLOOKUP(B46,Lable!$A:$D,2,FALSE), "" )</f>
        <v>New Case</v>
      </c>
      <c r="E46" s="10"/>
      <c r="F46" s="1" t="str">
        <f t="shared" si="4"/>
        <v/>
      </c>
      <c r="G46" s="1" t="str">
        <f>IF(E46&lt;&gt;"",VLOOKUP(E46,Lable!$A:$B,2,FALSE),"")</f>
        <v/>
      </c>
      <c r="H46" s="10"/>
      <c r="I46" s="1" t="str">
        <f t="shared" si="5"/>
        <v/>
      </c>
      <c r="J46" s="1" t="str">
        <f>IF(H46&lt;&gt;"", VLOOKUP(H46,Lable!$A:$D,2,FALSE),"")</f>
        <v/>
      </c>
      <c r="K46" s="9"/>
      <c r="L46" s="1" t="str">
        <f t="shared" si="6"/>
        <v/>
      </c>
      <c r="M46" s="1" t="str">
        <f>IF(K46&lt;&gt;"",VLOOKUP(K46,Lable!$A:$B,2,FALSE),"")</f>
        <v/>
      </c>
      <c r="N46" s="2" t="s">
        <v>26</v>
      </c>
      <c r="O46" s="4" t="s">
        <v>139</v>
      </c>
      <c r="P46" s="1" t="str">
        <f t="shared" si="7"/>
        <v>To Date&lt;br&gt;(To Date)</v>
      </c>
      <c r="Q46" s="1" t="str">
        <f>IF(O46&lt;&gt;"", VLOOKUP(O46, Lable!$A:$B, 2, FALSE), "")</f>
        <v>To Date</v>
      </c>
      <c r="R46" s="2" t="s">
        <v>144</v>
      </c>
      <c r="S46" s="1"/>
      <c r="T46" s="1"/>
      <c r="U46" s="1"/>
      <c r="V46" s="2"/>
      <c r="W46" s="2" t="s">
        <v>140</v>
      </c>
      <c r="X46" s="2"/>
      <c r="Y46" s="2"/>
      <c r="Z46" s="4"/>
      <c r="AA46" s="4"/>
      <c r="AB46" s="4"/>
      <c r="AC46" s="4" t="s">
        <v>165</v>
      </c>
      <c r="AD46" s="4" t="s">
        <v>165</v>
      </c>
      <c r="AE46" s="4" t="s">
        <v>165</v>
      </c>
    </row>
    <row r="47" spans="1:31" s="11" customFormat="1" ht="18.600000000000001" customHeight="1">
      <c r="A47" s="4" t="s">
        <v>136</v>
      </c>
      <c r="B47" s="1" t="str">
        <f>VLOOKUP(A47,Lable!$G:$I,2,FALSE)</f>
        <v>New Case</v>
      </c>
      <c r="C47" s="1" t="str">
        <f t="shared" si="20"/>
        <v>New Case(New Case)</v>
      </c>
      <c r="D47" s="1" t="str">
        <f>IF(B47&lt;&gt;"", VLOOKUP(B47,Lable!$A:$D,2,FALSE), "" )</f>
        <v>New Case</v>
      </c>
      <c r="E47" s="10"/>
      <c r="F47" s="1" t="str">
        <f t="shared" si="4"/>
        <v/>
      </c>
      <c r="G47" s="1" t="str">
        <f>IF(E47&lt;&gt;"",VLOOKUP(E47,Lable!$A:$B,2,FALSE),"")</f>
        <v/>
      </c>
      <c r="H47" s="10"/>
      <c r="I47" s="1" t="str">
        <f t="shared" si="5"/>
        <v/>
      </c>
      <c r="J47" s="1" t="str">
        <f>IF(H47&lt;&gt;"", VLOOKUP(H47,Lable!$A:$D,2,FALSE),"")</f>
        <v/>
      </c>
      <c r="K47" s="9"/>
      <c r="L47" s="1" t="str">
        <f t="shared" si="6"/>
        <v/>
      </c>
      <c r="M47" s="1" t="str">
        <f>IF(K47&lt;&gt;"",VLOOKUP(K47,Lable!$A:$B,2,FALSE),"")</f>
        <v/>
      </c>
      <c r="N47" s="2" t="s">
        <v>26</v>
      </c>
      <c r="O47" s="4" t="s">
        <v>129</v>
      </c>
      <c r="P47" s="1" t="str">
        <f t="shared" si="7"/>
        <v>Error Type&lt;br&gt;(Error Type)</v>
      </c>
      <c r="Q47" s="1" t="str">
        <f>IF(O47&lt;&gt;"", VLOOKUP(O47, Lable!$A:$B, 2, FALSE), "")</f>
        <v>Error Type</v>
      </c>
      <c r="R47" s="2" t="s">
        <v>143</v>
      </c>
      <c r="S47" s="1"/>
      <c r="T47" s="1"/>
      <c r="U47" s="1"/>
      <c r="V47" s="2"/>
      <c r="W47" s="2" t="s">
        <v>140</v>
      </c>
      <c r="X47" s="2"/>
      <c r="Y47" s="2"/>
      <c r="Z47" s="4" t="s">
        <v>155</v>
      </c>
      <c r="AA47" s="4" t="s">
        <v>157</v>
      </c>
      <c r="AB47" s="4" t="s">
        <v>156</v>
      </c>
      <c r="AC47" s="4" t="s">
        <v>168</v>
      </c>
      <c r="AD47" s="4" t="s">
        <v>167</v>
      </c>
      <c r="AE47" s="4" t="s">
        <v>166</v>
      </c>
    </row>
    <row r="48" spans="1:31" s="11" customFormat="1" ht="18.600000000000001" customHeight="1">
      <c r="A48" s="4" t="s">
        <v>136</v>
      </c>
      <c r="B48" s="1" t="str">
        <f>VLOOKUP(A48,Lable!$G:$I,2,FALSE)</f>
        <v>New Case</v>
      </c>
      <c r="C48" s="1" t="str">
        <f t="shared" si="20"/>
        <v>New Case(New Case)</v>
      </c>
      <c r="D48" s="1" t="str">
        <f>IF(B48&lt;&gt;"", VLOOKUP(B48,Lable!$A:$D,2,FALSE), "" )</f>
        <v>New Case</v>
      </c>
      <c r="E48" s="10"/>
      <c r="F48" s="1" t="str">
        <f t="shared" si="4"/>
        <v/>
      </c>
      <c r="G48" s="1" t="str">
        <f>IF(E48&lt;&gt;"",VLOOKUP(E48,Lable!$A:$B,2,FALSE),"")</f>
        <v/>
      </c>
      <c r="H48" s="10"/>
      <c r="I48" s="1" t="str">
        <f t="shared" si="5"/>
        <v/>
      </c>
      <c r="J48" s="1" t="str">
        <f>IF(H48&lt;&gt;"", VLOOKUP(H48,Lable!$A:$D,2,FALSE),"")</f>
        <v/>
      </c>
      <c r="K48" s="9"/>
      <c r="L48" s="1" t="str">
        <f t="shared" si="6"/>
        <v/>
      </c>
      <c r="M48" s="1" t="str">
        <f>IF(K48&lt;&gt;"",VLOOKUP(K48,Lable!$A:$B,2,FALSE),"")</f>
        <v/>
      </c>
      <c r="N48" s="2" t="s">
        <v>26</v>
      </c>
      <c r="O48" s="4" t="s">
        <v>130</v>
      </c>
      <c r="P48" s="1" t="str">
        <f t="shared" si="7"/>
        <v>Debit Number&lt;br&gt;(Debit Number)</v>
      </c>
      <c r="Q48" s="1" t="str">
        <f>IF(O48&lt;&gt;"", VLOOKUP(O48, Lable!$A:$B, 2, FALSE), "")</f>
        <v>Debit Number</v>
      </c>
      <c r="R48" s="2" t="s">
        <v>142</v>
      </c>
      <c r="S48" s="1"/>
      <c r="T48" s="1"/>
      <c r="U48" s="1"/>
      <c r="V48" s="2"/>
      <c r="W48" s="2"/>
      <c r="X48" s="2"/>
      <c r="Y48" s="2"/>
      <c r="Z48" s="4"/>
      <c r="AA48" s="4"/>
      <c r="AB48" s="4"/>
      <c r="AC48" s="4"/>
      <c r="AD48" s="4"/>
      <c r="AE48" s="4"/>
    </row>
    <row r="49" spans="1:31" s="19" customFormat="1" ht="18.600000000000001" customHeight="1">
      <c r="A49" s="16" t="s">
        <v>136</v>
      </c>
      <c r="B49" s="1" t="str">
        <f>VLOOKUP(A49,Lable!$G:$I,2,FALSE)</f>
        <v>New Case</v>
      </c>
      <c r="C49" s="17" t="str">
        <f t="shared" ref="C49" si="21">IF(B49&lt;&gt;"",D49&amp;"("&amp;B49&amp;")","")</f>
        <v>New Case(New Case)</v>
      </c>
      <c r="D49" s="17" t="str">
        <f>IF(B49&lt;&gt;"", VLOOKUP(B49,Lable!$A:$D,2,FALSE), "" )</f>
        <v>New Case</v>
      </c>
      <c r="E49" s="18"/>
      <c r="F49" s="17" t="str">
        <f t="shared" si="4"/>
        <v/>
      </c>
      <c r="G49" s="17" t="str">
        <f>IF(E49&lt;&gt;"",VLOOKUP(E49,Lable!$A:$B,2,FALSE),"")</f>
        <v/>
      </c>
      <c r="H49" s="18"/>
      <c r="I49" s="17" t="str">
        <f t="shared" si="5"/>
        <v/>
      </c>
      <c r="J49" s="17" t="str">
        <f>IF(H49&lt;&gt;"", VLOOKUP(H49,Lable!$A:$D,2,FALSE),"")</f>
        <v/>
      </c>
      <c r="K49" s="17"/>
      <c r="L49" s="17" t="str">
        <f t="shared" si="6"/>
        <v/>
      </c>
      <c r="M49" s="17" t="str">
        <f>IF(K49&lt;&gt;"",VLOOKUP(K49,Lable!$A:$B,2,FALSE),"")</f>
        <v/>
      </c>
      <c r="N49" s="18"/>
      <c r="O49" s="16" t="s">
        <v>146</v>
      </c>
      <c r="P49" s="17" t="str">
        <f t="shared" si="7"/>
        <v>Search&lt;br&gt;(조회)</v>
      </c>
      <c r="Q49" s="17" t="str">
        <f>IF(O49&lt;&gt;"", VLOOKUP(O49, Lable!$A:$B, 2, FALSE), "")</f>
        <v>Search</v>
      </c>
      <c r="R49" s="18" t="s">
        <v>141</v>
      </c>
      <c r="S49" s="17"/>
      <c r="T49" s="17" t="s">
        <v>9</v>
      </c>
      <c r="U49" s="17"/>
      <c r="V49" s="18"/>
      <c r="W49" s="18"/>
      <c r="X49" s="18"/>
      <c r="Y49" s="18"/>
      <c r="Z49" s="16"/>
      <c r="AA49" s="16"/>
      <c r="AB49" s="16"/>
      <c r="AC49" s="16"/>
      <c r="AD49" s="16"/>
      <c r="AE49" s="16"/>
    </row>
    <row r="50" spans="1:31" s="24" customFormat="1" ht="17.45" customHeight="1">
      <c r="A50" s="20" t="s">
        <v>136</v>
      </c>
      <c r="B50" s="1" t="str">
        <f>VLOOKUP(A50,Lable!$G:$I,2,FALSE)</f>
        <v>New Case</v>
      </c>
      <c r="C50" s="21" t="str">
        <f>IF(B50&lt;&gt;"",D50&amp;"("&amp;B50&amp;")","")</f>
        <v>New Case(New Case)</v>
      </c>
      <c r="D50" s="21" t="str">
        <f>IF(B50&lt;&gt;"", VLOOKUP(B50,Lable!$A:$D,2,FALSE), "" )</f>
        <v>New Case</v>
      </c>
      <c r="E50" s="10"/>
      <c r="F50" s="1" t="str">
        <f t="shared" si="4"/>
        <v/>
      </c>
      <c r="G50" s="1" t="str">
        <f>IF(E50&lt;&gt;"",VLOOKUP(E50,Lable!$A:$B,2,FALSE),"")</f>
        <v/>
      </c>
      <c r="H50" s="10"/>
      <c r="I50" s="1" t="str">
        <f t="shared" si="5"/>
        <v/>
      </c>
      <c r="J50" s="1" t="str">
        <f>IF(H50&lt;&gt;"", VLOOKUP(H50,Lable!$A:$D,2,FALSE),"")</f>
        <v/>
      </c>
      <c r="K50" s="9"/>
      <c r="L50" s="1" t="str">
        <f t="shared" si="6"/>
        <v/>
      </c>
      <c r="M50" s="1" t="str">
        <f>IF(K50&lt;&gt;"",VLOOKUP(K50,Lable!$A:$B,2,FALSE),"")</f>
        <v/>
      </c>
      <c r="N50" s="22" t="s">
        <v>25</v>
      </c>
      <c r="O50" s="20" t="s">
        <v>128</v>
      </c>
      <c r="P50" s="21" t="str">
        <f t="shared" si="7"/>
        <v>Taxpayer ID&lt;br&gt;(Taxpayer ID)</v>
      </c>
      <c r="Q50" s="21" t="str">
        <f>IF(O50&lt;&gt;"", VLOOKUP(O50, Lable!$A:$B, 2, FALSE), "")</f>
        <v>Taxpayer ID</v>
      </c>
      <c r="R50" s="22" t="s">
        <v>70</v>
      </c>
      <c r="S50" s="21"/>
      <c r="T50" s="21"/>
      <c r="U50" s="21"/>
      <c r="V50" s="22" t="s">
        <v>140</v>
      </c>
      <c r="W50" s="22"/>
      <c r="X50" s="22"/>
      <c r="Y50" s="22"/>
      <c r="Z50" s="20"/>
      <c r="AA50" s="20"/>
      <c r="AB50" s="20"/>
      <c r="AC50" s="23" t="s">
        <v>158</v>
      </c>
      <c r="AD50" s="23" t="s">
        <v>158</v>
      </c>
      <c r="AE50" s="23" t="s">
        <v>158</v>
      </c>
    </row>
    <row r="51" spans="1:31" s="24" customFormat="1" ht="17.45" customHeight="1">
      <c r="A51" s="20" t="s">
        <v>136</v>
      </c>
      <c r="B51" s="1" t="str">
        <f>VLOOKUP(A51,Lable!$G:$I,2,FALSE)</f>
        <v>New Case</v>
      </c>
      <c r="C51" s="21" t="str">
        <f>IF(B51&lt;&gt;"",D51&amp;"("&amp;B51&amp;")","")</f>
        <v>New Case(New Case)</v>
      </c>
      <c r="D51" s="21" t="str">
        <f>IF(B51&lt;&gt;"", VLOOKUP(B51,Lable!$A:$D,2,FALSE), "" )</f>
        <v>New Case</v>
      </c>
      <c r="E51" s="10"/>
      <c r="F51" s="1" t="str">
        <f t="shared" si="4"/>
        <v/>
      </c>
      <c r="G51" s="1" t="str">
        <f>IF(E51&lt;&gt;"",VLOOKUP(E51,Lable!$A:$B,2,FALSE),"")</f>
        <v/>
      </c>
      <c r="H51" s="10"/>
      <c r="I51" s="1" t="str">
        <f t="shared" si="5"/>
        <v/>
      </c>
      <c r="J51" s="1" t="str">
        <f>IF(H51&lt;&gt;"", VLOOKUP(H51,Lable!$A:$D,2,FALSE),"")</f>
        <v/>
      </c>
      <c r="K51" s="9"/>
      <c r="L51" s="1" t="str">
        <f t="shared" si="6"/>
        <v/>
      </c>
      <c r="M51" s="1" t="str">
        <f>IF(K51&lt;&gt;"",VLOOKUP(K51,Lable!$A:$B,2,FALSE),"")</f>
        <v/>
      </c>
      <c r="N51" s="22" t="s">
        <v>25</v>
      </c>
      <c r="O51" s="20" t="s">
        <v>159</v>
      </c>
      <c r="P51" s="21" t="str">
        <f t="shared" si="7"/>
        <v>Taxpayer Name&lt;br&gt;(Taxpayer Name)</v>
      </c>
      <c r="Q51" s="21" t="str">
        <f>IF(O51&lt;&gt;"", VLOOKUP(O51, Lable!$A:$B, 2, FALSE), "")</f>
        <v>Taxpayer Name</v>
      </c>
      <c r="R51" s="22" t="s">
        <v>70</v>
      </c>
      <c r="S51" s="21"/>
      <c r="T51" s="21"/>
      <c r="U51" s="21"/>
      <c r="V51" s="22" t="s">
        <v>140</v>
      </c>
      <c r="W51" s="22"/>
      <c r="X51" s="22"/>
      <c r="Y51" s="22"/>
      <c r="Z51" s="20"/>
      <c r="AA51" s="20"/>
      <c r="AB51" s="20"/>
      <c r="AC51" s="23" t="s">
        <v>160</v>
      </c>
      <c r="AD51" s="23" t="s">
        <v>160</v>
      </c>
      <c r="AE51" s="23" t="s">
        <v>160</v>
      </c>
    </row>
    <row r="52" spans="1:31" s="24" customFormat="1" ht="18.600000000000001" customHeight="1">
      <c r="A52" s="20" t="s">
        <v>136</v>
      </c>
      <c r="B52" s="1" t="str">
        <f>VLOOKUP(A52,Lable!$G:$I,2,FALSE)</f>
        <v>New Case</v>
      </c>
      <c r="C52" s="21" t="str">
        <f t="shared" ref="C52:C54" si="22">IF(B52&lt;&gt;"",D52&amp;"("&amp;B52&amp;")","")</f>
        <v>New Case(New Case)</v>
      </c>
      <c r="D52" s="21" t="str">
        <f>IF(B52&lt;&gt;"", VLOOKUP(B52,Lable!$A:$D,2,FALSE), "" )</f>
        <v>New Case</v>
      </c>
      <c r="E52" s="10"/>
      <c r="F52" s="1" t="str">
        <f t="shared" si="4"/>
        <v/>
      </c>
      <c r="G52" s="1" t="str">
        <f>IF(E52&lt;&gt;"",VLOOKUP(E52,Lable!$A:$B,2,FALSE),"")</f>
        <v/>
      </c>
      <c r="H52" s="10"/>
      <c r="I52" s="1" t="str">
        <f t="shared" si="5"/>
        <v/>
      </c>
      <c r="J52" s="1" t="str">
        <f>IF(H52&lt;&gt;"", VLOOKUP(H52,Lable!$A:$D,2,FALSE),"")</f>
        <v/>
      </c>
      <c r="K52" s="9"/>
      <c r="L52" s="1" t="str">
        <f t="shared" si="6"/>
        <v/>
      </c>
      <c r="M52" s="1" t="str">
        <f>IF(K52&lt;&gt;"",VLOOKUP(K52,Lable!$A:$B,2,FALSE),"")</f>
        <v/>
      </c>
      <c r="N52" s="22" t="s">
        <v>25</v>
      </c>
      <c r="O52" s="20" t="s">
        <v>161</v>
      </c>
      <c r="P52" s="21" t="str">
        <f t="shared" si="7"/>
        <v>Trading Name&lt;br&gt;(Trading Name)</v>
      </c>
      <c r="Q52" s="21" t="str">
        <f>IF(O52&lt;&gt;"", VLOOKUP(O52, Lable!$A:$B, 2, FALSE), "")</f>
        <v>Trading Name</v>
      </c>
      <c r="R52" s="22" t="s">
        <v>70</v>
      </c>
      <c r="S52" s="21"/>
      <c r="T52" s="21"/>
      <c r="U52" s="21"/>
      <c r="V52" s="22" t="s">
        <v>140</v>
      </c>
      <c r="W52" s="22"/>
      <c r="X52" s="22"/>
      <c r="Y52" s="22"/>
      <c r="Z52" s="20"/>
      <c r="AA52" s="20"/>
      <c r="AB52" s="20"/>
      <c r="AC52" s="20"/>
      <c r="AD52" s="20"/>
      <c r="AE52" s="20"/>
    </row>
    <row r="53" spans="1:31" s="24" customFormat="1" ht="18.600000000000001" customHeight="1">
      <c r="A53" s="20" t="s">
        <v>136</v>
      </c>
      <c r="B53" s="1" t="str">
        <f>VLOOKUP(A53,Lable!$G:$I,2,FALSE)</f>
        <v>New Case</v>
      </c>
      <c r="C53" s="21" t="str">
        <f t="shared" si="22"/>
        <v>New Case(New Case)</v>
      </c>
      <c r="D53" s="21" t="str">
        <f>IF(B53&lt;&gt;"", VLOOKUP(B53,Lable!$A:$D,2,FALSE), "" )</f>
        <v>New Case</v>
      </c>
      <c r="E53" s="10"/>
      <c r="F53" s="1" t="str">
        <f t="shared" si="4"/>
        <v/>
      </c>
      <c r="G53" s="1" t="str">
        <f>IF(E53&lt;&gt;"",VLOOKUP(E53,Lable!$A:$B,2,FALSE),"")</f>
        <v/>
      </c>
      <c r="H53" s="10"/>
      <c r="I53" s="1" t="str">
        <f t="shared" si="5"/>
        <v/>
      </c>
      <c r="J53" s="1" t="str">
        <f>IF(H53&lt;&gt;"", VLOOKUP(H53,Lable!$A:$D,2,FALSE),"")</f>
        <v/>
      </c>
      <c r="K53" s="9"/>
      <c r="L53" s="1" t="str">
        <f t="shared" si="6"/>
        <v/>
      </c>
      <c r="M53" s="1" t="str">
        <f>IF(K53&lt;&gt;"",VLOOKUP(K53,Lable!$A:$B,2,FALSE),"")</f>
        <v/>
      </c>
      <c r="N53" s="22" t="s">
        <v>25</v>
      </c>
      <c r="O53" s="20" t="s">
        <v>162</v>
      </c>
      <c r="P53" s="21" t="str">
        <f t="shared" si="7"/>
        <v>Tax Office&lt;br&gt;(Tax Office)</v>
      </c>
      <c r="Q53" s="21" t="str">
        <f>IF(O53&lt;&gt;"", VLOOKUP(O53, Lable!$A:$B, 2, FALSE), "")</f>
        <v>Tax Office</v>
      </c>
      <c r="R53" s="22" t="s">
        <v>70</v>
      </c>
      <c r="S53" s="21"/>
      <c r="T53" s="21"/>
      <c r="U53" s="21"/>
      <c r="V53" s="22" t="s">
        <v>140</v>
      </c>
      <c r="W53" s="22"/>
      <c r="X53" s="22"/>
      <c r="Y53" s="22"/>
      <c r="Z53" s="20"/>
      <c r="AA53" s="20"/>
      <c r="AB53" s="20"/>
      <c r="AC53" s="20" t="s">
        <v>163</v>
      </c>
      <c r="AD53" s="20" t="s">
        <v>163</v>
      </c>
      <c r="AE53" s="20" t="s">
        <v>163</v>
      </c>
    </row>
    <row r="54" spans="1:31" s="11" customFormat="1" ht="18.600000000000001" customHeight="1">
      <c r="A54" s="4" t="s">
        <v>136</v>
      </c>
      <c r="B54" s="1" t="str">
        <f>VLOOKUP(A54,Lable!$G:$I,2,FALSE)</f>
        <v>New Case</v>
      </c>
      <c r="C54" s="1" t="str">
        <f t="shared" si="22"/>
        <v>New Case(New Case)</v>
      </c>
      <c r="D54" s="1" t="str">
        <f>IF(B54&lt;&gt;"", VLOOKUP(B54,Lable!$A:$D,2,FALSE), "" )</f>
        <v>New Case</v>
      </c>
      <c r="E54" s="10"/>
      <c r="F54" s="1" t="str">
        <f t="shared" si="4"/>
        <v/>
      </c>
      <c r="G54" s="1" t="str">
        <f>IF(E54&lt;&gt;"",VLOOKUP(E54,Lable!$A:$B,2,FALSE),"")</f>
        <v/>
      </c>
      <c r="H54" s="10"/>
      <c r="I54" s="1" t="str">
        <f t="shared" si="5"/>
        <v/>
      </c>
      <c r="J54" s="1" t="str">
        <f>IF(H54&lt;&gt;"", VLOOKUP(H54,Lable!$A:$D,2,FALSE),"")</f>
        <v/>
      </c>
      <c r="K54" s="9"/>
      <c r="L54" s="1" t="str">
        <f t="shared" si="6"/>
        <v/>
      </c>
      <c r="M54" s="1" t="str">
        <f>IF(K54&lt;&gt;"",VLOOKUP(K54,Lable!$A:$B,2,FALSE),"")</f>
        <v/>
      </c>
      <c r="N54" s="2" t="s">
        <v>14</v>
      </c>
      <c r="O54" s="4"/>
      <c r="P54" s="1"/>
      <c r="Q54" s="1"/>
      <c r="R54" s="2" t="s">
        <v>203</v>
      </c>
      <c r="S54" s="1">
        <v>3</v>
      </c>
      <c r="T54" s="1"/>
      <c r="U54" s="1"/>
      <c r="V54" s="2"/>
      <c r="W54" s="2"/>
      <c r="X54" s="2"/>
      <c r="Y54" s="2"/>
      <c r="Z54" s="4"/>
      <c r="AA54" s="4"/>
      <c r="AB54" s="4"/>
      <c r="AC54" s="4"/>
      <c r="AD54" s="4"/>
      <c r="AE54" s="4"/>
    </row>
    <row r="55" spans="1:31" s="11" customFormat="1" ht="18.600000000000001" customHeight="1">
      <c r="A55" s="4" t="s">
        <v>136</v>
      </c>
      <c r="B55" s="1" t="str">
        <f>VLOOKUP(A55,Lable!$G:$I,2,FALSE)</f>
        <v>New Case</v>
      </c>
      <c r="C55" s="1" t="str">
        <f t="shared" ref="C55:C67" si="23">IF(B55&lt;&gt;"",D55&amp;"("&amp;B55&amp;")","")</f>
        <v>New Case(New Case)</v>
      </c>
      <c r="D55" s="1" t="str">
        <f>IF(B55&lt;&gt;"", VLOOKUP(B55,Lable!$A:$D,2,FALSE), "" )</f>
        <v>New Case</v>
      </c>
      <c r="E55" s="10"/>
      <c r="F55" s="1" t="str">
        <f t="shared" si="4"/>
        <v/>
      </c>
      <c r="G55" s="1" t="str">
        <f>IF(E55&lt;&gt;"",VLOOKUP(E55,Lable!$A:$B,2,FALSE),"")</f>
        <v/>
      </c>
      <c r="H55" s="10"/>
      <c r="I55" s="1" t="str">
        <f t="shared" si="5"/>
        <v/>
      </c>
      <c r="J55" s="1" t="str">
        <f>IF(H55&lt;&gt;"", VLOOKUP(H55,Lable!$A:$D,2,FALSE),"")</f>
        <v/>
      </c>
      <c r="K55" s="9"/>
      <c r="L55" s="1" t="str">
        <f t="shared" si="6"/>
        <v/>
      </c>
      <c r="M55" s="1" t="str">
        <f>IF(K55&lt;&gt;"",VLOOKUP(K55,Lable!$A:$B,2,FALSE),"")</f>
        <v/>
      </c>
      <c r="N55" s="2" t="s">
        <v>14</v>
      </c>
      <c r="O55" s="4" t="s">
        <v>169</v>
      </c>
      <c r="P55" s="1" t="str">
        <f t="shared" si="7"/>
        <v>Postingid&lt;br&gt;(게시됨)</v>
      </c>
      <c r="Q55" s="1" t="str">
        <f>IF(O55&lt;&gt;"", VLOOKUP(O55, Lable!$A:$B, 2, FALSE), "")</f>
        <v>Postingid</v>
      </c>
      <c r="R55" s="2" t="s">
        <v>70</v>
      </c>
      <c r="S55" s="1"/>
      <c r="T55" s="1"/>
      <c r="U55" s="1"/>
      <c r="V55" s="2"/>
      <c r="W55" s="2"/>
      <c r="X55" s="2"/>
      <c r="Y55" s="2"/>
      <c r="Z55" s="4"/>
      <c r="AA55" s="4"/>
      <c r="AB55" s="4"/>
      <c r="AC55" s="4" t="s">
        <v>191</v>
      </c>
      <c r="AD55" s="4" t="s">
        <v>191</v>
      </c>
      <c r="AE55" s="4" t="s">
        <v>191</v>
      </c>
    </row>
    <row r="56" spans="1:31" s="11" customFormat="1" ht="18.600000000000001" customHeight="1">
      <c r="A56" s="4" t="s">
        <v>136</v>
      </c>
      <c r="B56" s="1" t="str">
        <f>VLOOKUP(A56,Lable!$G:$I,2,FALSE)</f>
        <v>New Case</v>
      </c>
      <c r="C56" s="1" t="str">
        <f t="shared" si="23"/>
        <v>New Case(New Case)</v>
      </c>
      <c r="D56" s="1" t="str">
        <f>IF(B56&lt;&gt;"", VLOOKUP(B56,Lable!$A:$D,2,FALSE), "" )</f>
        <v>New Case</v>
      </c>
      <c r="E56" s="10"/>
      <c r="F56" s="1" t="str">
        <f t="shared" si="4"/>
        <v/>
      </c>
      <c r="G56" s="1" t="str">
        <f>IF(E56&lt;&gt;"",VLOOKUP(E56,Lable!$A:$B,2,FALSE),"")</f>
        <v/>
      </c>
      <c r="H56" s="10"/>
      <c r="I56" s="1" t="str">
        <f t="shared" si="5"/>
        <v/>
      </c>
      <c r="J56" s="1" t="str">
        <f>IF(H56&lt;&gt;"", VLOOKUP(H56,Lable!$A:$D,2,FALSE),"")</f>
        <v/>
      </c>
      <c r="K56" s="9"/>
      <c r="L56" s="1" t="str">
        <f t="shared" si="6"/>
        <v/>
      </c>
      <c r="M56" s="1" t="str">
        <f>IF(K56&lt;&gt;"",VLOOKUP(K56,Lable!$A:$B,2,FALSE),"")</f>
        <v/>
      </c>
      <c r="N56" s="2" t="s">
        <v>14</v>
      </c>
      <c r="O56" s="4" t="s">
        <v>170</v>
      </c>
      <c r="P56" s="1" t="str">
        <f t="shared" si="7"/>
        <v>Value Date&lt;br&gt;(금액 날짜)</v>
      </c>
      <c r="Q56" s="1" t="str">
        <f>IF(O56&lt;&gt;"", VLOOKUP(O56, Lable!$A:$B, 2, FALSE), "")</f>
        <v>Value Date</v>
      </c>
      <c r="R56" s="2" t="s">
        <v>70</v>
      </c>
      <c r="S56" s="1"/>
      <c r="T56" s="1"/>
      <c r="U56" s="1"/>
      <c r="V56" s="2"/>
      <c r="W56" s="2"/>
      <c r="X56" s="2"/>
      <c r="Y56" s="2"/>
      <c r="Z56" s="4"/>
      <c r="AA56" s="4"/>
      <c r="AB56" s="4"/>
      <c r="AC56" s="4" t="s">
        <v>192</v>
      </c>
      <c r="AD56" s="4" t="s">
        <v>192</v>
      </c>
      <c r="AE56" s="4" t="s">
        <v>192</v>
      </c>
    </row>
    <row r="57" spans="1:31" s="11" customFormat="1" ht="18.600000000000001" customHeight="1">
      <c r="A57" s="4" t="s">
        <v>136</v>
      </c>
      <c r="B57" s="1" t="str">
        <f>VLOOKUP(A57,Lable!$G:$I,2,FALSE)</f>
        <v>New Case</v>
      </c>
      <c r="C57" s="1" t="str">
        <f t="shared" si="23"/>
        <v>New Case(New Case)</v>
      </c>
      <c r="D57" s="1" t="str">
        <f>IF(B57&lt;&gt;"", VLOOKUP(B57,Lable!$A:$D,2,FALSE), "" )</f>
        <v>New Case</v>
      </c>
      <c r="E57" s="10"/>
      <c r="F57" s="1" t="str">
        <f t="shared" si="4"/>
        <v/>
      </c>
      <c r="G57" s="1" t="str">
        <f>IF(E57&lt;&gt;"",VLOOKUP(E57,Lable!$A:$B,2,FALSE),"")</f>
        <v/>
      </c>
      <c r="H57" s="10"/>
      <c r="I57" s="1" t="str">
        <f t="shared" si="5"/>
        <v/>
      </c>
      <c r="J57" s="1" t="str">
        <f>IF(H57&lt;&gt;"", VLOOKUP(H57,Lable!$A:$D,2,FALSE),"")</f>
        <v/>
      </c>
      <c r="K57" s="9"/>
      <c r="L57" s="1" t="str">
        <f t="shared" si="6"/>
        <v/>
      </c>
      <c r="M57" s="1" t="str">
        <f>IF(K57&lt;&gt;"",VLOOKUP(K57,Lable!$A:$B,2,FALSE),"")</f>
        <v/>
      </c>
      <c r="N57" s="2" t="s">
        <v>14</v>
      </c>
      <c r="O57" s="4" t="s">
        <v>171</v>
      </c>
      <c r="P57" s="1" t="str">
        <f t="shared" si="7"/>
        <v>Period&lt;br&gt;(기간)</v>
      </c>
      <c r="Q57" s="1" t="str">
        <f>IF(O57&lt;&gt;"", VLOOKUP(O57, Lable!$A:$B, 2, FALSE), "")</f>
        <v>Period</v>
      </c>
      <c r="R57" s="2" t="s">
        <v>70</v>
      </c>
      <c r="S57" s="1"/>
      <c r="T57" s="1"/>
      <c r="U57" s="1"/>
      <c r="V57" s="2"/>
      <c r="W57" s="2"/>
      <c r="X57" s="2"/>
      <c r="Y57" s="2"/>
      <c r="Z57" s="4"/>
      <c r="AA57" s="4"/>
      <c r="AB57" s="4"/>
      <c r="AC57" s="4" t="s">
        <v>193</v>
      </c>
      <c r="AD57" s="4" t="s">
        <v>193</v>
      </c>
      <c r="AE57" s="4" t="s">
        <v>193</v>
      </c>
    </row>
    <row r="58" spans="1:31" s="11" customFormat="1" ht="18.600000000000001" customHeight="1">
      <c r="A58" s="4" t="s">
        <v>136</v>
      </c>
      <c r="B58" s="1" t="str">
        <f>VLOOKUP(A58,Lable!$G:$I,2,FALSE)</f>
        <v>New Case</v>
      </c>
      <c r="C58" s="1" t="str">
        <f t="shared" si="23"/>
        <v>New Case(New Case)</v>
      </c>
      <c r="D58" s="1" t="str">
        <f>IF(B58&lt;&gt;"", VLOOKUP(B58,Lable!$A:$D,2,FALSE), "" )</f>
        <v>New Case</v>
      </c>
      <c r="E58" s="10"/>
      <c r="F58" s="1" t="str">
        <f t="shared" si="4"/>
        <v/>
      </c>
      <c r="G58" s="1" t="str">
        <f>IF(E58&lt;&gt;"",VLOOKUP(E58,Lable!$A:$B,2,FALSE),"")</f>
        <v/>
      </c>
      <c r="H58" s="10"/>
      <c r="I58" s="1" t="str">
        <f t="shared" si="5"/>
        <v/>
      </c>
      <c r="J58" s="1" t="str">
        <f>IF(H58&lt;&gt;"", VLOOKUP(H58,Lable!$A:$D,2,FALSE),"")</f>
        <v/>
      </c>
      <c r="K58" s="9"/>
      <c r="L58" s="1" t="str">
        <f t="shared" si="6"/>
        <v/>
      </c>
      <c r="M58" s="1" t="str">
        <f>IF(K58&lt;&gt;"",VLOOKUP(K58,Lable!$A:$B,2,FALSE),"")</f>
        <v/>
      </c>
      <c r="N58" s="2" t="s">
        <v>14</v>
      </c>
      <c r="O58" s="4" t="s">
        <v>172</v>
      </c>
      <c r="P58" s="1" t="str">
        <f t="shared" si="7"/>
        <v>Year&lt;br&gt;(년)</v>
      </c>
      <c r="Q58" s="1" t="str">
        <f>IF(O58&lt;&gt;"", VLOOKUP(O58, Lable!$A:$B, 2, FALSE), "")</f>
        <v>Year</v>
      </c>
      <c r="R58" s="2" t="s">
        <v>70</v>
      </c>
      <c r="S58" s="1"/>
      <c r="T58" s="1"/>
      <c r="U58" s="1"/>
      <c r="V58" s="2"/>
      <c r="W58" s="2"/>
      <c r="X58" s="2"/>
      <c r="Y58" s="2"/>
      <c r="Z58" s="4"/>
      <c r="AA58" s="4"/>
      <c r="AB58" s="4"/>
      <c r="AC58" s="4" t="s">
        <v>194</v>
      </c>
      <c r="AD58" s="4" t="s">
        <v>194</v>
      </c>
      <c r="AE58" s="4" t="s">
        <v>194</v>
      </c>
    </row>
    <row r="59" spans="1:31" s="11" customFormat="1" ht="18.600000000000001" customHeight="1">
      <c r="A59" s="4" t="s">
        <v>136</v>
      </c>
      <c r="B59" s="1" t="str">
        <f>VLOOKUP(A59,Lable!$G:$I,2,FALSE)</f>
        <v>New Case</v>
      </c>
      <c r="C59" s="1" t="str">
        <f t="shared" si="23"/>
        <v>New Case(New Case)</v>
      </c>
      <c r="D59" s="1" t="str">
        <f>IF(B59&lt;&gt;"", VLOOKUP(B59,Lable!$A:$D,2,FALSE), "" )</f>
        <v>New Case</v>
      </c>
      <c r="E59" s="10"/>
      <c r="F59" s="1" t="str">
        <f t="shared" si="4"/>
        <v/>
      </c>
      <c r="G59" s="1" t="str">
        <f>IF(E59&lt;&gt;"",VLOOKUP(E59,Lable!$A:$B,2,FALSE),"")</f>
        <v/>
      </c>
      <c r="H59" s="10"/>
      <c r="I59" s="1" t="str">
        <f t="shared" si="5"/>
        <v/>
      </c>
      <c r="J59" s="1" t="str">
        <f>IF(H59&lt;&gt;"", VLOOKUP(H59,Lable!$A:$D,2,FALSE),"")</f>
        <v/>
      </c>
      <c r="K59" s="9"/>
      <c r="L59" s="1" t="str">
        <f t="shared" si="6"/>
        <v/>
      </c>
      <c r="M59" s="1" t="str">
        <f>IF(K59&lt;&gt;"",VLOOKUP(K59,Lable!$A:$B,2,FALSE),"")</f>
        <v/>
      </c>
      <c r="N59" s="2" t="s">
        <v>14</v>
      </c>
      <c r="O59" s="4" t="s">
        <v>173</v>
      </c>
      <c r="P59" s="1" t="str">
        <f t="shared" si="7"/>
        <v>Tax&lt;br&gt;(세금)</v>
      </c>
      <c r="Q59" s="1" t="str">
        <f>IF(O59&lt;&gt;"", VLOOKUP(O59, Lable!$A:$B, 2, FALSE), "")</f>
        <v>Tax</v>
      </c>
      <c r="R59" s="2" t="s">
        <v>70</v>
      </c>
      <c r="S59" s="1"/>
      <c r="T59" s="1"/>
      <c r="U59" s="1"/>
      <c r="V59" s="2"/>
      <c r="W59" s="2"/>
      <c r="X59" s="2"/>
      <c r="Y59" s="2"/>
      <c r="Z59" s="4"/>
      <c r="AA59" s="4"/>
      <c r="AB59" s="4"/>
      <c r="AC59" s="4" t="s">
        <v>195</v>
      </c>
      <c r="AD59" s="4" t="s">
        <v>195</v>
      </c>
      <c r="AE59" s="4" t="s">
        <v>195</v>
      </c>
    </row>
    <row r="60" spans="1:31" s="11" customFormat="1" ht="18.600000000000001" customHeight="1">
      <c r="A60" s="4" t="s">
        <v>136</v>
      </c>
      <c r="B60" s="1" t="str">
        <f>VLOOKUP(A60,Lable!$G:$I,2,FALSE)</f>
        <v>New Case</v>
      </c>
      <c r="C60" s="1" t="str">
        <f t="shared" si="23"/>
        <v>New Case(New Case)</v>
      </c>
      <c r="D60" s="1" t="str">
        <f>IF(B60&lt;&gt;"", VLOOKUP(B60,Lable!$A:$D,2,FALSE), "" )</f>
        <v>New Case</v>
      </c>
      <c r="E60" s="10"/>
      <c r="F60" s="1" t="str">
        <f t="shared" si="4"/>
        <v/>
      </c>
      <c r="G60" s="1" t="str">
        <f>IF(E60&lt;&gt;"",VLOOKUP(E60,Lable!$A:$B,2,FALSE),"")</f>
        <v/>
      </c>
      <c r="H60" s="10"/>
      <c r="I60" s="1" t="str">
        <f t="shared" si="5"/>
        <v/>
      </c>
      <c r="J60" s="1" t="str">
        <f>IF(H60&lt;&gt;"", VLOOKUP(H60,Lable!$A:$D,2,FALSE),"")</f>
        <v/>
      </c>
      <c r="K60" s="9"/>
      <c r="L60" s="1" t="str">
        <f t="shared" si="6"/>
        <v/>
      </c>
      <c r="M60" s="1" t="str">
        <f>IF(K60&lt;&gt;"",VLOOKUP(K60,Lable!$A:$B,2,FALSE),"")</f>
        <v/>
      </c>
      <c r="N60" s="2" t="s">
        <v>14</v>
      </c>
      <c r="O60" s="4" t="s">
        <v>174</v>
      </c>
      <c r="P60" s="1" t="str">
        <f t="shared" si="7"/>
        <v>Case Type&lt;br&gt;(사례 유형)</v>
      </c>
      <c r="Q60" s="1" t="str">
        <f>IF(O60&lt;&gt;"", VLOOKUP(O60, Lable!$A:$B, 2, FALSE), "")</f>
        <v>Case Type</v>
      </c>
      <c r="R60" s="2" t="s">
        <v>70</v>
      </c>
      <c r="S60" s="1"/>
      <c r="T60" s="1"/>
      <c r="U60" s="1"/>
      <c r="V60" s="2"/>
      <c r="W60" s="2"/>
      <c r="X60" s="2"/>
      <c r="Y60" s="2"/>
      <c r="Z60" s="4"/>
      <c r="AA60" s="4"/>
      <c r="AB60" s="4"/>
      <c r="AC60" s="4" t="s">
        <v>196</v>
      </c>
      <c r="AD60" s="4" t="s">
        <v>196</v>
      </c>
      <c r="AE60" s="4" t="s">
        <v>196</v>
      </c>
    </row>
    <row r="61" spans="1:31" s="11" customFormat="1" ht="18.600000000000001" customHeight="1">
      <c r="A61" s="4" t="s">
        <v>136</v>
      </c>
      <c r="B61" s="1" t="str">
        <f>VLOOKUP(A61,Lable!$G:$I,2,FALSE)</f>
        <v>New Case</v>
      </c>
      <c r="C61" s="1" t="str">
        <f t="shared" si="23"/>
        <v>New Case(New Case)</v>
      </c>
      <c r="D61" s="1" t="str">
        <f>IF(B61&lt;&gt;"", VLOOKUP(B61,Lable!$A:$D,2,FALSE), "" )</f>
        <v>New Case</v>
      </c>
      <c r="E61" s="10"/>
      <c r="F61" s="1" t="str">
        <f t="shared" si="4"/>
        <v/>
      </c>
      <c r="G61" s="1" t="str">
        <f>IF(E61&lt;&gt;"",VLOOKUP(E61,Lable!$A:$B,2,FALSE),"")</f>
        <v/>
      </c>
      <c r="H61" s="10"/>
      <c r="I61" s="1" t="str">
        <f t="shared" si="5"/>
        <v/>
      </c>
      <c r="J61" s="1" t="str">
        <f>IF(H61&lt;&gt;"", VLOOKUP(H61,Lable!$A:$D,2,FALSE),"")</f>
        <v/>
      </c>
      <c r="K61" s="9"/>
      <c r="L61" s="1" t="str">
        <f t="shared" si="6"/>
        <v/>
      </c>
      <c r="M61" s="1" t="str">
        <f>IF(K61&lt;&gt;"",VLOOKUP(K61,Lable!$A:$B,2,FALSE),"")</f>
        <v/>
      </c>
      <c r="N61" s="2" t="s">
        <v>14</v>
      </c>
      <c r="O61" s="4" t="s">
        <v>175</v>
      </c>
      <c r="P61" s="1" t="str">
        <f t="shared" si="7"/>
        <v>Debit No&lt;br&gt;(차변 번호)</v>
      </c>
      <c r="Q61" s="1" t="str">
        <f>IF(O61&lt;&gt;"", VLOOKUP(O61, Lable!$A:$B, 2, FALSE), "")</f>
        <v>Debit No</v>
      </c>
      <c r="R61" s="2" t="s">
        <v>70</v>
      </c>
      <c r="S61" s="1"/>
      <c r="T61" s="1"/>
      <c r="U61" s="1"/>
      <c r="V61" s="2"/>
      <c r="W61" s="2"/>
      <c r="X61" s="2"/>
      <c r="Y61" s="2"/>
      <c r="Z61" s="4"/>
      <c r="AA61" s="4"/>
      <c r="AB61" s="4"/>
      <c r="AC61" s="4" t="s">
        <v>197</v>
      </c>
      <c r="AD61" s="4" t="s">
        <v>197</v>
      </c>
      <c r="AE61" s="4" t="s">
        <v>197</v>
      </c>
    </row>
    <row r="62" spans="1:31" s="11" customFormat="1" ht="18.600000000000001" customHeight="1">
      <c r="A62" s="4" t="s">
        <v>136</v>
      </c>
      <c r="B62" s="1" t="str">
        <f>VLOOKUP(A62,Lable!$G:$I,2,FALSE)</f>
        <v>New Case</v>
      </c>
      <c r="C62" s="1" t="str">
        <f t="shared" si="23"/>
        <v>New Case(New Case)</v>
      </c>
      <c r="D62" s="1" t="str">
        <f>IF(B62&lt;&gt;"", VLOOKUP(B62,Lable!$A:$D,2,FALSE), "" )</f>
        <v>New Case</v>
      </c>
      <c r="E62" s="10"/>
      <c r="F62" s="1" t="str">
        <f t="shared" si="4"/>
        <v/>
      </c>
      <c r="G62" s="1" t="str">
        <f>IF(E62&lt;&gt;"",VLOOKUP(E62,Lable!$A:$B,2,FALSE),"")</f>
        <v/>
      </c>
      <c r="H62" s="10"/>
      <c r="I62" s="1" t="str">
        <f t="shared" si="5"/>
        <v/>
      </c>
      <c r="J62" s="1" t="str">
        <f>IF(H62&lt;&gt;"", VLOOKUP(H62,Lable!$A:$D,2,FALSE),"")</f>
        <v/>
      </c>
      <c r="K62" s="9"/>
      <c r="L62" s="1" t="str">
        <f t="shared" si="6"/>
        <v/>
      </c>
      <c r="M62" s="1" t="str">
        <f>IF(K62&lt;&gt;"",VLOOKUP(K62,Lable!$A:$B,2,FALSE),"")</f>
        <v/>
      </c>
      <c r="N62" s="2" t="s">
        <v>14</v>
      </c>
      <c r="O62" s="4" t="s">
        <v>176</v>
      </c>
      <c r="P62" s="1" t="str">
        <f t="shared" si="7"/>
        <v>Debit Amount&lt;br&gt;(차변 금액)</v>
      </c>
      <c r="Q62" s="1" t="str">
        <f>IF(O62&lt;&gt;"", VLOOKUP(O62, Lable!$A:$B, 2, FALSE), "")</f>
        <v>Debit Amount</v>
      </c>
      <c r="R62" s="2" t="s">
        <v>70</v>
      </c>
      <c r="S62" s="1"/>
      <c r="T62" s="1"/>
      <c r="U62" s="1"/>
      <c r="V62" s="2"/>
      <c r="W62" s="2"/>
      <c r="X62" s="2"/>
      <c r="Y62" s="2"/>
      <c r="Z62" s="4"/>
      <c r="AA62" s="4"/>
      <c r="AB62" s="4"/>
      <c r="AC62" s="4" t="s">
        <v>198</v>
      </c>
      <c r="AD62" s="4" t="s">
        <v>198</v>
      </c>
      <c r="AE62" s="4" t="s">
        <v>198</v>
      </c>
    </row>
    <row r="63" spans="1:31" s="11" customFormat="1" ht="18.600000000000001" customHeight="1">
      <c r="A63" s="4" t="s">
        <v>136</v>
      </c>
      <c r="B63" s="1" t="str">
        <f>VLOOKUP(A63,Lable!$G:$I,2,FALSE)</f>
        <v>New Case</v>
      </c>
      <c r="C63" s="1" t="str">
        <f t="shared" si="23"/>
        <v>New Case(New Case)</v>
      </c>
      <c r="D63" s="1" t="str">
        <f>IF(B63&lt;&gt;"", VLOOKUP(B63,Lable!$A:$D,2,FALSE), "" )</f>
        <v>New Case</v>
      </c>
      <c r="E63" s="10"/>
      <c r="F63" s="1" t="str">
        <f t="shared" si="4"/>
        <v/>
      </c>
      <c r="G63" s="1" t="str">
        <f>IF(E63&lt;&gt;"",VLOOKUP(E63,Lable!$A:$B,2,FALSE),"")</f>
        <v/>
      </c>
      <c r="H63" s="10"/>
      <c r="I63" s="1" t="str">
        <f t="shared" si="5"/>
        <v/>
      </c>
      <c r="J63" s="1" t="str">
        <f>IF(H63&lt;&gt;"", VLOOKUP(H63,Lable!$A:$D,2,FALSE),"")</f>
        <v/>
      </c>
      <c r="K63" s="9"/>
      <c r="L63" s="1" t="str">
        <f t="shared" si="6"/>
        <v/>
      </c>
      <c r="M63" s="1" t="str">
        <f>IF(K63&lt;&gt;"",VLOOKUP(K63,Lable!$A:$B,2,FALSE),"")</f>
        <v/>
      </c>
      <c r="N63" s="2" t="s">
        <v>14</v>
      </c>
      <c r="O63" s="4" t="s">
        <v>177</v>
      </c>
      <c r="P63" s="1" t="str">
        <f t="shared" si="7"/>
        <v>Creadit Amount&lt;br&gt;(대변 금액)</v>
      </c>
      <c r="Q63" s="1" t="str">
        <f>IF(O63&lt;&gt;"", VLOOKUP(O63, Lable!$A:$B, 2, FALSE), "")</f>
        <v>Creadit Amount</v>
      </c>
      <c r="R63" s="2" t="s">
        <v>70</v>
      </c>
      <c r="S63" s="1"/>
      <c r="T63" s="1"/>
      <c r="U63" s="1"/>
      <c r="V63" s="2"/>
      <c r="W63" s="2"/>
      <c r="X63" s="2"/>
      <c r="Y63" s="2"/>
      <c r="Z63" s="4"/>
      <c r="AA63" s="4"/>
      <c r="AB63" s="4"/>
      <c r="AC63" s="4" t="s">
        <v>199</v>
      </c>
      <c r="AD63" s="4" t="s">
        <v>199</v>
      </c>
      <c r="AE63" s="4" t="s">
        <v>199</v>
      </c>
    </row>
    <row r="64" spans="1:31" s="11" customFormat="1" ht="18.600000000000001" customHeight="1">
      <c r="A64" s="4" t="s">
        <v>136</v>
      </c>
      <c r="B64" s="1" t="str">
        <f>VLOOKUP(A64,Lable!$G:$I,2,FALSE)</f>
        <v>New Case</v>
      </c>
      <c r="C64" s="1" t="str">
        <f t="shared" si="23"/>
        <v>New Case(New Case)</v>
      </c>
      <c r="D64" s="1" t="str">
        <f>IF(B64&lt;&gt;"", VLOOKUP(B64,Lable!$A:$D,2,FALSE), "" )</f>
        <v>New Case</v>
      </c>
      <c r="E64" s="10"/>
      <c r="F64" s="1" t="str">
        <f t="shared" si="4"/>
        <v/>
      </c>
      <c r="G64" s="1" t="str">
        <f>IF(E64&lt;&gt;"",VLOOKUP(E64,Lable!$A:$B,2,FALSE),"")</f>
        <v/>
      </c>
      <c r="H64" s="10"/>
      <c r="I64" s="1" t="str">
        <f t="shared" si="5"/>
        <v/>
      </c>
      <c r="J64" s="1" t="str">
        <f>IF(H64&lt;&gt;"", VLOOKUP(H64,Lable!$A:$D,2,FALSE),"")</f>
        <v/>
      </c>
      <c r="K64" s="9"/>
      <c r="L64" s="1" t="str">
        <f t="shared" si="6"/>
        <v/>
      </c>
      <c r="M64" s="1" t="str">
        <f>IF(K64&lt;&gt;"",VLOOKUP(K64,Lable!$A:$B,2,FALSE),"")</f>
        <v/>
      </c>
      <c r="N64" s="2" t="s">
        <v>14</v>
      </c>
      <c r="O64" s="4" t="s">
        <v>178</v>
      </c>
      <c r="P64" s="1" t="str">
        <f t="shared" si="7"/>
        <v>Earmark&lt;br&gt;(예치금)</v>
      </c>
      <c r="Q64" s="1" t="str">
        <f>IF(O64&lt;&gt;"", VLOOKUP(O64, Lable!$A:$B, 2, FALSE), "")</f>
        <v>Earmark</v>
      </c>
      <c r="R64" s="2" t="s">
        <v>70</v>
      </c>
      <c r="S64" s="1"/>
      <c r="T64" s="1"/>
      <c r="U64" s="1"/>
      <c r="V64" s="2"/>
      <c r="W64" s="2"/>
      <c r="X64" s="2"/>
      <c r="Y64" s="2"/>
      <c r="Z64" s="4"/>
      <c r="AA64" s="4"/>
      <c r="AB64" s="4"/>
      <c r="AC64" s="4" t="s">
        <v>200</v>
      </c>
      <c r="AD64" s="4" t="s">
        <v>200</v>
      </c>
      <c r="AE64" s="4" t="s">
        <v>200</v>
      </c>
    </row>
    <row r="65" spans="1:31" s="11" customFormat="1" ht="18.600000000000001" customHeight="1">
      <c r="A65" s="4" t="s">
        <v>136</v>
      </c>
      <c r="B65" s="1" t="str">
        <f>VLOOKUP(A65,Lable!$G:$I,2,FALSE)</f>
        <v>New Case</v>
      </c>
      <c r="C65" s="1" t="str">
        <f t="shared" si="23"/>
        <v>New Case(New Case)</v>
      </c>
      <c r="D65" s="1" t="str">
        <f>IF(B65&lt;&gt;"", VLOOKUP(B65,Lable!$A:$D,2,FALSE), "" )</f>
        <v>New Case</v>
      </c>
      <c r="E65" s="10"/>
      <c r="F65" s="1" t="str">
        <f t="shared" ref="F65:F97" si="24">IF(E65&lt;&gt;"",G65&amp;"("&amp;E65&amp;")","")</f>
        <v/>
      </c>
      <c r="G65" s="1" t="str">
        <f>IF(E65&lt;&gt;"",VLOOKUP(E65,Lable!$A:$B,2,FALSE),"")</f>
        <v/>
      </c>
      <c r="H65" s="10"/>
      <c r="I65" s="1" t="str">
        <f t="shared" ref="I65:I97" si="25">IF(H65&lt;&gt;"",J65&amp;"("&amp;H65&amp;")","")</f>
        <v/>
      </c>
      <c r="J65" s="1" t="str">
        <f>IF(H65&lt;&gt;"", VLOOKUP(H65,Lable!$A:$D,2,FALSE),"")</f>
        <v/>
      </c>
      <c r="K65" s="9"/>
      <c r="L65" s="1" t="str">
        <f t="shared" ref="L65:L97" si="26">IF(K65&lt;&gt;"",M65&amp;"("&amp;K65&amp;")","")</f>
        <v/>
      </c>
      <c r="M65" s="1" t="str">
        <f>IF(K65&lt;&gt;"",VLOOKUP(K65,Lable!$A:$B,2,FALSE),"")</f>
        <v/>
      </c>
      <c r="N65" s="2" t="s">
        <v>14</v>
      </c>
      <c r="O65" s="4" t="s">
        <v>179</v>
      </c>
      <c r="P65" s="1" t="str">
        <f t="shared" si="7"/>
        <v>Last Event&lt;br&gt;(마지막 이벤트)</v>
      </c>
      <c r="Q65" s="1" t="str">
        <f>IF(O65&lt;&gt;"", VLOOKUP(O65, Lable!$A:$B, 2, FALSE), "")</f>
        <v>Last Event</v>
      </c>
      <c r="R65" s="2" t="s">
        <v>70</v>
      </c>
      <c r="S65" s="1"/>
      <c r="T65" s="1"/>
      <c r="U65" s="1"/>
      <c r="V65" s="2"/>
      <c r="W65" s="2"/>
      <c r="X65" s="2"/>
      <c r="Y65" s="2"/>
      <c r="Z65" s="4"/>
      <c r="AA65" s="4"/>
      <c r="AB65" s="4"/>
      <c r="AC65" s="4" t="s">
        <v>201</v>
      </c>
      <c r="AD65" s="4" t="s">
        <v>201</v>
      </c>
      <c r="AE65" s="4" t="s">
        <v>201</v>
      </c>
    </row>
    <row r="66" spans="1:31" s="11" customFormat="1" ht="18.600000000000001" customHeight="1">
      <c r="A66" s="4" t="s">
        <v>136</v>
      </c>
      <c r="B66" s="1" t="str">
        <f>VLOOKUP(A66,Lable!$G:$I,2,FALSE)</f>
        <v>New Case</v>
      </c>
      <c r="C66" s="1" t="str">
        <f t="shared" si="23"/>
        <v>New Case(New Case)</v>
      </c>
      <c r="D66" s="1" t="str">
        <f>IF(B66&lt;&gt;"", VLOOKUP(B66,Lable!$A:$D,2,FALSE), "" )</f>
        <v>New Case</v>
      </c>
      <c r="E66" s="10"/>
      <c r="F66" s="1" t="str">
        <f t="shared" si="24"/>
        <v/>
      </c>
      <c r="G66" s="1" t="str">
        <f>IF(E66&lt;&gt;"",VLOOKUP(E66,Lable!$A:$B,2,FALSE),"")</f>
        <v/>
      </c>
      <c r="H66" s="10"/>
      <c r="I66" s="1" t="str">
        <f t="shared" si="25"/>
        <v/>
      </c>
      <c r="J66" s="1" t="str">
        <f>IF(H66&lt;&gt;"", VLOOKUP(H66,Lable!$A:$D,2,FALSE),"")</f>
        <v/>
      </c>
      <c r="K66" s="9"/>
      <c r="L66" s="1" t="str">
        <f t="shared" si="26"/>
        <v/>
      </c>
      <c r="M66" s="1" t="str">
        <f>IF(K66&lt;&gt;"",VLOOKUP(K66,Lable!$A:$B,2,FALSE),"")</f>
        <v/>
      </c>
      <c r="N66" s="2" t="s">
        <v>14</v>
      </c>
      <c r="O66" s="4" t="s">
        <v>180</v>
      </c>
      <c r="P66" s="1" t="str">
        <f t="shared" ref="P66" si="27">IF(O66&lt;&gt;"",Q66&amp;"&lt;br&gt;("&amp;O66&amp;")","")</f>
        <v>Status&lt;br&gt;(상태)</v>
      </c>
      <c r="Q66" s="1" t="str">
        <f>IF(O66&lt;&gt;"", VLOOKUP(O66, Lable!$A:$B, 2, FALSE), "")</f>
        <v>Status</v>
      </c>
      <c r="R66" s="2" t="s">
        <v>70</v>
      </c>
      <c r="S66" s="1"/>
      <c r="T66" s="1"/>
      <c r="U66" s="1"/>
      <c r="V66" s="2"/>
      <c r="W66" s="2"/>
      <c r="X66" s="2"/>
      <c r="Y66" s="2"/>
      <c r="Z66" s="4"/>
      <c r="AA66" s="4"/>
      <c r="AB66" s="4"/>
      <c r="AC66" s="4" t="s">
        <v>202</v>
      </c>
      <c r="AD66" s="4" t="s">
        <v>202</v>
      </c>
      <c r="AE66" s="4" t="s">
        <v>202</v>
      </c>
    </row>
    <row r="67" spans="1:31" s="19" customFormat="1" ht="18.600000000000001" customHeight="1">
      <c r="A67" s="16" t="s">
        <v>136</v>
      </c>
      <c r="B67" s="1" t="str">
        <f>VLOOKUP(A67,Lable!$G:$I,2,FALSE)</f>
        <v>New Case</v>
      </c>
      <c r="C67" s="17" t="str">
        <f t="shared" si="23"/>
        <v>New Case(New Case)</v>
      </c>
      <c r="D67" s="17" t="str">
        <f>IF(B67&lt;&gt;"", VLOOKUP(B67,Lable!$A:$D,2,FALSE), "" )</f>
        <v>New Case</v>
      </c>
      <c r="E67" s="18"/>
      <c r="F67" s="17" t="str">
        <f t="shared" si="24"/>
        <v/>
      </c>
      <c r="G67" s="17" t="str">
        <f>IF(E67&lt;&gt;"",VLOOKUP(E67,Lable!$A:$B,2,FALSE),"")</f>
        <v/>
      </c>
      <c r="H67" s="18"/>
      <c r="I67" s="17" t="str">
        <f t="shared" si="25"/>
        <v/>
      </c>
      <c r="J67" s="17" t="str">
        <f>IF(H67&lt;&gt;"", VLOOKUP(H67,Lable!$A:$D,2,FALSE),"")</f>
        <v/>
      </c>
      <c r="K67" s="17"/>
      <c r="L67" s="17" t="str">
        <f t="shared" si="26"/>
        <v/>
      </c>
      <c r="M67" s="17" t="str">
        <f>IF(K67&lt;&gt;"",VLOOKUP(K67,Lable!$A:$B,2,FALSE),"")</f>
        <v/>
      </c>
      <c r="N67" s="18"/>
      <c r="O67" s="16" t="s">
        <v>206</v>
      </c>
      <c r="P67" s="17" t="str">
        <f t="shared" si="7"/>
        <v>Create Case&lt;br&gt;(사례 만들기)</v>
      </c>
      <c r="Q67" s="17" t="str">
        <f>IF(O67&lt;&gt;"", VLOOKUP(O67, Lable!$A:$B, 2, FALSE), "")</f>
        <v>Create Case</v>
      </c>
      <c r="R67" s="18" t="s">
        <v>141</v>
      </c>
      <c r="S67" s="17" t="s">
        <v>19</v>
      </c>
      <c r="T67" s="17" t="s">
        <v>18</v>
      </c>
      <c r="U67" s="17"/>
      <c r="V67" s="18"/>
      <c r="W67" s="18"/>
      <c r="X67" s="18"/>
      <c r="Y67" s="18"/>
      <c r="Z67" s="16"/>
      <c r="AA67" s="16"/>
      <c r="AB67" s="16"/>
      <c r="AC67" s="16"/>
      <c r="AD67" s="16"/>
      <c r="AE67" s="16"/>
    </row>
    <row r="68" spans="1:31" s="11" customFormat="1" ht="17.45" customHeight="1">
      <c r="A68" s="4" t="s">
        <v>207</v>
      </c>
      <c r="B68" s="1" t="str">
        <f>VLOOKUP(A68,Lable!$G:$I,2,FALSE)</f>
        <v>사례 목록</v>
      </c>
      <c r="C68" s="1" t="str">
        <f>IF(B68&lt;&gt;"",D68&amp;"("&amp;B68&amp;")","")</f>
        <v>List Of Cases(사례 목록)</v>
      </c>
      <c r="D68" s="1" t="str">
        <f>IF(B68&lt;&gt;"", VLOOKUP(B68,Lable!$A:$D,2,FALSE), "" )</f>
        <v>List Of Cases</v>
      </c>
      <c r="E68" s="10"/>
      <c r="F68" s="1" t="str">
        <f t="shared" si="24"/>
        <v/>
      </c>
      <c r="G68" s="1" t="str">
        <f>IF(E68&lt;&gt;"",VLOOKUP(E68,Lable!$A:$B,2,FALSE),"")</f>
        <v/>
      </c>
      <c r="H68" s="10"/>
      <c r="I68" s="1" t="str">
        <f t="shared" si="25"/>
        <v/>
      </c>
      <c r="J68" s="1" t="str">
        <f>IF(H68&lt;&gt;"", VLOOKUP(H68,Lable!$A:$D,2,FALSE),"")</f>
        <v/>
      </c>
      <c r="K68" s="9"/>
      <c r="L68" s="1" t="str">
        <f t="shared" si="26"/>
        <v/>
      </c>
      <c r="M68" s="1" t="str">
        <f>IF(K68&lt;&gt;"",VLOOKUP(K68,Lable!$A:$B,2,FALSE),"")</f>
        <v/>
      </c>
      <c r="N68" s="2" t="s">
        <v>26</v>
      </c>
      <c r="O68" s="4" t="s">
        <v>128</v>
      </c>
      <c r="P68" s="1" t="str">
        <f t="shared" ref="P68:P82" si="28">IF(O68&lt;&gt;"",Q68&amp;"&lt;br&gt;("&amp;O68&amp;")","")</f>
        <v>Taxpayer ID&lt;br&gt;(Taxpayer ID)</v>
      </c>
      <c r="Q68" s="1" t="str">
        <f>IF(O68&lt;&gt;"", VLOOKUP(O68, Lable!$A:$B, 2, FALSE), "")</f>
        <v>Taxpayer ID</v>
      </c>
      <c r="R68" s="2" t="s">
        <v>142</v>
      </c>
      <c r="S68" s="1"/>
      <c r="T68" s="1"/>
      <c r="U68" s="1"/>
      <c r="V68" s="2"/>
      <c r="W68" s="2"/>
      <c r="X68" s="2"/>
      <c r="Y68" s="2"/>
      <c r="Z68" s="4"/>
      <c r="AA68" s="4"/>
      <c r="AB68" s="4"/>
      <c r="AC68" s="3"/>
      <c r="AD68" s="3"/>
      <c r="AE68" s="3"/>
    </row>
    <row r="69" spans="1:31" s="11" customFormat="1" ht="17.45" customHeight="1">
      <c r="A69" s="4" t="s">
        <v>207</v>
      </c>
      <c r="B69" s="1" t="str">
        <f>VLOOKUP(A69,Lable!$G:$I,2,FALSE)</f>
        <v>사례 목록</v>
      </c>
      <c r="C69" s="1" t="str">
        <f>IF(B69&lt;&gt;"",D69&amp;"("&amp;B69&amp;")","")</f>
        <v>List Of Cases(사례 목록)</v>
      </c>
      <c r="D69" s="1" t="str">
        <f>IF(B69&lt;&gt;"", VLOOKUP(B69,Lable!$A:$D,2,FALSE), "" )</f>
        <v>List Of Cases</v>
      </c>
      <c r="E69" s="10"/>
      <c r="F69" s="1" t="str">
        <f t="shared" si="24"/>
        <v/>
      </c>
      <c r="G69" s="1" t="str">
        <f>IF(E69&lt;&gt;"",VLOOKUP(E69,Lable!$A:$B,2,FALSE),"")</f>
        <v/>
      </c>
      <c r="H69" s="10"/>
      <c r="I69" s="1" t="str">
        <f t="shared" si="25"/>
        <v/>
      </c>
      <c r="J69" s="1" t="str">
        <f>IF(H69&lt;&gt;"", VLOOKUP(H69,Lable!$A:$D,2,FALSE),"")</f>
        <v/>
      </c>
      <c r="K69" s="9"/>
      <c r="L69" s="1" t="str">
        <f t="shared" si="26"/>
        <v/>
      </c>
      <c r="M69" s="1" t="str">
        <f>IF(K69&lt;&gt;"",VLOOKUP(K69,Lable!$A:$B,2,FALSE),"")</f>
        <v/>
      </c>
      <c r="N69" s="2" t="s">
        <v>26</v>
      </c>
      <c r="O69" s="4"/>
      <c r="P69" s="1" t="str">
        <f t="shared" si="28"/>
        <v/>
      </c>
      <c r="Q69" s="1" t="str">
        <f>IF(O69&lt;&gt;"", VLOOKUP(O69, Lable!$A:$B, 2, FALSE), "")</f>
        <v/>
      </c>
      <c r="R69" s="2" t="s">
        <v>70</v>
      </c>
      <c r="S69" s="1"/>
      <c r="T69" s="1"/>
      <c r="U69" s="1"/>
      <c r="V69" s="2"/>
      <c r="W69" s="2"/>
      <c r="X69" s="2"/>
      <c r="Y69" s="2"/>
      <c r="Z69" s="4"/>
      <c r="AA69" s="4"/>
      <c r="AB69" s="4"/>
      <c r="AC69" s="3"/>
      <c r="AD69" s="3"/>
      <c r="AE69" s="3"/>
    </row>
    <row r="70" spans="1:31" s="11" customFormat="1" ht="18.600000000000001" customHeight="1">
      <c r="A70" s="4" t="s">
        <v>207</v>
      </c>
      <c r="B70" s="1" t="str">
        <f>VLOOKUP(A70,Lable!$G:$I,2,FALSE)</f>
        <v>사례 목록</v>
      </c>
      <c r="C70" s="1" t="str">
        <f t="shared" ref="C70:C73" si="29">IF(B70&lt;&gt;"",D70&amp;"("&amp;B70&amp;")","")</f>
        <v>List Of Cases(사례 목록)</v>
      </c>
      <c r="D70" s="1" t="str">
        <f>IF(B70&lt;&gt;"", VLOOKUP(B70,Lable!$A:$D,2,FALSE), "" )</f>
        <v>List Of Cases</v>
      </c>
      <c r="E70" s="10"/>
      <c r="F70" s="1" t="str">
        <f t="shared" si="24"/>
        <v/>
      </c>
      <c r="G70" s="1" t="str">
        <f>IF(E70&lt;&gt;"",VLOOKUP(E70,Lable!$A:$B,2,FALSE),"")</f>
        <v/>
      </c>
      <c r="H70" s="10"/>
      <c r="I70" s="1" t="str">
        <f t="shared" si="25"/>
        <v/>
      </c>
      <c r="J70" s="1" t="str">
        <f>IF(H70&lt;&gt;"", VLOOKUP(H70,Lable!$A:$D,2,FALSE),"")</f>
        <v/>
      </c>
      <c r="K70" s="9"/>
      <c r="L70" s="1" t="str">
        <f t="shared" si="26"/>
        <v/>
      </c>
      <c r="M70" s="1" t="str">
        <f>IF(K70&lt;&gt;"",VLOOKUP(K70,Lable!$A:$B,2,FALSE),"")</f>
        <v/>
      </c>
      <c r="N70" s="2" t="s">
        <v>26</v>
      </c>
      <c r="O70" s="4" t="s">
        <v>138</v>
      </c>
      <c r="P70" s="1" t="str">
        <f t="shared" si="28"/>
        <v>From Date&lt;br&gt;(From Date)</v>
      </c>
      <c r="Q70" s="1" t="str">
        <f>IF(O70&lt;&gt;"", VLOOKUP(O70, Lable!$A:$B, 2, FALSE), "")</f>
        <v>From Date</v>
      </c>
      <c r="R70" s="2" t="s">
        <v>144</v>
      </c>
      <c r="S70" s="1"/>
      <c r="T70" s="1"/>
      <c r="U70" s="1"/>
      <c r="V70" s="2"/>
      <c r="W70" s="2"/>
      <c r="X70" s="2"/>
      <c r="Y70" s="2"/>
      <c r="Z70" s="4"/>
      <c r="AA70" s="4"/>
      <c r="AB70" s="4"/>
      <c r="AC70" s="4"/>
      <c r="AD70" s="4"/>
      <c r="AE70" s="4"/>
    </row>
    <row r="71" spans="1:31" s="11" customFormat="1" ht="18.600000000000001" customHeight="1">
      <c r="A71" s="4" t="s">
        <v>207</v>
      </c>
      <c r="B71" s="1" t="str">
        <f>VLOOKUP(A71,Lable!$G:$I,2,FALSE)</f>
        <v>사례 목록</v>
      </c>
      <c r="C71" s="1" t="str">
        <f t="shared" si="29"/>
        <v>List Of Cases(사례 목록)</v>
      </c>
      <c r="D71" s="1" t="str">
        <f>IF(B71&lt;&gt;"", VLOOKUP(B71,Lable!$A:$D,2,FALSE), "" )</f>
        <v>List Of Cases</v>
      </c>
      <c r="E71" s="10"/>
      <c r="F71" s="1" t="str">
        <f t="shared" si="24"/>
        <v/>
      </c>
      <c r="G71" s="1" t="str">
        <f>IF(E71&lt;&gt;"",VLOOKUP(E71,Lable!$A:$B,2,FALSE),"")</f>
        <v/>
      </c>
      <c r="H71" s="10"/>
      <c r="I71" s="1" t="str">
        <f t="shared" si="25"/>
        <v/>
      </c>
      <c r="J71" s="1" t="str">
        <f>IF(H71&lt;&gt;"", VLOOKUP(H71,Lable!$A:$D,2,FALSE),"")</f>
        <v/>
      </c>
      <c r="K71" s="9"/>
      <c r="L71" s="1" t="str">
        <f t="shared" si="26"/>
        <v/>
      </c>
      <c r="M71" s="1" t="str">
        <f>IF(K71&lt;&gt;"",VLOOKUP(K71,Lable!$A:$B,2,FALSE),"")</f>
        <v/>
      </c>
      <c r="N71" s="2" t="s">
        <v>26</v>
      </c>
      <c r="O71" s="4" t="s">
        <v>139</v>
      </c>
      <c r="P71" s="1" t="str">
        <f t="shared" si="28"/>
        <v>To Date&lt;br&gt;(To Date)</v>
      </c>
      <c r="Q71" s="1" t="str">
        <f>IF(O71&lt;&gt;"", VLOOKUP(O71, Lable!$A:$B, 2, FALSE), "")</f>
        <v>To Date</v>
      </c>
      <c r="R71" s="2" t="s">
        <v>144</v>
      </c>
      <c r="S71" s="1"/>
      <c r="T71" s="1"/>
      <c r="U71" s="1"/>
      <c r="V71" s="2"/>
      <c r="W71" s="2"/>
      <c r="X71" s="2"/>
      <c r="Y71" s="2"/>
      <c r="Z71" s="4"/>
      <c r="AA71" s="4"/>
      <c r="AB71" s="4"/>
      <c r="AC71" s="4"/>
      <c r="AD71" s="4"/>
      <c r="AE71" s="4"/>
    </row>
    <row r="72" spans="1:31" s="11" customFormat="1" ht="18.600000000000001" customHeight="1">
      <c r="A72" s="4" t="s">
        <v>207</v>
      </c>
      <c r="B72" s="1" t="str">
        <f>VLOOKUP(A72,Lable!$G:$I,2,FALSE)</f>
        <v>사례 목록</v>
      </c>
      <c r="C72" s="1" t="str">
        <f t="shared" si="29"/>
        <v>List Of Cases(사례 목록)</v>
      </c>
      <c r="D72" s="1" t="str">
        <f>IF(B72&lt;&gt;"", VLOOKUP(B72,Lable!$A:$D,2,FALSE), "" )</f>
        <v>List Of Cases</v>
      </c>
      <c r="E72" s="10"/>
      <c r="F72" s="1" t="str">
        <f t="shared" si="24"/>
        <v/>
      </c>
      <c r="G72" s="1" t="str">
        <f>IF(E72&lt;&gt;"",VLOOKUP(E72,Lable!$A:$B,2,FALSE),"")</f>
        <v/>
      </c>
      <c r="H72" s="10"/>
      <c r="I72" s="1" t="str">
        <f t="shared" si="25"/>
        <v/>
      </c>
      <c r="J72" s="1" t="str">
        <f>IF(H72&lt;&gt;"", VLOOKUP(H72,Lable!$A:$D,2,FALSE),"")</f>
        <v/>
      </c>
      <c r="K72" s="9"/>
      <c r="L72" s="1" t="str">
        <f t="shared" si="26"/>
        <v/>
      </c>
      <c r="M72" s="1" t="str">
        <f>IF(K72&lt;&gt;"",VLOOKUP(K72,Lable!$A:$B,2,FALSE),"")</f>
        <v/>
      </c>
      <c r="N72" s="2" t="s">
        <v>26</v>
      </c>
      <c r="O72" s="4" t="s">
        <v>210</v>
      </c>
      <c r="P72" s="1" t="str">
        <f t="shared" si="28"/>
        <v>Error Type&lt;br&gt;(Error Type)</v>
      </c>
      <c r="Q72" s="1" t="str">
        <f>IF(O72&lt;&gt;"", VLOOKUP(O72, Lable!$A:$B, 2, FALSE), "")</f>
        <v>Error Type</v>
      </c>
      <c r="R72" s="2" t="s">
        <v>143</v>
      </c>
      <c r="S72" s="1"/>
      <c r="T72" s="1"/>
      <c r="U72" s="1"/>
      <c r="V72" s="2"/>
      <c r="W72" s="2"/>
      <c r="X72" s="2"/>
      <c r="Y72" s="2"/>
      <c r="Z72" s="4" t="s">
        <v>211</v>
      </c>
      <c r="AA72" s="4" t="s">
        <v>212</v>
      </c>
      <c r="AB72" s="4" t="s">
        <v>213</v>
      </c>
      <c r="AC72" s="4"/>
      <c r="AD72" s="4"/>
      <c r="AE72" s="4"/>
    </row>
    <row r="73" spans="1:31" s="19" customFormat="1" ht="18.600000000000001" customHeight="1">
      <c r="A73" s="16" t="s">
        <v>207</v>
      </c>
      <c r="B73" s="1" t="str">
        <f>VLOOKUP(A73,Lable!$G:$I,2,FALSE)</f>
        <v>사례 목록</v>
      </c>
      <c r="C73" s="17" t="str">
        <f t="shared" si="29"/>
        <v>List Of Cases(사례 목록)</v>
      </c>
      <c r="D73" s="17" t="str">
        <f>IF(B73&lt;&gt;"", VLOOKUP(B73,Lable!$A:$D,2,FALSE), "" )</f>
        <v>List Of Cases</v>
      </c>
      <c r="E73" s="18"/>
      <c r="F73" s="17" t="str">
        <f t="shared" si="24"/>
        <v/>
      </c>
      <c r="G73" s="17" t="str">
        <f>IF(E73&lt;&gt;"",VLOOKUP(E73,Lable!$A:$B,2,FALSE),"")</f>
        <v/>
      </c>
      <c r="H73" s="18"/>
      <c r="I73" s="17" t="str">
        <f t="shared" si="25"/>
        <v/>
      </c>
      <c r="J73" s="17" t="str">
        <f>IF(H73&lt;&gt;"", VLOOKUP(H73,Lable!$A:$D,2,FALSE),"")</f>
        <v/>
      </c>
      <c r="K73" s="17"/>
      <c r="L73" s="17" t="str">
        <f t="shared" si="26"/>
        <v/>
      </c>
      <c r="M73" s="17" t="str">
        <f>IF(K73&lt;&gt;"",VLOOKUP(K73,Lable!$A:$B,2,FALSE),"")</f>
        <v/>
      </c>
      <c r="N73" s="18"/>
      <c r="O73" s="16" t="s">
        <v>146</v>
      </c>
      <c r="P73" s="17" t="str">
        <f t="shared" si="28"/>
        <v>Search&lt;br&gt;(조회)</v>
      </c>
      <c r="Q73" s="17" t="str">
        <f>IF(O73&lt;&gt;"", VLOOKUP(O73, Lable!$A:$B, 2, FALSE), "")</f>
        <v>Search</v>
      </c>
      <c r="R73" s="18" t="s">
        <v>141</v>
      </c>
      <c r="S73" s="17"/>
      <c r="T73" s="17" t="s">
        <v>9</v>
      </c>
      <c r="U73" s="17"/>
      <c r="V73" s="18"/>
      <c r="W73" s="18"/>
      <c r="X73" s="18"/>
      <c r="Y73" s="18"/>
      <c r="Z73" s="16"/>
      <c r="AA73" s="16"/>
      <c r="AB73" s="16"/>
      <c r="AC73" s="16"/>
      <c r="AD73" s="16"/>
      <c r="AE73" s="16"/>
    </row>
    <row r="74" spans="1:31" s="11" customFormat="1" ht="17.45" customHeight="1">
      <c r="A74" s="4" t="s">
        <v>207</v>
      </c>
      <c r="B74" s="1" t="str">
        <f>VLOOKUP(A74,Lable!$G:$I,2,FALSE)</f>
        <v>사례 목록</v>
      </c>
      <c r="C74" s="1" t="str">
        <f t="shared" ref="C74:C75" si="30">IF(B74&lt;&gt;"",D74&amp;"("&amp;B74&amp;")","")</f>
        <v>List Of Cases(사례 목록)</v>
      </c>
      <c r="D74" s="1" t="str">
        <f>IF(B74&lt;&gt;"", VLOOKUP(B74,Lable!$A:$D,2,FALSE), "" )</f>
        <v>List Of Cases</v>
      </c>
      <c r="E74" s="10"/>
      <c r="F74" s="1" t="str">
        <f t="shared" si="24"/>
        <v/>
      </c>
      <c r="G74" s="1" t="str">
        <f>IF(E74&lt;&gt;"",VLOOKUP(E74,Lable!$A:$B,2,FALSE),"")</f>
        <v/>
      </c>
      <c r="H74" s="10"/>
      <c r="I74" s="1" t="str">
        <f t="shared" si="25"/>
        <v/>
      </c>
      <c r="J74" s="1" t="str">
        <f>IF(H74&lt;&gt;"", VLOOKUP(H74,Lable!$A:$D,2,FALSE),"")</f>
        <v/>
      </c>
      <c r="K74" s="9"/>
      <c r="L74" s="1" t="str">
        <f t="shared" si="26"/>
        <v/>
      </c>
      <c r="M74" s="1" t="str">
        <f>IF(K74&lt;&gt;"",VLOOKUP(K74,Lable!$A:$B,2,FALSE),"")</f>
        <v/>
      </c>
      <c r="N74" s="2" t="s">
        <v>14</v>
      </c>
      <c r="O74" s="4" t="s">
        <v>219</v>
      </c>
      <c r="P74" s="1" t="str">
        <f t="shared" ref="P74:P75" si="31">IF(O74&lt;&gt;"",Q74&amp;"&lt;br&gt;("&amp;O74&amp;")","")</f>
        <v>Case ID&lt;br&gt;(사례 ID)</v>
      </c>
      <c r="Q74" s="1" t="str">
        <f>IF(O74&lt;&gt;"", VLOOKUP(O74, Lable!$A:$B, 2, FALSE), "")</f>
        <v>Case ID</v>
      </c>
      <c r="R74" s="2" t="s">
        <v>70</v>
      </c>
      <c r="S74" s="1"/>
      <c r="T74" s="1"/>
      <c r="U74" s="1"/>
      <c r="V74" s="2"/>
      <c r="W74" s="2"/>
      <c r="X74" s="2"/>
      <c r="Y74" s="2"/>
      <c r="Z74" s="4"/>
      <c r="AA74" s="4"/>
      <c r="AB74" s="4"/>
      <c r="AC74" s="3" t="s">
        <v>228</v>
      </c>
      <c r="AD74" s="3" t="s">
        <v>228</v>
      </c>
      <c r="AE74" s="3" t="s">
        <v>228</v>
      </c>
    </row>
    <row r="75" spans="1:31" s="11" customFormat="1" ht="17.45" customHeight="1">
      <c r="A75" s="4" t="s">
        <v>207</v>
      </c>
      <c r="B75" s="1" t="str">
        <f>VLOOKUP(A75,Lable!$G:$I,2,FALSE)</f>
        <v>사례 목록</v>
      </c>
      <c r="C75" s="1" t="str">
        <f t="shared" si="30"/>
        <v>List Of Cases(사례 목록)</v>
      </c>
      <c r="D75" s="1" t="str">
        <f>IF(B75&lt;&gt;"", VLOOKUP(B75,Lable!$A:$D,2,FALSE), "" )</f>
        <v>List Of Cases</v>
      </c>
      <c r="E75" s="10"/>
      <c r="F75" s="1" t="str">
        <f t="shared" si="24"/>
        <v/>
      </c>
      <c r="G75" s="1" t="str">
        <f>IF(E75&lt;&gt;"",VLOOKUP(E75,Lable!$A:$B,2,FALSE),"")</f>
        <v/>
      </c>
      <c r="H75" s="10"/>
      <c r="I75" s="1" t="str">
        <f t="shared" si="25"/>
        <v/>
      </c>
      <c r="J75" s="1" t="str">
        <f>IF(H75&lt;&gt;"", VLOOKUP(H75,Lable!$A:$D,2,FALSE),"")</f>
        <v/>
      </c>
      <c r="K75" s="9"/>
      <c r="L75" s="1" t="str">
        <f t="shared" si="26"/>
        <v/>
      </c>
      <c r="M75" s="1" t="str">
        <f>IF(K75&lt;&gt;"",VLOOKUP(K75,Lable!$A:$B,2,FALSE),"")</f>
        <v/>
      </c>
      <c r="N75" s="2" t="s">
        <v>14</v>
      </c>
      <c r="O75" s="4" t="s">
        <v>220</v>
      </c>
      <c r="P75" s="1" t="str">
        <f t="shared" si="31"/>
        <v>Taxpayer ID&lt;br&gt;(납세자 ID)</v>
      </c>
      <c r="Q75" s="1" t="str">
        <f>IF(O75&lt;&gt;"", VLOOKUP(O75, Lable!$A:$B, 2, FALSE), "")</f>
        <v>Taxpayer ID</v>
      </c>
      <c r="R75" s="2" t="s">
        <v>70</v>
      </c>
      <c r="S75" s="1"/>
      <c r="T75" s="1"/>
      <c r="U75" s="1"/>
      <c r="V75" s="2"/>
      <c r="W75" s="2"/>
      <c r="X75" s="2"/>
      <c r="Y75" s="2"/>
      <c r="Z75" s="4"/>
      <c r="AA75" s="4"/>
      <c r="AB75" s="4"/>
      <c r="AC75" s="3" t="s">
        <v>229</v>
      </c>
      <c r="AD75" s="3" t="s">
        <v>229</v>
      </c>
      <c r="AE75" s="3" t="s">
        <v>229</v>
      </c>
    </row>
    <row r="76" spans="1:31" s="11" customFormat="1" ht="18.600000000000001" customHeight="1">
      <c r="A76" s="4" t="s">
        <v>207</v>
      </c>
      <c r="B76" s="1" t="str">
        <f>VLOOKUP(A76,Lable!$G:$I,2,FALSE)</f>
        <v>사례 목록</v>
      </c>
      <c r="C76" s="1" t="str">
        <f t="shared" ref="C76:C82" si="32">IF(B76&lt;&gt;"",D76&amp;"("&amp;B76&amp;")","")</f>
        <v>List Of Cases(사례 목록)</v>
      </c>
      <c r="D76" s="1" t="str">
        <f>IF(B76&lt;&gt;"", VLOOKUP(B76,Lable!$A:$D,2,FALSE), "" )</f>
        <v>List Of Cases</v>
      </c>
      <c r="E76" s="10"/>
      <c r="F76" s="1" t="str">
        <f t="shared" si="24"/>
        <v/>
      </c>
      <c r="G76" s="1" t="str">
        <f>IF(E76&lt;&gt;"",VLOOKUP(E76,Lable!$A:$B,2,FALSE),"")</f>
        <v/>
      </c>
      <c r="H76" s="10"/>
      <c r="I76" s="1" t="str">
        <f t="shared" si="25"/>
        <v/>
      </c>
      <c r="J76" s="1" t="str">
        <f>IF(H76&lt;&gt;"", VLOOKUP(H76,Lable!$A:$D,2,FALSE),"")</f>
        <v/>
      </c>
      <c r="K76" s="9"/>
      <c r="L76" s="1" t="str">
        <f t="shared" si="26"/>
        <v/>
      </c>
      <c r="M76" s="1" t="str">
        <f>IF(K76&lt;&gt;"",VLOOKUP(K76,Lable!$A:$B,2,FALSE),"")</f>
        <v/>
      </c>
      <c r="N76" s="2" t="s">
        <v>14</v>
      </c>
      <c r="O76" s="4" t="s">
        <v>221</v>
      </c>
      <c r="P76" s="1" t="str">
        <f t="shared" si="28"/>
        <v>Taxpayer Name&lt;br&gt;(납세자 이름)</v>
      </c>
      <c r="Q76" s="1" t="str">
        <f>IF(O76&lt;&gt;"", VLOOKUP(O76, Lable!$A:$B, 2, FALSE), "")</f>
        <v>Taxpayer Name</v>
      </c>
      <c r="R76" s="2" t="s">
        <v>70</v>
      </c>
      <c r="S76" s="1"/>
      <c r="T76" s="1"/>
      <c r="U76" s="1"/>
      <c r="V76" s="2"/>
      <c r="W76" s="2"/>
      <c r="X76" s="2"/>
      <c r="Y76" s="2"/>
      <c r="Z76" s="4"/>
      <c r="AA76" s="4"/>
      <c r="AB76" s="4"/>
      <c r="AC76" s="4" t="s">
        <v>230</v>
      </c>
      <c r="AD76" s="4" t="s">
        <v>230</v>
      </c>
      <c r="AE76" s="4" t="s">
        <v>230</v>
      </c>
    </row>
    <row r="77" spans="1:31" s="11" customFormat="1" ht="18.600000000000001" customHeight="1">
      <c r="A77" s="4" t="s">
        <v>207</v>
      </c>
      <c r="B77" s="1" t="str">
        <f>VLOOKUP(A77,Lable!$G:$I,2,FALSE)</f>
        <v>사례 목록</v>
      </c>
      <c r="C77" s="1" t="str">
        <f t="shared" si="32"/>
        <v>List Of Cases(사례 목록)</v>
      </c>
      <c r="D77" s="1" t="str">
        <f>IF(B77&lt;&gt;"", VLOOKUP(B77,Lable!$A:$D,2,FALSE), "" )</f>
        <v>List Of Cases</v>
      </c>
      <c r="E77" s="10"/>
      <c r="F77" s="1" t="str">
        <f t="shared" si="24"/>
        <v/>
      </c>
      <c r="G77" s="1" t="str">
        <f>IF(E77&lt;&gt;"",VLOOKUP(E77,Lable!$A:$B,2,FALSE),"")</f>
        <v/>
      </c>
      <c r="H77" s="10"/>
      <c r="I77" s="1" t="str">
        <f t="shared" si="25"/>
        <v/>
      </c>
      <c r="J77" s="1" t="str">
        <f>IF(H77&lt;&gt;"", VLOOKUP(H77,Lable!$A:$D,2,FALSE),"")</f>
        <v/>
      </c>
      <c r="K77" s="9"/>
      <c r="L77" s="1" t="str">
        <f t="shared" si="26"/>
        <v/>
      </c>
      <c r="M77" s="1" t="str">
        <f>IF(K77&lt;&gt;"",VLOOKUP(K77,Lable!$A:$B,2,FALSE),"")</f>
        <v/>
      </c>
      <c r="N77" s="2" t="s">
        <v>14</v>
      </c>
      <c r="O77" s="4" t="s">
        <v>222</v>
      </c>
      <c r="P77" s="1" t="str">
        <f t="shared" si="28"/>
        <v>Tax Region&lt;br&gt;(과세 지역)</v>
      </c>
      <c r="Q77" s="1" t="str">
        <f>IF(O77&lt;&gt;"", VLOOKUP(O77, Lable!$A:$B, 2, FALSE), "")</f>
        <v>Tax Region</v>
      </c>
      <c r="R77" s="2" t="s">
        <v>70</v>
      </c>
      <c r="S77" s="1"/>
      <c r="T77" s="1"/>
      <c r="U77" s="1"/>
      <c r="V77" s="2"/>
      <c r="W77" s="2"/>
      <c r="X77" s="2"/>
      <c r="Y77" s="2"/>
      <c r="Z77" s="4"/>
      <c r="AA77" s="4"/>
      <c r="AB77" s="4"/>
      <c r="AC77" s="4" t="s">
        <v>231</v>
      </c>
      <c r="AD77" s="4" t="s">
        <v>231</v>
      </c>
      <c r="AE77" s="4" t="s">
        <v>231</v>
      </c>
    </row>
    <row r="78" spans="1:31" s="11" customFormat="1" ht="18.600000000000001" customHeight="1">
      <c r="A78" s="4" t="s">
        <v>207</v>
      </c>
      <c r="B78" s="1" t="str">
        <f>VLOOKUP(A78,Lable!$G:$I,2,FALSE)</f>
        <v>사례 목록</v>
      </c>
      <c r="C78" s="1" t="str">
        <f t="shared" si="32"/>
        <v>List Of Cases(사례 목록)</v>
      </c>
      <c r="D78" s="1" t="str">
        <f>IF(B78&lt;&gt;"", VLOOKUP(B78,Lable!$A:$D,2,FALSE), "" )</f>
        <v>List Of Cases</v>
      </c>
      <c r="E78" s="10"/>
      <c r="F78" s="1" t="str">
        <f t="shared" si="24"/>
        <v/>
      </c>
      <c r="G78" s="1" t="str">
        <f>IF(E78&lt;&gt;"",VLOOKUP(E78,Lable!$A:$B,2,FALSE),"")</f>
        <v/>
      </c>
      <c r="H78" s="10"/>
      <c r="I78" s="1" t="str">
        <f t="shared" si="25"/>
        <v/>
      </c>
      <c r="J78" s="1" t="str">
        <f>IF(H78&lt;&gt;"", VLOOKUP(H78,Lable!$A:$D,2,FALSE),"")</f>
        <v/>
      </c>
      <c r="K78" s="9"/>
      <c r="L78" s="1" t="str">
        <f t="shared" si="26"/>
        <v/>
      </c>
      <c r="M78" s="1" t="str">
        <f>IF(K78&lt;&gt;"",VLOOKUP(K78,Lable!$A:$B,2,FALSE),"")</f>
        <v/>
      </c>
      <c r="N78" s="2" t="s">
        <v>14</v>
      </c>
      <c r="O78" s="4" t="s">
        <v>223</v>
      </c>
      <c r="P78" s="1" t="str">
        <f t="shared" si="28"/>
        <v>Stage&lt;br&gt;(단계)</v>
      </c>
      <c r="Q78" s="1" t="str">
        <f>IF(O78&lt;&gt;"", VLOOKUP(O78, Lable!$A:$B, 2, FALSE), "")</f>
        <v>Stage</v>
      </c>
      <c r="R78" s="2" t="s">
        <v>70</v>
      </c>
      <c r="S78" s="1"/>
      <c r="T78" s="1"/>
      <c r="U78" s="1"/>
      <c r="V78" s="2"/>
      <c r="W78" s="2"/>
      <c r="X78" s="2"/>
      <c r="Y78" s="2"/>
      <c r="Z78" s="4"/>
      <c r="AA78" s="4"/>
      <c r="AB78" s="4"/>
      <c r="AC78" s="4" t="s">
        <v>232</v>
      </c>
      <c r="AD78" s="4" t="s">
        <v>232</v>
      </c>
      <c r="AE78" s="4" t="s">
        <v>232</v>
      </c>
    </row>
    <row r="79" spans="1:31" s="11" customFormat="1" ht="18.600000000000001" customHeight="1">
      <c r="A79" s="4" t="s">
        <v>207</v>
      </c>
      <c r="B79" s="1" t="str">
        <f>VLOOKUP(A79,Lable!$G:$I,2,FALSE)</f>
        <v>사례 목록</v>
      </c>
      <c r="C79" s="1" t="str">
        <f t="shared" si="32"/>
        <v>List Of Cases(사례 목록)</v>
      </c>
      <c r="D79" s="1" t="str">
        <f>IF(B79&lt;&gt;"", VLOOKUP(B79,Lable!$A:$D,2,FALSE), "" )</f>
        <v>List Of Cases</v>
      </c>
      <c r="E79" s="10"/>
      <c r="F79" s="1" t="str">
        <f t="shared" si="24"/>
        <v/>
      </c>
      <c r="G79" s="1" t="str">
        <f>IF(E79&lt;&gt;"",VLOOKUP(E79,Lable!$A:$B,2,FALSE),"")</f>
        <v/>
      </c>
      <c r="H79" s="10"/>
      <c r="I79" s="1" t="str">
        <f t="shared" si="25"/>
        <v/>
      </c>
      <c r="J79" s="1" t="str">
        <f>IF(H79&lt;&gt;"", VLOOKUP(H79,Lable!$A:$D,2,FALSE),"")</f>
        <v/>
      </c>
      <c r="K79" s="9"/>
      <c r="L79" s="1" t="str">
        <f t="shared" si="26"/>
        <v/>
      </c>
      <c r="M79" s="1" t="str">
        <f>IF(K79&lt;&gt;"",VLOOKUP(K79,Lable!$A:$B,2,FALSE),"")</f>
        <v/>
      </c>
      <c r="N79" s="2" t="s">
        <v>14</v>
      </c>
      <c r="O79" s="4" t="s">
        <v>180</v>
      </c>
      <c r="P79" s="1" t="str">
        <f t="shared" si="28"/>
        <v>Status&lt;br&gt;(상태)</v>
      </c>
      <c r="Q79" s="1" t="str">
        <f>IF(O79&lt;&gt;"", VLOOKUP(O79, Lable!$A:$B, 2, FALSE), "")</f>
        <v>Status</v>
      </c>
      <c r="R79" s="2" t="s">
        <v>70</v>
      </c>
      <c r="S79" s="1"/>
      <c r="T79" s="1"/>
      <c r="U79" s="1"/>
      <c r="V79" s="2"/>
      <c r="W79" s="2"/>
      <c r="X79" s="2"/>
      <c r="Y79" s="2"/>
      <c r="Z79" s="4"/>
      <c r="AA79" s="4"/>
      <c r="AB79" s="4"/>
      <c r="AC79" s="4" t="s">
        <v>233</v>
      </c>
      <c r="AD79" s="4" t="s">
        <v>233</v>
      </c>
      <c r="AE79" s="4" t="s">
        <v>233</v>
      </c>
    </row>
    <row r="80" spans="1:31" s="11" customFormat="1" ht="18.600000000000001" customHeight="1">
      <c r="A80" s="4" t="s">
        <v>207</v>
      </c>
      <c r="B80" s="1" t="str">
        <f>VLOOKUP(A80,Lable!$G:$I,2,FALSE)</f>
        <v>사례 목록</v>
      </c>
      <c r="C80" s="1" t="str">
        <f t="shared" si="32"/>
        <v>List Of Cases(사례 목록)</v>
      </c>
      <c r="D80" s="1" t="str">
        <f>IF(B80&lt;&gt;"", VLOOKUP(B80,Lable!$A:$D,2,FALSE), "" )</f>
        <v>List Of Cases</v>
      </c>
      <c r="E80" s="10"/>
      <c r="F80" s="1" t="str">
        <f t="shared" si="24"/>
        <v/>
      </c>
      <c r="G80" s="1" t="str">
        <f>IF(E80&lt;&gt;"",VLOOKUP(E80,Lable!$A:$B,2,FALSE),"")</f>
        <v/>
      </c>
      <c r="H80" s="10"/>
      <c r="I80" s="1" t="str">
        <f t="shared" si="25"/>
        <v/>
      </c>
      <c r="J80" s="1" t="str">
        <f>IF(H80&lt;&gt;"", VLOOKUP(H80,Lable!$A:$D,2,FALSE),"")</f>
        <v/>
      </c>
      <c r="K80" s="9"/>
      <c r="L80" s="1" t="str">
        <f t="shared" si="26"/>
        <v/>
      </c>
      <c r="M80" s="1" t="str">
        <f>IF(K80&lt;&gt;"",VLOOKUP(K80,Lable!$A:$B,2,FALSE),"")</f>
        <v/>
      </c>
      <c r="N80" s="2" t="s">
        <v>14</v>
      </c>
      <c r="O80" s="4" t="s">
        <v>224</v>
      </c>
      <c r="P80" s="1" t="str">
        <f t="shared" si="28"/>
        <v>Error Type&lt;br&gt;(오류 유형)</v>
      </c>
      <c r="Q80" s="1" t="str">
        <f>IF(O80&lt;&gt;"", VLOOKUP(O80, Lable!$A:$B, 2, FALSE), "")</f>
        <v>Error Type</v>
      </c>
      <c r="R80" s="2" t="s">
        <v>70</v>
      </c>
      <c r="S80" s="1"/>
      <c r="T80" s="1"/>
      <c r="U80" s="1"/>
      <c r="V80" s="2"/>
      <c r="W80" s="2"/>
      <c r="X80" s="2"/>
      <c r="Y80" s="2"/>
      <c r="Z80" s="4"/>
      <c r="AA80" s="4"/>
      <c r="AB80" s="4"/>
      <c r="AC80" s="4" t="s">
        <v>234</v>
      </c>
      <c r="AD80" s="4" t="s">
        <v>234</v>
      </c>
      <c r="AE80" s="4" t="s">
        <v>234</v>
      </c>
    </row>
    <row r="81" spans="1:31" s="11" customFormat="1" ht="18.600000000000001" customHeight="1">
      <c r="A81" s="4" t="s">
        <v>207</v>
      </c>
      <c r="B81" s="1" t="str">
        <f>VLOOKUP(A81,Lable!$G:$I,2,FALSE)</f>
        <v>사례 목록</v>
      </c>
      <c r="C81" s="1" t="str">
        <f t="shared" si="32"/>
        <v>List Of Cases(사례 목록)</v>
      </c>
      <c r="D81" s="1" t="str">
        <f>IF(B81&lt;&gt;"", VLOOKUP(B81,Lable!$A:$D,2,FALSE), "" )</f>
        <v>List Of Cases</v>
      </c>
      <c r="E81" s="10"/>
      <c r="F81" s="1" t="str">
        <f t="shared" si="24"/>
        <v/>
      </c>
      <c r="G81" s="1" t="str">
        <f>IF(E81&lt;&gt;"",VLOOKUP(E81,Lable!$A:$B,2,FALSE),"")</f>
        <v/>
      </c>
      <c r="H81" s="10"/>
      <c r="I81" s="1" t="str">
        <f t="shared" si="25"/>
        <v/>
      </c>
      <c r="J81" s="1" t="str">
        <f>IF(H81&lt;&gt;"", VLOOKUP(H81,Lable!$A:$D,2,FALSE),"")</f>
        <v/>
      </c>
      <c r="K81" s="9"/>
      <c r="L81" s="1" t="str">
        <f t="shared" si="26"/>
        <v/>
      </c>
      <c r="M81" s="1" t="str">
        <f>IF(K81&lt;&gt;"",VLOOKUP(K81,Lable!$A:$B,2,FALSE),"")</f>
        <v/>
      </c>
      <c r="N81" s="2" t="s">
        <v>14</v>
      </c>
      <c r="O81" s="4" t="s">
        <v>225</v>
      </c>
      <c r="P81" s="1" t="str">
        <f t="shared" si="28"/>
        <v>Date Created&lt;br&gt;(생성 날짜)</v>
      </c>
      <c r="Q81" s="1" t="str">
        <f>IF(O81&lt;&gt;"", VLOOKUP(O81, Lable!$A:$B, 2, FALSE), "")</f>
        <v>Date Created</v>
      </c>
      <c r="R81" s="2" t="s">
        <v>70</v>
      </c>
      <c r="S81" s="1"/>
      <c r="T81" s="1"/>
      <c r="U81" s="1"/>
      <c r="V81" s="2"/>
      <c r="W81" s="2"/>
      <c r="X81" s="2"/>
      <c r="Y81" s="2"/>
      <c r="Z81" s="4"/>
      <c r="AA81" s="4"/>
      <c r="AB81" s="4"/>
      <c r="AC81" s="4" t="s">
        <v>235</v>
      </c>
      <c r="AD81" s="4" t="s">
        <v>235</v>
      </c>
      <c r="AE81" s="4" t="s">
        <v>235</v>
      </c>
    </row>
    <row r="82" spans="1:31" s="64" customFormat="1" ht="18.600000000000001" customHeight="1">
      <c r="A82" s="61" t="s">
        <v>207</v>
      </c>
      <c r="B82" s="62" t="str">
        <f>VLOOKUP(A82,Lable!$G:$I,2,FALSE)</f>
        <v>사례 목록</v>
      </c>
      <c r="C82" s="62" t="str">
        <f t="shared" si="32"/>
        <v>List Of Cases(사례 목록)</v>
      </c>
      <c r="D82" s="62" t="str">
        <f>IF(B82&lt;&gt;"", VLOOKUP(B82,Lable!$A:$D,2,FALSE), "" )</f>
        <v>List Of Cases</v>
      </c>
      <c r="E82" s="63"/>
      <c r="F82" s="62" t="str">
        <f t="shared" si="24"/>
        <v/>
      </c>
      <c r="G82" s="62" t="str">
        <f>IF(E82&lt;&gt;"",VLOOKUP(E82,Lable!$A:$B,2,FALSE),"")</f>
        <v/>
      </c>
      <c r="H82" s="63"/>
      <c r="I82" s="62" t="str">
        <f t="shared" si="25"/>
        <v/>
      </c>
      <c r="J82" s="62" t="str">
        <f>IF(H82&lt;&gt;"", VLOOKUP(H82,Lable!$A:$D,2,FALSE),"")</f>
        <v/>
      </c>
      <c r="K82" s="62"/>
      <c r="L82" s="62" t="str">
        <f t="shared" si="26"/>
        <v/>
      </c>
      <c r="M82" s="62" t="str">
        <f>IF(K82&lt;&gt;"",VLOOKUP(K82,Lable!$A:$B,2,FALSE),"")</f>
        <v/>
      </c>
      <c r="N82" s="63" t="s">
        <v>14</v>
      </c>
      <c r="O82" s="61" t="s">
        <v>226</v>
      </c>
      <c r="P82" s="62" t="str">
        <f t="shared" si="28"/>
        <v>View&lt;br&gt;(조치)</v>
      </c>
      <c r="Q82" s="62" t="s">
        <v>227</v>
      </c>
      <c r="R82" s="63" t="s">
        <v>141</v>
      </c>
      <c r="S82" s="62"/>
      <c r="T82" s="61"/>
      <c r="U82" s="61"/>
      <c r="V82" s="61"/>
      <c r="W82" s="61"/>
      <c r="X82" s="61"/>
      <c r="Y82" s="61"/>
      <c r="Z82" s="61"/>
      <c r="AA82" s="61"/>
      <c r="AB82" s="61" t="s">
        <v>552</v>
      </c>
      <c r="AC82" s="61" t="s">
        <v>551</v>
      </c>
      <c r="AD82" s="61" t="s">
        <v>551</v>
      </c>
      <c r="AE82" s="61" t="s">
        <v>551</v>
      </c>
    </row>
    <row r="83" spans="1:31" s="11" customFormat="1" ht="17.45" customHeight="1">
      <c r="A83" s="4" t="s">
        <v>236</v>
      </c>
      <c r="B83" s="1" t="str">
        <f>VLOOKUP(A83,Lable!$G:$I,2,FALSE)</f>
        <v>상태</v>
      </c>
      <c r="C83" s="1" t="str">
        <f>IF(B83&lt;&gt;"",D83&amp;"("&amp;B83&amp;")","")</f>
        <v>Status(상태)</v>
      </c>
      <c r="D83" s="1" t="str">
        <f>IF(B83&lt;&gt;"", VLOOKUP(B83,Lable!$A:$D,2,FALSE), "" )</f>
        <v>Status</v>
      </c>
      <c r="E83" s="10"/>
      <c r="F83" s="1" t="str">
        <f t="shared" si="24"/>
        <v/>
      </c>
      <c r="G83" s="1" t="str">
        <f>IF(E83&lt;&gt;"",VLOOKUP(E83,Lable!$A:$B,2,FALSE),"")</f>
        <v/>
      </c>
      <c r="H83" s="10"/>
      <c r="I83" s="1" t="str">
        <f t="shared" si="25"/>
        <v/>
      </c>
      <c r="J83" s="1" t="str">
        <f>IF(H83&lt;&gt;"", VLOOKUP(H83,Lable!$A:$D,2,FALSE),"")</f>
        <v/>
      </c>
      <c r="K83" s="9"/>
      <c r="L83" s="1" t="str">
        <f t="shared" si="26"/>
        <v/>
      </c>
      <c r="M83" s="1" t="str">
        <f>IF(K83&lt;&gt;"",VLOOKUP(K83,Lable!$A:$B,2,FALSE),"")</f>
        <v/>
      </c>
      <c r="N83" s="2" t="s">
        <v>26</v>
      </c>
      <c r="O83" s="4" t="s">
        <v>128</v>
      </c>
      <c r="P83" s="1" t="str">
        <f t="shared" ref="P83:P127" si="33">IF(O83&lt;&gt;"",Q83&amp;"&lt;br&gt;("&amp;O83&amp;")","")</f>
        <v>Taxpayer ID&lt;br&gt;(Taxpayer ID)</v>
      </c>
      <c r="Q83" s="1" t="str">
        <f>IF(O83&lt;&gt;"", VLOOKUP(O83, Lable!$A:$B, 2, FALSE), "")</f>
        <v>Taxpayer ID</v>
      </c>
      <c r="R83" s="2" t="s">
        <v>142</v>
      </c>
      <c r="S83" s="1"/>
      <c r="T83" s="1"/>
      <c r="U83" s="1"/>
      <c r="V83" s="2"/>
      <c r="W83" s="2"/>
      <c r="X83" s="2"/>
      <c r="Y83" s="2"/>
      <c r="Z83" s="4"/>
      <c r="AA83" s="4"/>
      <c r="AB83" s="4"/>
      <c r="AC83" s="3"/>
      <c r="AD83" s="3"/>
      <c r="AE83" s="3"/>
    </row>
    <row r="84" spans="1:31" s="11" customFormat="1" ht="17.45" customHeight="1">
      <c r="A84" s="4" t="s">
        <v>236</v>
      </c>
      <c r="B84" s="1" t="str">
        <f>VLOOKUP(A84,Lable!$G:$I,2,FALSE)</f>
        <v>상태</v>
      </c>
      <c r="C84" s="1" t="str">
        <f>IF(B84&lt;&gt;"",D84&amp;"("&amp;B84&amp;")","")</f>
        <v>Status(상태)</v>
      </c>
      <c r="D84" s="1" t="str">
        <f>IF(B84&lt;&gt;"", VLOOKUP(B84,Lable!$A:$D,2,FALSE), "" )</f>
        <v>Status</v>
      </c>
      <c r="E84" s="10"/>
      <c r="F84" s="1" t="str">
        <f t="shared" si="24"/>
        <v/>
      </c>
      <c r="G84" s="1" t="str">
        <f>IF(E84&lt;&gt;"",VLOOKUP(E84,Lable!$A:$B,2,FALSE),"")</f>
        <v/>
      </c>
      <c r="H84" s="10"/>
      <c r="I84" s="1" t="str">
        <f t="shared" si="25"/>
        <v/>
      </c>
      <c r="J84" s="1" t="str">
        <f>IF(H84&lt;&gt;"", VLOOKUP(H84,Lable!$A:$D,2,FALSE),"")</f>
        <v/>
      </c>
      <c r="K84" s="9"/>
      <c r="L84" s="1" t="str">
        <f t="shared" si="26"/>
        <v/>
      </c>
      <c r="M84" s="1" t="str">
        <f>IF(K84&lt;&gt;"",VLOOKUP(K84,Lable!$A:$B,2,FALSE),"")</f>
        <v/>
      </c>
      <c r="N84" s="2" t="s">
        <v>26</v>
      </c>
      <c r="O84" s="4"/>
      <c r="P84" s="1" t="str">
        <f t="shared" si="33"/>
        <v/>
      </c>
      <c r="Q84" s="1" t="str">
        <f>IF(O84&lt;&gt;"", VLOOKUP(O84, Lable!$A:$B, 2, FALSE), "")</f>
        <v/>
      </c>
      <c r="R84" s="2" t="s">
        <v>70</v>
      </c>
      <c r="S84" s="1"/>
      <c r="T84" s="1"/>
      <c r="U84" s="1"/>
      <c r="V84" s="2"/>
      <c r="W84" s="2"/>
      <c r="X84" s="2"/>
      <c r="Y84" s="2"/>
      <c r="Z84" s="4"/>
      <c r="AA84" s="4"/>
      <c r="AB84" s="4"/>
      <c r="AC84" s="3"/>
      <c r="AD84" s="3"/>
      <c r="AE84" s="3"/>
    </row>
    <row r="85" spans="1:31" s="11" customFormat="1" ht="18.600000000000001" customHeight="1">
      <c r="A85" s="4" t="s">
        <v>236</v>
      </c>
      <c r="B85" s="1" t="str">
        <f>VLOOKUP(A85,Lable!$G:$I,2,FALSE)</f>
        <v>상태</v>
      </c>
      <c r="C85" s="1" t="str">
        <f t="shared" ref="C85:C88" si="34">IF(B85&lt;&gt;"",D85&amp;"("&amp;B85&amp;")","")</f>
        <v>Status(상태)</v>
      </c>
      <c r="D85" s="1" t="str">
        <f>IF(B85&lt;&gt;"", VLOOKUP(B85,Lable!$A:$D,2,FALSE), "" )</f>
        <v>Status</v>
      </c>
      <c r="E85" s="10"/>
      <c r="F85" s="1" t="str">
        <f t="shared" si="24"/>
        <v/>
      </c>
      <c r="G85" s="1" t="str">
        <f>IF(E85&lt;&gt;"",VLOOKUP(E85,Lable!$A:$B,2,FALSE),"")</f>
        <v/>
      </c>
      <c r="H85" s="10"/>
      <c r="I85" s="1" t="str">
        <f t="shared" si="25"/>
        <v/>
      </c>
      <c r="J85" s="1" t="str">
        <f>IF(H85&lt;&gt;"", VLOOKUP(H85,Lable!$A:$D,2,FALSE),"")</f>
        <v/>
      </c>
      <c r="K85" s="9"/>
      <c r="L85" s="1" t="str">
        <f t="shared" si="26"/>
        <v/>
      </c>
      <c r="M85" s="1" t="str">
        <f>IF(K85&lt;&gt;"",VLOOKUP(K85,Lable!$A:$B,2,FALSE),"")</f>
        <v/>
      </c>
      <c r="N85" s="2" t="s">
        <v>26</v>
      </c>
      <c r="O85" s="4" t="s">
        <v>138</v>
      </c>
      <c r="P85" s="1" t="str">
        <f t="shared" si="33"/>
        <v>From Date&lt;br&gt;(From Date)</v>
      </c>
      <c r="Q85" s="1" t="str">
        <f>IF(O85&lt;&gt;"", VLOOKUP(O85, Lable!$A:$B, 2, FALSE), "")</f>
        <v>From Date</v>
      </c>
      <c r="R85" s="2" t="s">
        <v>144</v>
      </c>
      <c r="S85" s="1"/>
      <c r="T85" s="1"/>
      <c r="U85" s="1"/>
      <c r="V85" s="2"/>
      <c r="W85" s="2"/>
      <c r="X85" s="2"/>
      <c r="Y85" s="2"/>
      <c r="Z85" s="4"/>
      <c r="AA85" s="4"/>
      <c r="AB85" s="4"/>
      <c r="AC85" s="4"/>
      <c r="AD85" s="4"/>
      <c r="AE85" s="4"/>
    </row>
    <row r="86" spans="1:31" s="11" customFormat="1" ht="18.600000000000001" customHeight="1">
      <c r="A86" s="4" t="s">
        <v>236</v>
      </c>
      <c r="B86" s="1" t="str">
        <f>VLOOKUP(A86,Lable!$G:$I,2,FALSE)</f>
        <v>상태</v>
      </c>
      <c r="C86" s="1" t="str">
        <f t="shared" si="34"/>
        <v>Status(상태)</v>
      </c>
      <c r="D86" s="1" t="str">
        <f>IF(B86&lt;&gt;"", VLOOKUP(B86,Lable!$A:$D,2,FALSE), "" )</f>
        <v>Status</v>
      </c>
      <c r="E86" s="10"/>
      <c r="F86" s="1" t="str">
        <f t="shared" si="24"/>
        <v/>
      </c>
      <c r="G86" s="1" t="str">
        <f>IF(E86&lt;&gt;"",VLOOKUP(E86,Lable!$A:$B,2,FALSE),"")</f>
        <v/>
      </c>
      <c r="H86" s="10"/>
      <c r="I86" s="1" t="str">
        <f t="shared" si="25"/>
        <v/>
      </c>
      <c r="J86" s="1" t="str">
        <f>IF(H86&lt;&gt;"", VLOOKUP(H86,Lable!$A:$D,2,FALSE),"")</f>
        <v/>
      </c>
      <c r="K86" s="9"/>
      <c r="L86" s="1" t="str">
        <f t="shared" si="26"/>
        <v/>
      </c>
      <c r="M86" s="1" t="str">
        <f>IF(K86&lt;&gt;"",VLOOKUP(K86,Lable!$A:$B,2,FALSE),"")</f>
        <v/>
      </c>
      <c r="N86" s="2" t="s">
        <v>26</v>
      </c>
      <c r="O86" s="4" t="s">
        <v>139</v>
      </c>
      <c r="P86" s="1" t="str">
        <f t="shared" si="33"/>
        <v>To Date&lt;br&gt;(To Date)</v>
      </c>
      <c r="Q86" s="1" t="str">
        <f>IF(O86&lt;&gt;"", VLOOKUP(O86, Lable!$A:$B, 2, FALSE), "")</f>
        <v>To Date</v>
      </c>
      <c r="R86" s="2" t="s">
        <v>144</v>
      </c>
      <c r="S86" s="1"/>
      <c r="T86" s="1"/>
      <c r="U86" s="1"/>
      <c r="V86" s="2"/>
      <c r="W86" s="2"/>
      <c r="X86" s="2"/>
      <c r="Y86" s="2"/>
      <c r="Z86" s="4"/>
      <c r="AA86" s="4"/>
      <c r="AB86" s="4"/>
      <c r="AC86" s="4"/>
      <c r="AD86" s="4"/>
      <c r="AE86" s="4"/>
    </row>
    <row r="87" spans="1:31" s="11" customFormat="1" ht="18.600000000000001" customHeight="1">
      <c r="A87" s="4" t="s">
        <v>236</v>
      </c>
      <c r="B87" s="1" t="str">
        <f>VLOOKUP(A87,Lable!$G:$I,2,FALSE)</f>
        <v>상태</v>
      </c>
      <c r="C87" s="1" t="str">
        <f t="shared" si="34"/>
        <v>Status(상태)</v>
      </c>
      <c r="D87" s="1" t="str">
        <f>IF(B87&lt;&gt;"", VLOOKUP(B87,Lable!$A:$D,2,FALSE), "" )</f>
        <v>Status</v>
      </c>
      <c r="E87" s="10"/>
      <c r="F87" s="1" t="str">
        <f t="shared" si="24"/>
        <v/>
      </c>
      <c r="G87" s="1" t="str">
        <f>IF(E87&lt;&gt;"",VLOOKUP(E87,Lable!$A:$B,2,FALSE),"")</f>
        <v/>
      </c>
      <c r="H87" s="10"/>
      <c r="I87" s="1" t="str">
        <f t="shared" si="25"/>
        <v/>
      </c>
      <c r="J87" s="1" t="str">
        <f>IF(H87&lt;&gt;"", VLOOKUP(H87,Lable!$A:$D,2,FALSE),"")</f>
        <v/>
      </c>
      <c r="K87" s="9"/>
      <c r="L87" s="1" t="str">
        <f t="shared" si="26"/>
        <v/>
      </c>
      <c r="M87" s="1" t="str">
        <f>IF(K87&lt;&gt;"",VLOOKUP(K87,Lable!$A:$B,2,FALSE),"")</f>
        <v/>
      </c>
      <c r="N87" s="2" t="s">
        <v>26</v>
      </c>
      <c r="O87" s="4" t="s">
        <v>210</v>
      </c>
      <c r="P87" s="1" t="str">
        <f t="shared" si="33"/>
        <v>Error Type&lt;br&gt;(Error Type)</v>
      </c>
      <c r="Q87" s="1" t="str">
        <f>IF(O87&lt;&gt;"", VLOOKUP(O87, Lable!$A:$B, 2, FALSE), "")</f>
        <v>Error Type</v>
      </c>
      <c r="R87" s="2" t="s">
        <v>143</v>
      </c>
      <c r="S87" s="1"/>
      <c r="T87" s="1"/>
      <c r="U87" s="1"/>
      <c r="V87" s="2"/>
      <c r="W87" s="2"/>
      <c r="X87" s="2"/>
      <c r="Y87" s="2"/>
      <c r="Z87" s="4" t="s">
        <v>211</v>
      </c>
      <c r="AA87" s="4" t="s">
        <v>212</v>
      </c>
      <c r="AB87" s="4" t="s">
        <v>213</v>
      </c>
      <c r="AC87" s="4"/>
      <c r="AD87" s="4"/>
      <c r="AE87" s="4"/>
    </row>
    <row r="88" spans="1:31" s="19" customFormat="1" ht="18.600000000000001" customHeight="1">
      <c r="A88" s="16" t="s">
        <v>236</v>
      </c>
      <c r="B88" s="1" t="str">
        <f>VLOOKUP(A88,Lable!$G:$I,2,FALSE)</f>
        <v>상태</v>
      </c>
      <c r="C88" s="17" t="str">
        <f t="shared" si="34"/>
        <v>Status(상태)</v>
      </c>
      <c r="D88" s="17" t="str">
        <f>IF(B88&lt;&gt;"", VLOOKUP(B88,Lable!$A:$D,2,FALSE), "" )</f>
        <v>Status</v>
      </c>
      <c r="E88" s="18"/>
      <c r="F88" s="17" t="str">
        <f t="shared" si="24"/>
        <v/>
      </c>
      <c r="G88" s="17" t="str">
        <f>IF(E88&lt;&gt;"",VLOOKUP(E88,Lable!$A:$B,2,FALSE),"")</f>
        <v/>
      </c>
      <c r="H88" s="18"/>
      <c r="I88" s="17" t="str">
        <f t="shared" si="25"/>
        <v/>
      </c>
      <c r="J88" s="17" t="str">
        <f>IF(H88&lt;&gt;"", VLOOKUP(H88,Lable!$A:$D,2,FALSE),"")</f>
        <v/>
      </c>
      <c r="K88" s="17"/>
      <c r="L88" s="17" t="str">
        <f t="shared" si="26"/>
        <v/>
      </c>
      <c r="M88" s="17" t="str">
        <f>IF(K88&lt;&gt;"",VLOOKUP(K88,Lable!$A:$B,2,FALSE),"")</f>
        <v/>
      </c>
      <c r="N88" s="18"/>
      <c r="O88" s="16" t="s">
        <v>146</v>
      </c>
      <c r="P88" s="17" t="str">
        <f t="shared" si="33"/>
        <v>Search&lt;br&gt;(조회)</v>
      </c>
      <c r="Q88" s="17" t="str">
        <f>IF(O88&lt;&gt;"", VLOOKUP(O88, Lable!$A:$B, 2, FALSE), "")</f>
        <v>Search</v>
      </c>
      <c r="R88" s="18" t="s">
        <v>141</v>
      </c>
      <c r="S88" s="17"/>
      <c r="T88" s="17" t="s">
        <v>9</v>
      </c>
      <c r="U88" s="17"/>
      <c r="V88" s="18"/>
      <c r="W88" s="18"/>
      <c r="X88" s="18"/>
      <c r="Y88" s="18"/>
      <c r="Z88" s="16"/>
      <c r="AA88" s="16"/>
      <c r="AB88" s="16"/>
      <c r="AC88" s="16"/>
      <c r="AD88" s="16"/>
      <c r="AE88" s="16"/>
    </row>
    <row r="89" spans="1:31" s="11" customFormat="1" ht="17.45" customHeight="1">
      <c r="A89" s="4" t="s">
        <v>236</v>
      </c>
      <c r="B89" s="1" t="str">
        <f>VLOOKUP(A89,Lable!$G:$I,2,FALSE)</f>
        <v>상태</v>
      </c>
      <c r="C89" s="1" t="str">
        <f t="shared" ref="C89:C97" si="35">IF(B89&lt;&gt;"",D89&amp;"("&amp;B89&amp;")","")</f>
        <v>Status(상태)</v>
      </c>
      <c r="D89" s="1" t="str">
        <f>IF(B89&lt;&gt;"", VLOOKUP(B89,Lable!$A:$D,2,FALSE), "" )</f>
        <v>Status</v>
      </c>
      <c r="E89" s="10"/>
      <c r="F89" s="1" t="str">
        <f t="shared" si="24"/>
        <v/>
      </c>
      <c r="G89" s="1" t="str">
        <f>IF(E89&lt;&gt;"",VLOOKUP(E89,Lable!$A:$B,2,FALSE),"")</f>
        <v/>
      </c>
      <c r="H89" s="10"/>
      <c r="I89" s="1" t="str">
        <f t="shared" si="25"/>
        <v/>
      </c>
      <c r="J89" s="1" t="str">
        <f>IF(H89&lt;&gt;"", VLOOKUP(H89,Lable!$A:$D,2,FALSE),"")</f>
        <v/>
      </c>
      <c r="K89" s="9"/>
      <c r="L89" s="1" t="str">
        <f t="shared" si="26"/>
        <v/>
      </c>
      <c r="M89" s="1" t="str">
        <f>IF(K89&lt;&gt;"",VLOOKUP(K89,Lable!$A:$B,2,FALSE),"")</f>
        <v/>
      </c>
      <c r="N89" s="2" t="s">
        <v>14</v>
      </c>
      <c r="O89" s="4" t="s">
        <v>219</v>
      </c>
      <c r="P89" s="1" t="str">
        <f t="shared" ref="P89:P90" si="36">IF(O89&lt;&gt;"",Q89&amp;"&lt;br&gt;("&amp;O89&amp;")","")</f>
        <v>Case ID&lt;br&gt;(사례 ID)</v>
      </c>
      <c r="Q89" s="1" t="str">
        <f>IF(O89&lt;&gt;"", VLOOKUP(O89, Lable!$A:$B, 2, FALSE), "")</f>
        <v>Case ID</v>
      </c>
      <c r="R89" s="2" t="s">
        <v>70</v>
      </c>
      <c r="S89" s="1"/>
      <c r="T89" s="1"/>
      <c r="U89" s="1"/>
      <c r="V89" s="2"/>
      <c r="W89" s="2"/>
      <c r="X89" s="2"/>
      <c r="Y89" s="2"/>
      <c r="Z89" s="4"/>
      <c r="AA89" s="4"/>
      <c r="AB89" s="4"/>
      <c r="AC89" s="3" t="s">
        <v>228</v>
      </c>
      <c r="AD89" s="3" t="s">
        <v>228</v>
      </c>
      <c r="AE89" s="3" t="s">
        <v>228</v>
      </c>
    </row>
    <row r="90" spans="1:31" s="11" customFormat="1" ht="17.45" customHeight="1">
      <c r="A90" s="4" t="s">
        <v>236</v>
      </c>
      <c r="B90" s="1" t="str">
        <f>VLOOKUP(A90,Lable!$G:$I,2,FALSE)</f>
        <v>상태</v>
      </c>
      <c r="C90" s="1" t="str">
        <f t="shared" si="35"/>
        <v>Status(상태)</v>
      </c>
      <c r="D90" s="1" t="str">
        <f>IF(B90&lt;&gt;"", VLOOKUP(B90,Lable!$A:$D,2,FALSE), "" )</f>
        <v>Status</v>
      </c>
      <c r="E90" s="10"/>
      <c r="F90" s="1" t="str">
        <f t="shared" si="24"/>
        <v/>
      </c>
      <c r="G90" s="1" t="str">
        <f>IF(E90&lt;&gt;"",VLOOKUP(E90,Lable!$A:$B,2,FALSE),"")</f>
        <v/>
      </c>
      <c r="H90" s="10"/>
      <c r="I90" s="1" t="str">
        <f t="shared" si="25"/>
        <v/>
      </c>
      <c r="J90" s="1" t="str">
        <f>IF(H90&lt;&gt;"", VLOOKUP(H90,Lable!$A:$D,2,FALSE),"")</f>
        <v/>
      </c>
      <c r="K90" s="9"/>
      <c r="L90" s="1" t="str">
        <f t="shared" si="26"/>
        <v/>
      </c>
      <c r="M90" s="1" t="str">
        <f>IF(K90&lt;&gt;"",VLOOKUP(K90,Lable!$A:$B,2,FALSE),"")</f>
        <v/>
      </c>
      <c r="N90" s="2" t="s">
        <v>14</v>
      </c>
      <c r="O90" s="4" t="s">
        <v>220</v>
      </c>
      <c r="P90" s="1" t="str">
        <f t="shared" si="36"/>
        <v>Taxpayer ID&lt;br&gt;(납세자 ID)</v>
      </c>
      <c r="Q90" s="1" t="str">
        <f>IF(O90&lt;&gt;"", VLOOKUP(O90, Lable!$A:$B, 2, FALSE), "")</f>
        <v>Taxpayer ID</v>
      </c>
      <c r="R90" s="2" t="s">
        <v>70</v>
      </c>
      <c r="S90" s="1"/>
      <c r="T90" s="1"/>
      <c r="U90" s="1"/>
      <c r="V90" s="2"/>
      <c r="W90" s="2"/>
      <c r="X90" s="2"/>
      <c r="Y90" s="2"/>
      <c r="Z90" s="4"/>
      <c r="AA90" s="4"/>
      <c r="AB90" s="4"/>
      <c r="AC90" s="3" t="s">
        <v>229</v>
      </c>
      <c r="AD90" s="3" t="s">
        <v>229</v>
      </c>
      <c r="AE90" s="3" t="s">
        <v>229</v>
      </c>
    </row>
    <row r="91" spans="1:31" s="11" customFormat="1" ht="18.600000000000001" customHeight="1">
      <c r="A91" s="4" t="s">
        <v>236</v>
      </c>
      <c r="B91" s="1" t="str">
        <f>VLOOKUP(A91,Lable!$G:$I,2,FALSE)</f>
        <v>상태</v>
      </c>
      <c r="C91" s="1" t="str">
        <f t="shared" si="35"/>
        <v>Status(상태)</v>
      </c>
      <c r="D91" s="1" t="str">
        <f>IF(B91&lt;&gt;"", VLOOKUP(B91,Lable!$A:$D,2,FALSE), "" )</f>
        <v>Status</v>
      </c>
      <c r="E91" s="10"/>
      <c r="F91" s="1" t="str">
        <f t="shared" si="24"/>
        <v/>
      </c>
      <c r="G91" s="1" t="str">
        <f>IF(E91&lt;&gt;"",VLOOKUP(E91,Lable!$A:$B,2,FALSE),"")</f>
        <v/>
      </c>
      <c r="H91" s="10"/>
      <c r="I91" s="1" t="str">
        <f t="shared" si="25"/>
        <v/>
      </c>
      <c r="J91" s="1" t="str">
        <f>IF(H91&lt;&gt;"", VLOOKUP(H91,Lable!$A:$D,2,FALSE),"")</f>
        <v/>
      </c>
      <c r="K91" s="9"/>
      <c r="L91" s="1" t="str">
        <f t="shared" si="26"/>
        <v/>
      </c>
      <c r="M91" s="1" t="str">
        <f>IF(K91&lt;&gt;"",VLOOKUP(K91,Lable!$A:$B,2,FALSE),"")</f>
        <v/>
      </c>
      <c r="N91" s="2" t="s">
        <v>14</v>
      </c>
      <c r="O91" s="4" t="s">
        <v>221</v>
      </c>
      <c r="P91" s="1" t="str">
        <f t="shared" si="33"/>
        <v>Taxpayer Name&lt;br&gt;(납세자 이름)</v>
      </c>
      <c r="Q91" s="1" t="str">
        <f>IF(O91&lt;&gt;"", VLOOKUP(O91, Lable!$A:$B, 2, FALSE), "")</f>
        <v>Taxpayer Name</v>
      </c>
      <c r="R91" s="2" t="s">
        <v>70</v>
      </c>
      <c r="S91" s="1"/>
      <c r="T91" s="1"/>
      <c r="U91" s="1"/>
      <c r="V91" s="2"/>
      <c r="W91" s="2"/>
      <c r="X91" s="2"/>
      <c r="Y91" s="2"/>
      <c r="Z91" s="4"/>
      <c r="AA91" s="4"/>
      <c r="AB91" s="4"/>
      <c r="AC91" s="4" t="s">
        <v>230</v>
      </c>
      <c r="AD91" s="4" t="s">
        <v>230</v>
      </c>
      <c r="AE91" s="4" t="s">
        <v>230</v>
      </c>
    </row>
    <row r="92" spans="1:31" s="11" customFormat="1" ht="18.600000000000001" customHeight="1">
      <c r="A92" s="4" t="s">
        <v>236</v>
      </c>
      <c r="B92" s="1" t="str">
        <f>VLOOKUP(A92,Lable!$G:$I,2,FALSE)</f>
        <v>상태</v>
      </c>
      <c r="C92" s="1" t="str">
        <f t="shared" si="35"/>
        <v>Status(상태)</v>
      </c>
      <c r="D92" s="1" t="str">
        <f>IF(B92&lt;&gt;"", VLOOKUP(B92,Lable!$A:$D,2,FALSE), "" )</f>
        <v>Status</v>
      </c>
      <c r="E92" s="10"/>
      <c r="F92" s="1" t="str">
        <f t="shared" si="24"/>
        <v/>
      </c>
      <c r="G92" s="1" t="str">
        <f>IF(E92&lt;&gt;"",VLOOKUP(E92,Lable!$A:$B,2,FALSE),"")</f>
        <v/>
      </c>
      <c r="H92" s="10"/>
      <c r="I92" s="1" t="str">
        <f t="shared" si="25"/>
        <v/>
      </c>
      <c r="J92" s="1" t="str">
        <f>IF(H92&lt;&gt;"", VLOOKUP(H92,Lable!$A:$D,2,FALSE),"")</f>
        <v/>
      </c>
      <c r="K92" s="9"/>
      <c r="L92" s="1" t="str">
        <f t="shared" si="26"/>
        <v/>
      </c>
      <c r="M92" s="1" t="str">
        <f>IF(K92&lt;&gt;"",VLOOKUP(K92,Lable!$A:$B,2,FALSE),"")</f>
        <v/>
      </c>
      <c r="N92" s="2" t="s">
        <v>14</v>
      </c>
      <c r="O92" s="4" t="s">
        <v>222</v>
      </c>
      <c r="P92" s="1" t="str">
        <f t="shared" si="33"/>
        <v>Tax Region&lt;br&gt;(과세 지역)</v>
      </c>
      <c r="Q92" s="1" t="str">
        <f>IF(O92&lt;&gt;"", VLOOKUP(O92, Lable!$A:$B, 2, FALSE), "")</f>
        <v>Tax Region</v>
      </c>
      <c r="R92" s="2" t="s">
        <v>70</v>
      </c>
      <c r="S92" s="1"/>
      <c r="T92" s="1"/>
      <c r="U92" s="1"/>
      <c r="V92" s="2"/>
      <c r="W92" s="2"/>
      <c r="X92" s="2"/>
      <c r="Y92" s="2"/>
      <c r="Z92" s="4"/>
      <c r="AA92" s="4"/>
      <c r="AB92" s="4"/>
      <c r="AC92" s="4" t="s">
        <v>231</v>
      </c>
      <c r="AD92" s="4" t="s">
        <v>231</v>
      </c>
      <c r="AE92" s="4" t="s">
        <v>231</v>
      </c>
    </row>
    <row r="93" spans="1:31" s="11" customFormat="1" ht="18.600000000000001" customHeight="1">
      <c r="A93" s="4" t="s">
        <v>236</v>
      </c>
      <c r="B93" s="1" t="str">
        <f>VLOOKUP(A93,Lable!$G:$I,2,FALSE)</f>
        <v>상태</v>
      </c>
      <c r="C93" s="1" t="str">
        <f t="shared" si="35"/>
        <v>Status(상태)</v>
      </c>
      <c r="D93" s="1" t="str">
        <f>IF(B93&lt;&gt;"", VLOOKUP(B93,Lable!$A:$D,2,FALSE), "" )</f>
        <v>Status</v>
      </c>
      <c r="E93" s="10"/>
      <c r="F93" s="1" t="str">
        <f t="shared" si="24"/>
        <v/>
      </c>
      <c r="G93" s="1" t="str">
        <f>IF(E93&lt;&gt;"",VLOOKUP(E93,Lable!$A:$B,2,FALSE),"")</f>
        <v/>
      </c>
      <c r="H93" s="10"/>
      <c r="I93" s="1" t="str">
        <f t="shared" si="25"/>
        <v/>
      </c>
      <c r="J93" s="1" t="str">
        <f>IF(H93&lt;&gt;"", VLOOKUP(H93,Lable!$A:$D,2,FALSE),"")</f>
        <v/>
      </c>
      <c r="K93" s="9"/>
      <c r="L93" s="1" t="str">
        <f t="shared" si="26"/>
        <v/>
      </c>
      <c r="M93" s="1" t="str">
        <f>IF(K93&lt;&gt;"",VLOOKUP(K93,Lable!$A:$B,2,FALSE),"")</f>
        <v/>
      </c>
      <c r="N93" s="2" t="s">
        <v>14</v>
      </c>
      <c r="O93" s="4" t="s">
        <v>223</v>
      </c>
      <c r="P93" s="1" t="str">
        <f t="shared" si="33"/>
        <v>Stage&lt;br&gt;(단계)</v>
      </c>
      <c r="Q93" s="1" t="str">
        <f>IF(O93&lt;&gt;"", VLOOKUP(O93, Lable!$A:$B, 2, FALSE), "")</f>
        <v>Stage</v>
      </c>
      <c r="R93" s="2" t="s">
        <v>70</v>
      </c>
      <c r="S93" s="1"/>
      <c r="T93" s="1"/>
      <c r="U93" s="1"/>
      <c r="V93" s="2"/>
      <c r="W93" s="2"/>
      <c r="X93" s="2"/>
      <c r="Y93" s="2"/>
      <c r="Z93" s="4"/>
      <c r="AA93" s="4"/>
      <c r="AB93" s="4"/>
      <c r="AC93" s="4" t="s">
        <v>232</v>
      </c>
      <c r="AD93" s="4" t="s">
        <v>232</v>
      </c>
      <c r="AE93" s="4" t="s">
        <v>232</v>
      </c>
    </row>
    <row r="94" spans="1:31" s="11" customFormat="1" ht="18.600000000000001" customHeight="1">
      <c r="A94" s="4" t="s">
        <v>236</v>
      </c>
      <c r="B94" s="1" t="str">
        <f>VLOOKUP(A94,Lable!$G:$I,2,FALSE)</f>
        <v>상태</v>
      </c>
      <c r="C94" s="1" t="str">
        <f t="shared" si="35"/>
        <v>Status(상태)</v>
      </c>
      <c r="D94" s="1" t="str">
        <f>IF(B94&lt;&gt;"", VLOOKUP(B94,Lable!$A:$D,2,FALSE), "" )</f>
        <v>Status</v>
      </c>
      <c r="E94" s="10"/>
      <c r="F94" s="1" t="str">
        <f t="shared" si="24"/>
        <v/>
      </c>
      <c r="G94" s="1" t="str">
        <f>IF(E94&lt;&gt;"",VLOOKUP(E94,Lable!$A:$B,2,FALSE),"")</f>
        <v/>
      </c>
      <c r="H94" s="10"/>
      <c r="I94" s="1" t="str">
        <f t="shared" si="25"/>
        <v/>
      </c>
      <c r="J94" s="1" t="str">
        <f>IF(H94&lt;&gt;"", VLOOKUP(H94,Lable!$A:$D,2,FALSE),"")</f>
        <v/>
      </c>
      <c r="K94" s="9"/>
      <c r="L94" s="1" t="str">
        <f t="shared" si="26"/>
        <v/>
      </c>
      <c r="M94" s="1" t="str">
        <f>IF(K94&lt;&gt;"",VLOOKUP(K94,Lable!$A:$B,2,FALSE),"")</f>
        <v/>
      </c>
      <c r="N94" s="2" t="s">
        <v>14</v>
      </c>
      <c r="O94" s="4" t="s">
        <v>180</v>
      </c>
      <c r="P94" s="1" t="str">
        <f t="shared" si="33"/>
        <v>Status&lt;br&gt;(상태)</v>
      </c>
      <c r="Q94" s="1" t="str">
        <f>IF(O94&lt;&gt;"", VLOOKUP(O94, Lable!$A:$B, 2, FALSE), "")</f>
        <v>Status</v>
      </c>
      <c r="R94" s="2" t="s">
        <v>70</v>
      </c>
      <c r="S94" s="1"/>
      <c r="T94" s="1"/>
      <c r="U94" s="1"/>
      <c r="V94" s="2"/>
      <c r="W94" s="2"/>
      <c r="X94" s="2"/>
      <c r="Y94" s="2"/>
      <c r="Z94" s="4"/>
      <c r="AA94" s="4"/>
      <c r="AB94" s="4"/>
      <c r="AC94" s="4" t="s">
        <v>233</v>
      </c>
      <c r="AD94" s="4" t="s">
        <v>233</v>
      </c>
      <c r="AE94" s="4" t="s">
        <v>233</v>
      </c>
    </row>
    <row r="95" spans="1:31" s="11" customFormat="1" ht="18.600000000000001" customHeight="1">
      <c r="A95" s="4" t="s">
        <v>236</v>
      </c>
      <c r="B95" s="1" t="str">
        <f>VLOOKUP(A95,Lable!$G:$I,2,FALSE)</f>
        <v>상태</v>
      </c>
      <c r="C95" s="1" t="str">
        <f t="shared" si="35"/>
        <v>Status(상태)</v>
      </c>
      <c r="D95" s="1" t="str">
        <f>IF(B95&lt;&gt;"", VLOOKUP(B95,Lable!$A:$D,2,FALSE), "" )</f>
        <v>Status</v>
      </c>
      <c r="E95" s="10"/>
      <c r="F95" s="1" t="str">
        <f t="shared" si="24"/>
        <v/>
      </c>
      <c r="G95" s="1" t="str">
        <f>IF(E95&lt;&gt;"",VLOOKUP(E95,Lable!$A:$B,2,FALSE),"")</f>
        <v/>
      </c>
      <c r="H95" s="10"/>
      <c r="I95" s="1" t="str">
        <f t="shared" si="25"/>
        <v/>
      </c>
      <c r="J95" s="1" t="str">
        <f>IF(H95&lt;&gt;"", VLOOKUP(H95,Lable!$A:$D,2,FALSE),"")</f>
        <v/>
      </c>
      <c r="K95" s="9"/>
      <c r="L95" s="1" t="str">
        <f t="shared" si="26"/>
        <v/>
      </c>
      <c r="M95" s="1" t="str">
        <f>IF(K95&lt;&gt;"",VLOOKUP(K95,Lable!$A:$B,2,FALSE),"")</f>
        <v/>
      </c>
      <c r="N95" s="2" t="s">
        <v>14</v>
      </c>
      <c r="O95" s="4" t="s">
        <v>224</v>
      </c>
      <c r="P95" s="1" t="str">
        <f t="shared" si="33"/>
        <v>Error Type&lt;br&gt;(오류 유형)</v>
      </c>
      <c r="Q95" s="1" t="str">
        <f>IF(O95&lt;&gt;"", VLOOKUP(O95, Lable!$A:$B, 2, FALSE), "")</f>
        <v>Error Type</v>
      </c>
      <c r="R95" s="2" t="s">
        <v>70</v>
      </c>
      <c r="S95" s="1"/>
      <c r="T95" s="1"/>
      <c r="U95" s="1"/>
      <c r="V95" s="2"/>
      <c r="W95" s="2"/>
      <c r="X95" s="2"/>
      <c r="Y95" s="2"/>
      <c r="Z95" s="4"/>
      <c r="AA95" s="4"/>
      <c r="AB95" s="4"/>
      <c r="AC95" s="4" t="s">
        <v>234</v>
      </c>
      <c r="AD95" s="4" t="s">
        <v>234</v>
      </c>
      <c r="AE95" s="4" t="s">
        <v>234</v>
      </c>
    </row>
    <row r="96" spans="1:31" s="11" customFormat="1" ht="18.600000000000001" customHeight="1">
      <c r="A96" s="4" t="s">
        <v>236</v>
      </c>
      <c r="B96" s="1" t="str">
        <f>VLOOKUP(A96,Lable!$G:$I,2,FALSE)</f>
        <v>상태</v>
      </c>
      <c r="C96" s="1" t="str">
        <f t="shared" si="35"/>
        <v>Status(상태)</v>
      </c>
      <c r="D96" s="1" t="str">
        <f>IF(B96&lt;&gt;"", VLOOKUP(B96,Lable!$A:$D,2,FALSE), "" )</f>
        <v>Status</v>
      </c>
      <c r="E96" s="10"/>
      <c r="F96" s="1" t="str">
        <f t="shared" si="24"/>
        <v/>
      </c>
      <c r="G96" s="1" t="str">
        <f>IF(E96&lt;&gt;"",VLOOKUP(E96,Lable!$A:$B,2,FALSE),"")</f>
        <v/>
      </c>
      <c r="H96" s="10"/>
      <c r="I96" s="1" t="str">
        <f t="shared" si="25"/>
        <v/>
      </c>
      <c r="J96" s="1" t="str">
        <f>IF(H96&lt;&gt;"", VLOOKUP(H96,Lable!$A:$D,2,FALSE),"")</f>
        <v/>
      </c>
      <c r="K96" s="9"/>
      <c r="L96" s="1" t="str">
        <f t="shared" si="26"/>
        <v/>
      </c>
      <c r="M96" s="1" t="str">
        <f>IF(K96&lt;&gt;"",VLOOKUP(K96,Lable!$A:$B,2,FALSE),"")</f>
        <v/>
      </c>
      <c r="N96" s="2" t="s">
        <v>14</v>
      </c>
      <c r="O96" s="4" t="s">
        <v>225</v>
      </c>
      <c r="P96" s="1" t="str">
        <f t="shared" si="33"/>
        <v>Date Created&lt;br&gt;(생성 날짜)</v>
      </c>
      <c r="Q96" s="1" t="str">
        <f>IF(O96&lt;&gt;"", VLOOKUP(O96, Lable!$A:$B, 2, FALSE), "")</f>
        <v>Date Created</v>
      </c>
      <c r="R96" s="2" t="s">
        <v>70</v>
      </c>
      <c r="S96" s="1"/>
      <c r="T96" s="1"/>
      <c r="U96" s="1"/>
      <c r="V96" s="2"/>
      <c r="W96" s="2"/>
      <c r="X96" s="2"/>
      <c r="Y96" s="2"/>
      <c r="Z96" s="4"/>
      <c r="AA96" s="4"/>
      <c r="AB96" s="4"/>
      <c r="AC96" s="4" t="s">
        <v>235</v>
      </c>
      <c r="AD96" s="4" t="s">
        <v>235</v>
      </c>
      <c r="AE96" s="4" t="s">
        <v>235</v>
      </c>
    </row>
    <row r="97" spans="1:31" s="11" customFormat="1" ht="18.600000000000001" customHeight="1">
      <c r="A97" s="4" t="s">
        <v>236</v>
      </c>
      <c r="B97" s="1" t="str">
        <f>VLOOKUP(A97,Lable!$G:$I,2,FALSE)</f>
        <v>상태</v>
      </c>
      <c r="C97" s="1" t="str">
        <f t="shared" si="35"/>
        <v>Status(상태)</v>
      </c>
      <c r="D97" s="1" t="str">
        <f>IF(B97&lt;&gt;"", VLOOKUP(B97,Lable!$A:$D,2,FALSE), "" )</f>
        <v>Status</v>
      </c>
      <c r="E97" s="10"/>
      <c r="F97" s="1" t="str">
        <f t="shared" si="24"/>
        <v/>
      </c>
      <c r="G97" s="1" t="str">
        <f>IF(E97&lt;&gt;"",VLOOKUP(E97,Lable!$A:$B,2,FALSE),"")</f>
        <v/>
      </c>
      <c r="H97" s="10"/>
      <c r="I97" s="1" t="str">
        <f t="shared" si="25"/>
        <v/>
      </c>
      <c r="J97" s="1" t="str">
        <f>IF(H97&lt;&gt;"", VLOOKUP(H97,Lable!$A:$D,2,FALSE),"")</f>
        <v/>
      </c>
      <c r="K97" s="9"/>
      <c r="L97" s="1" t="str">
        <f t="shared" si="26"/>
        <v/>
      </c>
      <c r="M97" s="1" t="str">
        <f>IF(K97&lt;&gt;"",VLOOKUP(K97,Lable!$A:$B,2,FALSE),"")</f>
        <v/>
      </c>
      <c r="N97" s="2" t="s">
        <v>14</v>
      </c>
      <c r="O97" s="4" t="s">
        <v>226</v>
      </c>
      <c r="P97" s="1" t="str">
        <f t="shared" si="33"/>
        <v>View&lt;br&gt;(조치)</v>
      </c>
      <c r="Q97" s="1" t="s">
        <v>227</v>
      </c>
      <c r="R97" s="2" t="s">
        <v>141</v>
      </c>
      <c r="S97" s="1" t="s">
        <v>8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 s="11" customFormat="1" ht="18.600000000000001" customHeight="1">
      <c r="A98" s="4" t="s">
        <v>263</v>
      </c>
      <c r="B98" s="1" t="str">
        <f>VLOOKUP(A98,Lable!$G:$I,2,FALSE)</f>
        <v>부채번호 없는 납부 내역</v>
      </c>
      <c r="C98" s="1" t="str">
        <f t="shared" ref="C98" si="37">IF(B98&lt;&gt;"",D98&amp;"("&amp;B98&amp;")","")</f>
        <v>Payments Without Debit Number(부채번호 없는 납부 내역)</v>
      </c>
      <c r="D98" s="1" t="str">
        <f>IF(B98&lt;&gt;"", VLOOKUP(B98,Lable!$A:$D,2,FALSE), "" )</f>
        <v>Payments Without Debit Number</v>
      </c>
      <c r="E98" s="10" t="s">
        <v>265</v>
      </c>
      <c r="F98" s="1" t="str">
        <f t="shared" ref="F98" si="38">IF(E98&lt;&gt;"",G98&amp;"("&amp;E98&amp;")","")</f>
        <v>Case ID : 271213(Case ID : 271213)</v>
      </c>
      <c r="G98" s="1" t="str">
        <f>IF(E98&lt;&gt;"",VLOOKUP(E98,Lable!$A:$B,2,FALSE),"")</f>
        <v>Case ID : 271213</v>
      </c>
      <c r="H98" s="10"/>
      <c r="I98" s="1" t="str">
        <f t="shared" ref="I98" si="39">IF(H98&lt;&gt;"",J98&amp;"("&amp;H98&amp;")","")</f>
        <v/>
      </c>
      <c r="J98" s="1" t="str">
        <f>IF(H98&lt;&gt;"", VLOOKUP(H98,Lable!$A:$D,2,FALSE),"")</f>
        <v/>
      </c>
      <c r="K98" s="9"/>
      <c r="L98" s="1" t="str">
        <f t="shared" ref="L98" si="40">IF(K98&lt;&gt;"",M98&amp;"("&amp;K98&amp;")","")</f>
        <v/>
      </c>
      <c r="M98" s="1" t="str">
        <f>IF(K98&lt;&gt;"",VLOOKUP(K98,Lable!$A:$B,2,FALSE),"")</f>
        <v/>
      </c>
      <c r="N98" s="2"/>
      <c r="O98" s="4"/>
      <c r="P98" s="1"/>
      <c r="Q98" s="1"/>
      <c r="R98" s="2"/>
      <c r="S98" s="1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 s="11" customFormat="1" ht="18.600000000000001" customHeight="1">
      <c r="A99" s="4" t="s">
        <v>263</v>
      </c>
      <c r="B99" s="1" t="str">
        <f>VLOOKUP(A99,Lable!$G:$I,2,FALSE)</f>
        <v>부채번호 없는 납부 내역</v>
      </c>
      <c r="C99" s="1" t="str">
        <f t="shared" ref="C99:C101" si="41">IF(B99&lt;&gt;"",D99&amp;"("&amp;B99&amp;")","")</f>
        <v>Payments Without Debit Number(부채번호 없는 납부 내역)</v>
      </c>
      <c r="D99" s="1" t="str">
        <f>IF(B99&lt;&gt;"", VLOOKUP(B99,Lable!$A:$D,2,FALSE), "" )</f>
        <v>Payments Without Debit Number</v>
      </c>
      <c r="E99" s="10" t="s">
        <v>268</v>
      </c>
      <c r="F99" s="1" t="str">
        <f t="shared" ref="F99:F101" si="42">IF(E99&lt;&gt;"",G99&amp;"("&amp;E99&amp;")","")</f>
        <v>Case ID : 271214(Case ID : 271214)</v>
      </c>
      <c r="G99" s="1" t="str">
        <f>IF(E99&lt;&gt;"",VLOOKUP(E99,Lable!$A:$B,2,FALSE),"")</f>
        <v>Case ID : 271214</v>
      </c>
      <c r="H99" s="10"/>
      <c r="I99" s="1" t="str">
        <f t="shared" ref="I99:I101" si="43">IF(H99&lt;&gt;"",J99&amp;"("&amp;H99&amp;")","")</f>
        <v/>
      </c>
      <c r="J99" s="1" t="str">
        <f>IF(H99&lt;&gt;"", VLOOKUP(H99,Lable!$A:$D,2,FALSE),"")</f>
        <v/>
      </c>
      <c r="K99" s="9"/>
      <c r="L99" s="1" t="str">
        <f t="shared" ref="L99:L101" si="44">IF(K99&lt;&gt;"",M99&amp;"("&amp;K99&amp;")","")</f>
        <v/>
      </c>
      <c r="M99" s="1" t="str">
        <f>IF(K99&lt;&gt;"",VLOOKUP(K99,Lable!$A:$B,2,FALSE),"")</f>
        <v/>
      </c>
      <c r="N99" s="2"/>
      <c r="O99" s="4"/>
      <c r="P99" s="1"/>
      <c r="Q99" s="1"/>
      <c r="R99" s="2"/>
      <c r="S99" s="1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 s="11" customFormat="1" ht="18.600000000000001" customHeight="1">
      <c r="A100" s="4" t="s">
        <v>263</v>
      </c>
      <c r="B100" s="1" t="str">
        <f>VLOOKUP(A100,Lable!$G:$I,2,FALSE)</f>
        <v>부채번호 없는 납부 내역</v>
      </c>
      <c r="C100" s="1" t="str">
        <f t="shared" ref="C100" si="45">IF(B100&lt;&gt;"",D100&amp;"("&amp;B100&amp;")","")</f>
        <v>Payments Without Debit Number(부채번호 없는 납부 내역)</v>
      </c>
      <c r="D100" s="1" t="str">
        <f>IF(B100&lt;&gt;"", VLOOKUP(B100,Lable!$A:$D,2,FALSE), "" )</f>
        <v>Payments Without Debit Number</v>
      </c>
      <c r="E100" s="10" t="s">
        <v>269</v>
      </c>
      <c r="F100" s="1" t="str">
        <f t="shared" ref="F100" si="46">IF(E100&lt;&gt;"",G100&amp;"("&amp;E100&amp;")","")</f>
        <v>Case ID : 271215(Case ID : 271215)</v>
      </c>
      <c r="G100" s="1" t="str">
        <f>IF(E100&lt;&gt;"",VLOOKUP(E100,Lable!$A:$B,2,FALSE),"")</f>
        <v>Case ID : 271215</v>
      </c>
      <c r="H100" s="10"/>
      <c r="I100" s="1"/>
      <c r="J100" s="1"/>
      <c r="K100" s="9"/>
      <c r="L100" s="1"/>
      <c r="M100" s="1"/>
      <c r="N100" s="2"/>
      <c r="O100" s="4" t="s">
        <v>286</v>
      </c>
      <c r="P100" s="1" t="str">
        <f t="shared" si="33"/>
        <v>Remove Case&lt;br&gt;(케이스 제거)</v>
      </c>
      <c r="Q100" s="1" t="str">
        <f>IF(O100&lt;&gt;"", VLOOKUP(O100, Lable!$A:$B, 2, FALSE), "")</f>
        <v>Remove Case</v>
      </c>
      <c r="R100" s="2" t="s">
        <v>141</v>
      </c>
      <c r="S100" s="1" t="s">
        <v>287</v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 s="11" customFormat="1" ht="18.600000000000001" customHeight="1">
      <c r="A101" s="4" t="s">
        <v>263</v>
      </c>
      <c r="B101" s="1" t="str">
        <f>VLOOKUP(A101,Lable!$G:$I,2,FALSE)</f>
        <v>부채번호 없는 납부 내역</v>
      </c>
      <c r="C101" s="1" t="str">
        <f t="shared" si="41"/>
        <v>Payments Without Debit Number(부채번호 없는 납부 내역)</v>
      </c>
      <c r="D101" s="1" t="str">
        <f>IF(B101&lt;&gt;"", VLOOKUP(B101,Lable!$A:$D,2,FALSE), "" )</f>
        <v>Payments Without Debit Number</v>
      </c>
      <c r="E101" s="10" t="s">
        <v>269</v>
      </c>
      <c r="F101" s="1" t="str">
        <f t="shared" si="42"/>
        <v>Case ID : 271215(Case ID : 271215)</v>
      </c>
      <c r="G101" s="1" t="str">
        <f>IF(E101&lt;&gt;"",VLOOKUP(E101,Lable!$A:$B,2,FALSE),"")</f>
        <v>Case ID : 271215</v>
      </c>
      <c r="H101" s="10" t="s">
        <v>273</v>
      </c>
      <c r="I101" s="1" t="str">
        <f t="shared" si="43"/>
        <v>Payment Details(결제 세부 정보)</v>
      </c>
      <c r="J101" s="1" t="str">
        <f>IF(H101&lt;&gt;"", VLOOKUP(H101,Lable!$A:$D,2,FALSE),"")</f>
        <v>Payment Details</v>
      </c>
      <c r="K101" s="9"/>
      <c r="L101" s="1" t="str">
        <f t="shared" si="44"/>
        <v/>
      </c>
      <c r="M101" s="1" t="str">
        <f>IF(K101&lt;&gt;"",VLOOKUP(K101,Lable!$A:$B,2,FALSE),"")</f>
        <v/>
      </c>
      <c r="N101" s="2" t="s">
        <v>270</v>
      </c>
      <c r="O101" s="4" t="s">
        <v>277</v>
      </c>
      <c r="P101" s="1" t="str">
        <f t="shared" si="33"/>
        <v>Posting ID&lt;br&gt;(게시 ID)</v>
      </c>
      <c r="Q101" s="1" t="str">
        <f>IF(O101&lt;&gt;"", VLOOKUP(O101, Lable!$A:$B, 2, FALSE), "")</f>
        <v>Posting ID</v>
      </c>
      <c r="R101" s="2" t="s">
        <v>70</v>
      </c>
      <c r="S101" s="1"/>
      <c r="T101" s="4"/>
      <c r="U101" s="4"/>
      <c r="V101" s="4"/>
      <c r="W101" s="4"/>
      <c r="X101" s="4"/>
      <c r="Y101" s="4"/>
      <c r="Z101" s="4"/>
      <c r="AA101" s="4"/>
      <c r="AB101" s="4"/>
      <c r="AC101" s="4">
        <v>482498960</v>
      </c>
      <c r="AD101" s="4">
        <v>482498960</v>
      </c>
      <c r="AE101" s="4">
        <v>482498960</v>
      </c>
    </row>
    <row r="102" spans="1:31" ht="18.600000000000001" customHeight="1">
      <c r="A102" s="4" t="s">
        <v>263</v>
      </c>
      <c r="B102" s="1" t="str">
        <f>VLOOKUP(A102,Lable!$G:$I,2,FALSE)</f>
        <v>부채번호 없는 납부 내역</v>
      </c>
      <c r="C102" s="1" t="str">
        <f t="shared" ref="C102:C114" si="47">IF(B102&lt;&gt;"",D102&amp;"("&amp;B102&amp;")","")</f>
        <v>Payments Without Debit Number(부채번호 없는 납부 내역)</v>
      </c>
      <c r="D102" s="1" t="str">
        <f>IF(B102&lt;&gt;"", VLOOKUP(B102,Lable!$A:$D,2,FALSE), "" )</f>
        <v>Payments Without Debit Number</v>
      </c>
      <c r="E102" s="10" t="s">
        <v>269</v>
      </c>
      <c r="F102" s="1" t="str">
        <f t="shared" ref="F102:F114" si="48">IF(E102&lt;&gt;"",G102&amp;"("&amp;E102&amp;")","")</f>
        <v>Case ID : 271215(Case ID : 271215)</v>
      </c>
      <c r="G102" s="1" t="str">
        <f>IF(E102&lt;&gt;"",VLOOKUP(E102,Lable!$A:$B,2,FALSE),"")</f>
        <v>Case ID : 271215</v>
      </c>
      <c r="H102" s="10" t="s">
        <v>273</v>
      </c>
      <c r="I102" s="1" t="str">
        <f t="shared" ref="I102:I112" si="49">IF(H102&lt;&gt;"",J102&amp;"("&amp;H102&amp;")","")</f>
        <v>Payment Details(결제 세부 정보)</v>
      </c>
      <c r="J102" s="1" t="str">
        <f>IF(H102&lt;&gt;"", VLOOKUP(H102,Lable!$A:$D,2,FALSE),"")</f>
        <v>Payment Details</v>
      </c>
      <c r="K102" s="9"/>
      <c r="L102" s="1" t="str">
        <f t="shared" ref="L102:L112" si="50">IF(K102&lt;&gt;"",M102&amp;"("&amp;K102&amp;")","")</f>
        <v/>
      </c>
      <c r="M102" s="1" t="str">
        <f>IF(K102&lt;&gt;"",VLOOKUP(K102,Lable!$A:$B,2,FALSE),"")</f>
        <v/>
      </c>
      <c r="N102" s="2" t="s">
        <v>270</v>
      </c>
      <c r="O102" s="4" t="s">
        <v>275</v>
      </c>
      <c r="P102" s="1" t="str">
        <f t="shared" si="33"/>
        <v>TIN&lt;br&gt;(TIN)</v>
      </c>
      <c r="Q102" s="1" t="str">
        <f>IF(O102&lt;&gt;"", VLOOKUP(O102, Lable!$A:$B, 2, FALSE), "")</f>
        <v>TIN</v>
      </c>
      <c r="R102" s="2" t="s">
        <v>70</v>
      </c>
      <c r="S102" s="1"/>
      <c r="T102" s="4"/>
      <c r="U102" s="4"/>
      <c r="V102" s="4"/>
      <c r="W102" s="4"/>
      <c r="X102" s="4"/>
      <c r="Y102" s="4"/>
      <c r="Z102" s="4"/>
      <c r="AA102" s="4"/>
      <c r="AB102" s="4"/>
      <c r="AC102" s="4">
        <v>125840566</v>
      </c>
      <c r="AD102" s="4">
        <v>125840566</v>
      </c>
      <c r="AE102" s="4">
        <v>125840566</v>
      </c>
    </row>
    <row r="103" spans="1:31" ht="18.600000000000001" customHeight="1">
      <c r="A103" s="4" t="s">
        <v>263</v>
      </c>
      <c r="B103" s="1" t="str">
        <f>VLOOKUP(A103,Lable!$G:$I,2,FALSE)</f>
        <v>부채번호 없는 납부 내역</v>
      </c>
      <c r="C103" s="1" t="str">
        <f t="shared" si="47"/>
        <v>Payments Without Debit Number(부채번호 없는 납부 내역)</v>
      </c>
      <c r="D103" s="1" t="str">
        <f>IF(B103&lt;&gt;"", VLOOKUP(B103,Lable!$A:$D,2,FALSE), "" )</f>
        <v>Payments Without Debit Number</v>
      </c>
      <c r="E103" s="10" t="s">
        <v>269</v>
      </c>
      <c r="F103" s="1" t="str">
        <f t="shared" si="48"/>
        <v>Case ID : 271215(Case ID : 271215)</v>
      </c>
      <c r="G103" s="1" t="str">
        <f>IF(E103&lt;&gt;"",VLOOKUP(E103,Lable!$A:$B,2,FALSE),"")</f>
        <v>Case ID : 271215</v>
      </c>
      <c r="H103" s="10" t="s">
        <v>273</v>
      </c>
      <c r="I103" s="1" t="str">
        <f t="shared" si="49"/>
        <v>Payment Details(결제 세부 정보)</v>
      </c>
      <c r="J103" s="1" t="str">
        <f>IF(H103&lt;&gt;"", VLOOKUP(H103,Lable!$A:$D,2,FALSE),"")</f>
        <v>Payment Details</v>
      </c>
      <c r="K103" s="9"/>
      <c r="L103" s="1" t="str">
        <f t="shared" si="50"/>
        <v/>
      </c>
      <c r="M103" s="1" t="str">
        <f>IF(K103&lt;&gt;"",VLOOKUP(K103,Lable!$A:$B,2,FALSE),"")</f>
        <v/>
      </c>
      <c r="N103" s="2" t="s">
        <v>270</v>
      </c>
      <c r="O103" s="4" t="s">
        <v>170</v>
      </c>
      <c r="P103" s="1" t="str">
        <f t="shared" si="33"/>
        <v>Value Date&lt;br&gt;(금액 날짜)</v>
      </c>
      <c r="Q103" s="1" t="str">
        <f>IF(O103&lt;&gt;"", VLOOKUP(O103, Lable!$A:$B, 2, FALSE), "")</f>
        <v>Value Date</v>
      </c>
      <c r="R103" s="2" t="s">
        <v>70</v>
      </c>
      <c r="S103" s="1"/>
      <c r="T103" s="4"/>
      <c r="U103" s="4"/>
      <c r="V103" s="4"/>
      <c r="W103" s="4"/>
      <c r="X103" s="4"/>
      <c r="Y103" s="4"/>
      <c r="Z103" s="4"/>
      <c r="AA103" s="4"/>
      <c r="AB103" s="4"/>
      <c r="AC103" s="4" t="s">
        <v>280</v>
      </c>
      <c r="AD103" s="4" t="s">
        <v>280</v>
      </c>
      <c r="AE103" s="4" t="s">
        <v>280</v>
      </c>
    </row>
    <row r="104" spans="1:31" ht="18.600000000000001" customHeight="1">
      <c r="A104" s="4" t="s">
        <v>263</v>
      </c>
      <c r="B104" s="1" t="str">
        <f>VLOOKUP(A104,Lable!$G:$I,2,FALSE)</f>
        <v>부채번호 없는 납부 내역</v>
      </c>
      <c r="C104" s="1" t="str">
        <f t="shared" si="47"/>
        <v>Payments Without Debit Number(부채번호 없는 납부 내역)</v>
      </c>
      <c r="D104" s="1" t="str">
        <f>IF(B104&lt;&gt;"", VLOOKUP(B104,Lable!$A:$D,2,FALSE), "" )</f>
        <v>Payments Without Debit Number</v>
      </c>
      <c r="E104" s="10" t="s">
        <v>269</v>
      </c>
      <c r="F104" s="1" t="str">
        <f t="shared" si="48"/>
        <v>Case ID : 271215(Case ID : 271215)</v>
      </c>
      <c r="G104" s="1" t="str">
        <f>IF(E104&lt;&gt;"",VLOOKUP(E104,Lable!$A:$B,2,FALSE),"")</f>
        <v>Case ID : 271215</v>
      </c>
      <c r="H104" s="10" t="s">
        <v>273</v>
      </c>
      <c r="I104" s="1" t="str">
        <f t="shared" si="49"/>
        <v>Payment Details(결제 세부 정보)</v>
      </c>
      <c r="J104" s="1" t="str">
        <f>IF(H104&lt;&gt;"", VLOOKUP(H104,Lable!$A:$D,2,FALSE),"")</f>
        <v>Payment Details</v>
      </c>
      <c r="K104" s="9"/>
      <c r="L104" s="1" t="str">
        <f t="shared" si="50"/>
        <v/>
      </c>
      <c r="M104" s="1" t="str">
        <f>IF(K104&lt;&gt;"",VLOOKUP(K104,Lable!$A:$B,2,FALSE),"")</f>
        <v/>
      </c>
      <c r="N104" s="2" t="s">
        <v>270</v>
      </c>
      <c r="O104" s="4" t="s">
        <v>171</v>
      </c>
      <c r="P104" s="1" t="str">
        <f t="shared" si="33"/>
        <v>Period&lt;br&gt;(기간)</v>
      </c>
      <c r="Q104" s="1" t="str">
        <f>IF(O104&lt;&gt;"", VLOOKUP(O104, Lable!$A:$B, 2, FALSE), "")</f>
        <v>Period</v>
      </c>
      <c r="R104" s="2" t="s">
        <v>70</v>
      </c>
      <c r="S104" s="1"/>
      <c r="T104" s="4"/>
      <c r="U104" s="4"/>
      <c r="V104" s="4"/>
      <c r="W104" s="4"/>
      <c r="X104" s="4"/>
      <c r="Y104" s="4"/>
      <c r="Z104" s="4"/>
      <c r="AA104" s="4"/>
      <c r="AB104" s="4"/>
      <c r="AC104" s="4">
        <v>9</v>
      </c>
      <c r="AD104" s="4">
        <v>9</v>
      </c>
      <c r="AE104" s="4">
        <v>9</v>
      </c>
    </row>
    <row r="105" spans="1:31" ht="18.600000000000001" customHeight="1">
      <c r="A105" s="4" t="s">
        <v>263</v>
      </c>
      <c r="B105" s="1" t="str">
        <f>VLOOKUP(A105,Lable!$G:$I,2,FALSE)</f>
        <v>부채번호 없는 납부 내역</v>
      </c>
      <c r="C105" s="1" t="str">
        <f t="shared" si="47"/>
        <v>Payments Without Debit Number(부채번호 없는 납부 내역)</v>
      </c>
      <c r="D105" s="1" t="str">
        <f>IF(B105&lt;&gt;"", VLOOKUP(B105,Lable!$A:$D,2,FALSE), "" )</f>
        <v>Payments Without Debit Number</v>
      </c>
      <c r="E105" s="10" t="s">
        <v>269</v>
      </c>
      <c r="F105" s="1" t="str">
        <f t="shared" si="48"/>
        <v>Case ID : 271215(Case ID : 271215)</v>
      </c>
      <c r="G105" s="1" t="str">
        <f>IF(E105&lt;&gt;"",VLOOKUP(E105,Lable!$A:$B,2,FALSE),"")</f>
        <v>Case ID : 271215</v>
      </c>
      <c r="H105" s="10" t="s">
        <v>273</v>
      </c>
      <c r="I105" s="1" t="str">
        <f t="shared" si="49"/>
        <v>Payment Details(결제 세부 정보)</v>
      </c>
      <c r="J105" s="1" t="str">
        <f>IF(H105&lt;&gt;"", VLOOKUP(H105,Lable!$A:$D,2,FALSE),"")</f>
        <v>Payment Details</v>
      </c>
      <c r="K105" s="9"/>
      <c r="L105" s="1" t="str">
        <f t="shared" si="50"/>
        <v/>
      </c>
      <c r="M105" s="1" t="str">
        <f>IF(K105&lt;&gt;"",VLOOKUP(K105,Lable!$A:$B,2,FALSE),"")</f>
        <v/>
      </c>
      <c r="N105" s="2" t="s">
        <v>270</v>
      </c>
      <c r="O105" s="4" t="s">
        <v>172</v>
      </c>
      <c r="P105" s="1" t="str">
        <f t="shared" si="33"/>
        <v>Year&lt;br&gt;(년)</v>
      </c>
      <c r="Q105" s="1" t="str">
        <f>IF(O105&lt;&gt;"", VLOOKUP(O105, Lable!$A:$B, 2, FALSE), "")</f>
        <v>Year</v>
      </c>
      <c r="R105" s="2" t="s">
        <v>70</v>
      </c>
      <c r="S105" s="1"/>
      <c r="T105" s="4"/>
      <c r="U105" s="4"/>
      <c r="V105" s="4"/>
      <c r="W105" s="4"/>
      <c r="X105" s="4"/>
      <c r="Y105" s="4"/>
      <c r="Z105" s="4"/>
      <c r="AA105" s="4"/>
      <c r="AB105" s="4"/>
      <c r="AC105" s="4">
        <v>2018</v>
      </c>
      <c r="AD105" s="4">
        <v>2018</v>
      </c>
      <c r="AE105" s="4">
        <v>2018</v>
      </c>
    </row>
    <row r="106" spans="1:31" ht="18.600000000000001" customHeight="1">
      <c r="A106" s="4" t="s">
        <v>263</v>
      </c>
      <c r="B106" s="1" t="str">
        <f>VLOOKUP(A106,Lable!$G:$I,2,FALSE)</f>
        <v>부채번호 없는 납부 내역</v>
      </c>
      <c r="C106" s="1" t="str">
        <f t="shared" si="47"/>
        <v>Payments Without Debit Number(부채번호 없는 납부 내역)</v>
      </c>
      <c r="D106" s="1" t="str">
        <f>IF(B106&lt;&gt;"", VLOOKUP(B106,Lable!$A:$D,2,FALSE), "" )</f>
        <v>Payments Without Debit Number</v>
      </c>
      <c r="E106" s="10" t="s">
        <v>269</v>
      </c>
      <c r="F106" s="1" t="str">
        <f t="shared" si="48"/>
        <v>Case ID : 271215(Case ID : 271215)</v>
      </c>
      <c r="G106" s="1" t="str">
        <f>IF(E106&lt;&gt;"",VLOOKUP(E106,Lable!$A:$B,2,FALSE),"")</f>
        <v>Case ID : 271215</v>
      </c>
      <c r="H106" s="10" t="s">
        <v>273</v>
      </c>
      <c r="I106" s="1" t="str">
        <f t="shared" si="49"/>
        <v>Payment Details(결제 세부 정보)</v>
      </c>
      <c r="J106" s="1" t="str">
        <f>IF(H106&lt;&gt;"", VLOOKUP(H106,Lable!$A:$D,2,FALSE),"")</f>
        <v>Payment Details</v>
      </c>
      <c r="K106" s="9"/>
      <c r="L106" s="1" t="str">
        <f t="shared" si="50"/>
        <v/>
      </c>
      <c r="M106" s="1" t="str">
        <f>IF(K106&lt;&gt;"",VLOOKUP(K106,Lable!$A:$B,2,FALSE),"")</f>
        <v/>
      </c>
      <c r="N106" s="2" t="s">
        <v>270</v>
      </c>
      <c r="O106" s="4" t="s">
        <v>173</v>
      </c>
      <c r="P106" s="1" t="str">
        <f t="shared" si="33"/>
        <v>Tax&lt;br&gt;(세금)</v>
      </c>
      <c r="Q106" s="1" t="str">
        <f>IF(O106&lt;&gt;"", VLOOKUP(O106, Lable!$A:$B, 2, FALSE), "")</f>
        <v>Tax</v>
      </c>
      <c r="R106" s="2" t="s">
        <v>70</v>
      </c>
      <c r="S106" s="1"/>
      <c r="T106" s="4"/>
      <c r="U106" s="4"/>
      <c r="V106" s="4"/>
      <c r="W106" s="4"/>
      <c r="X106" s="4"/>
      <c r="Y106" s="4"/>
      <c r="Z106" s="4"/>
      <c r="AA106" s="4"/>
      <c r="AB106" s="4"/>
      <c r="AC106" s="4" t="s">
        <v>281</v>
      </c>
      <c r="AD106" s="4" t="s">
        <v>281</v>
      </c>
      <c r="AE106" s="4" t="s">
        <v>281</v>
      </c>
    </row>
    <row r="107" spans="1:31" ht="18.600000000000001" customHeight="1">
      <c r="A107" s="4" t="s">
        <v>263</v>
      </c>
      <c r="B107" s="1" t="str">
        <f>VLOOKUP(A107,Lable!$G:$I,2,FALSE)</f>
        <v>부채번호 없는 납부 내역</v>
      </c>
      <c r="C107" s="1" t="str">
        <f t="shared" si="47"/>
        <v>Payments Without Debit Number(부채번호 없는 납부 내역)</v>
      </c>
      <c r="D107" s="1" t="str">
        <f>IF(B107&lt;&gt;"", VLOOKUP(B107,Lable!$A:$D,2,FALSE), "" )</f>
        <v>Payments Without Debit Number</v>
      </c>
      <c r="E107" s="10" t="s">
        <v>269</v>
      </c>
      <c r="F107" s="1" t="str">
        <f t="shared" si="48"/>
        <v>Case ID : 271215(Case ID : 271215)</v>
      </c>
      <c r="G107" s="1" t="str">
        <f>IF(E107&lt;&gt;"",VLOOKUP(E107,Lable!$A:$B,2,FALSE),"")</f>
        <v>Case ID : 271215</v>
      </c>
      <c r="H107" s="10" t="s">
        <v>273</v>
      </c>
      <c r="I107" s="1" t="str">
        <f t="shared" si="49"/>
        <v>Payment Details(결제 세부 정보)</v>
      </c>
      <c r="J107" s="1" t="str">
        <f>IF(H107&lt;&gt;"", VLOOKUP(H107,Lable!$A:$D,2,FALSE),"")</f>
        <v>Payment Details</v>
      </c>
      <c r="K107" s="9"/>
      <c r="L107" s="1" t="str">
        <f t="shared" si="50"/>
        <v/>
      </c>
      <c r="M107" s="1" t="str">
        <f>IF(K107&lt;&gt;"",VLOOKUP(K107,Lable!$A:$B,2,FALSE),"")</f>
        <v/>
      </c>
      <c r="N107" s="2" t="s">
        <v>270</v>
      </c>
      <c r="O107" s="4" t="s">
        <v>278</v>
      </c>
      <c r="P107" s="1" t="str">
        <f t="shared" si="33"/>
        <v>GFS Code&lt;br&gt;(GFS 코드)</v>
      </c>
      <c r="Q107" s="1" t="str">
        <f>IF(O107&lt;&gt;"", VLOOKUP(O107, Lable!$A:$B, 2, FALSE), "")</f>
        <v>GFS Code</v>
      </c>
      <c r="R107" s="2" t="s">
        <v>70</v>
      </c>
      <c r="S107" s="1"/>
      <c r="T107" s="4"/>
      <c r="U107" s="4"/>
      <c r="V107" s="4"/>
      <c r="W107" s="4"/>
      <c r="X107" s="4"/>
      <c r="Y107" s="4"/>
      <c r="Z107" s="4"/>
      <c r="AA107" s="4"/>
      <c r="AB107" s="4"/>
      <c r="AC107" s="4">
        <v>11411150</v>
      </c>
      <c r="AD107" s="4">
        <v>11411150</v>
      </c>
      <c r="AE107" s="4">
        <v>11411150</v>
      </c>
    </row>
    <row r="108" spans="1:31" ht="18.600000000000001" customHeight="1">
      <c r="A108" s="4" t="s">
        <v>263</v>
      </c>
      <c r="B108" s="1" t="str">
        <f>VLOOKUP(A108,Lable!$G:$I,2,FALSE)</f>
        <v>부채번호 없는 납부 내역</v>
      </c>
      <c r="C108" s="1" t="str">
        <f t="shared" si="47"/>
        <v>Payments Without Debit Number(부채번호 없는 납부 내역)</v>
      </c>
      <c r="D108" s="1" t="str">
        <f>IF(B108&lt;&gt;"", VLOOKUP(B108,Lable!$A:$D,2,FALSE), "" )</f>
        <v>Payments Without Debit Number</v>
      </c>
      <c r="E108" s="10" t="s">
        <v>269</v>
      </c>
      <c r="F108" s="1" t="str">
        <f t="shared" si="48"/>
        <v>Case ID : 271215(Case ID : 271215)</v>
      </c>
      <c r="G108" s="1" t="str">
        <f>IF(E108&lt;&gt;"",VLOOKUP(E108,Lable!$A:$B,2,FALSE),"")</f>
        <v>Case ID : 271215</v>
      </c>
      <c r="H108" s="10" t="s">
        <v>273</v>
      </c>
      <c r="I108" s="1" t="str">
        <f t="shared" si="49"/>
        <v>Payment Details(결제 세부 정보)</v>
      </c>
      <c r="J108" s="1" t="str">
        <f>IF(H108&lt;&gt;"", VLOOKUP(H108,Lable!$A:$D,2,FALSE),"")</f>
        <v>Payment Details</v>
      </c>
      <c r="K108" s="9"/>
      <c r="L108" s="1" t="str">
        <f t="shared" si="50"/>
        <v/>
      </c>
      <c r="M108" s="1" t="str">
        <f>IF(K108&lt;&gt;"",VLOOKUP(K108,Lable!$A:$B,2,FALSE),"")</f>
        <v/>
      </c>
      <c r="N108" s="2" t="s">
        <v>270</v>
      </c>
      <c r="O108" s="4" t="s">
        <v>174</v>
      </c>
      <c r="P108" s="1" t="str">
        <f t="shared" si="33"/>
        <v>Case Type&lt;br&gt;(사례 유형)</v>
      </c>
      <c r="Q108" s="1" t="str">
        <f>IF(O108&lt;&gt;"", VLOOKUP(O108, Lable!$A:$B, 2, FALSE), "")</f>
        <v>Case Type</v>
      </c>
      <c r="R108" s="2" t="s">
        <v>70</v>
      </c>
      <c r="S108" s="1"/>
      <c r="T108" s="4"/>
      <c r="U108" s="4"/>
      <c r="V108" s="4"/>
      <c r="W108" s="4"/>
      <c r="X108" s="4"/>
      <c r="Y108" s="4"/>
      <c r="Z108" s="4"/>
      <c r="AA108" s="4"/>
      <c r="AB108" s="4"/>
      <c r="AC108" s="4" t="s">
        <v>282</v>
      </c>
      <c r="AD108" s="4" t="s">
        <v>282</v>
      </c>
      <c r="AE108" s="4" t="s">
        <v>282</v>
      </c>
    </row>
    <row r="109" spans="1:31" ht="18.600000000000001" customHeight="1">
      <c r="A109" s="4" t="s">
        <v>263</v>
      </c>
      <c r="B109" s="1" t="str">
        <f>VLOOKUP(A109,Lable!$G:$I,2,FALSE)</f>
        <v>부채번호 없는 납부 내역</v>
      </c>
      <c r="C109" s="1" t="str">
        <f t="shared" si="47"/>
        <v>Payments Without Debit Number(부채번호 없는 납부 내역)</v>
      </c>
      <c r="D109" s="1" t="str">
        <f>IF(B109&lt;&gt;"", VLOOKUP(B109,Lable!$A:$D,2,FALSE), "" )</f>
        <v>Payments Without Debit Number</v>
      </c>
      <c r="E109" s="10" t="s">
        <v>269</v>
      </c>
      <c r="F109" s="1" t="str">
        <f t="shared" si="48"/>
        <v>Case ID : 271215(Case ID : 271215)</v>
      </c>
      <c r="G109" s="1" t="str">
        <f>IF(E109&lt;&gt;"",VLOOKUP(E109,Lable!$A:$B,2,FALSE),"")</f>
        <v>Case ID : 271215</v>
      </c>
      <c r="H109" s="10" t="s">
        <v>273</v>
      </c>
      <c r="I109" s="1" t="str">
        <f t="shared" si="49"/>
        <v>Payment Details(결제 세부 정보)</v>
      </c>
      <c r="J109" s="1" t="str">
        <f>IF(H109&lt;&gt;"", VLOOKUP(H109,Lable!$A:$D,2,FALSE),"")</f>
        <v>Payment Details</v>
      </c>
      <c r="K109" s="9"/>
      <c r="L109" s="1" t="str">
        <f t="shared" si="50"/>
        <v/>
      </c>
      <c r="M109" s="1" t="str">
        <f>IF(K109&lt;&gt;"",VLOOKUP(K109,Lable!$A:$B,2,FALSE),"")</f>
        <v/>
      </c>
      <c r="N109" s="2" t="s">
        <v>270</v>
      </c>
      <c r="O109" s="4" t="s">
        <v>175</v>
      </c>
      <c r="P109" s="1" t="str">
        <f t="shared" si="33"/>
        <v>Debit No&lt;br&gt;(차변 번호)</v>
      </c>
      <c r="Q109" s="1" t="str">
        <f>IF(O109&lt;&gt;"", VLOOKUP(O109, Lable!$A:$B, 2, FALSE), "")</f>
        <v>Debit No</v>
      </c>
      <c r="R109" s="2" t="s">
        <v>70</v>
      </c>
      <c r="S109" s="1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ht="18.600000000000001" customHeight="1">
      <c r="A110" s="4" t="s">
        <v>263</v>
      </c>
      <c r="B110" s="1" t="str">
        <f>VLOOKUP(A110,Lable!$G:$I,2,FALSE)</f>
        <v>부채번호 없는 납부 내역</v>
      </c>
      <c r="C110" s="1" t="str">
        <f t="shared" si="47"/>
        <v>Payments Without Debit Number(부채번호 없는 납부 내역)</v>
      </c>
      <c r="D110" s="1" t="str">
        <f>IF(B110&lt;&gt;"", VLOOKUP(B110,Lable!$A:$D,2,FALSE), "" )</f>
        <v>Payments Without Debit Number</v>
      </c>
      <c r="E110" s="10" t="s">
        <v>269</v>
      </c>
      <c r="F110" s="1" t="str">
        <f t="shared" si="48"/>
        <v>Case ID : 271215(Case ID : 271215)</v>
      </c>
      <c r="G110" s="1" t="str">
        <f>IF(E110&lt;&gt;"",VLOOKUP(E110,Lable!$A:$B,2,FALSE),"")</f>
        <v>Case ID : 271215</v>
      </c>
      <c r="H110" s="10" t="s">
        <v>273</v>
      </c>
      <c r="I110" s="1" t="str">
        <f t="shared" si="49"/>
        <v>Payment Details(결제 세부 정보)</v>
      </c>
      <c r="J110" s="1" t="str">
        <f>IF(H110&lt;&gt;"", VLOOKUP(H110,Lable!$A:$D,2,FALSE),"")</f>
        <v>Payment Details</v>
      </c>
      <c r="K110" s="9"/>
      <c r="L110" s="1" t="str">
        <f t="shared" si="50"/>
        <v/>
      </c>
      <c r="M110" s="1" t="str">
        <f>IF(K110&lt;&gt;"",VLOOKUP(K110,Lable!$A:$B,2,FALSE),"")</f>
        <v/>
      </c>
      <c r="N110" s="2" t="s">
        <v>270</v>
      </c>
      <c r="O110" s="4" t="s">
        <v>176</v>
      </c>
      <c r="P110" s="1" t="str">
        <f t="shared" si="33"/>
        <v>Debit Amount&lt;br&gt;(차변 금액)</v>
      </c>
      <c r="Q110" s="1" t="str">
        <f>IF(O110&lt;&gt;"", VLOOKUP(O110, Lable!$A:$B, 2, FALSE), "")</f>
        <v>Debit Amount</v>
      </c>
      <c r="R110" s="2" t="s">
        <v>70</v>
      </c>
      <c r="S110" s="1"/>
      <c r="T110" s="4"/>
      <c r="U110" s="4"/>
      <c r="V110" s="4"/>
      <c r="W110" s="4"/>
      <c r="X110" s="4"/>
      <c r="Y110" s="4"/>
      <c r="Z110" s="4"/>
      <c r="AA110" s="4"/>
      <c r="AB110" s="4"/>
      <c r="AC110" s="4">
        <v>0</v>
      </c>
      <c r="AD110" s="4">
        <v>0</v>
      </c>
      <c r="AE110" s="4">
        <v>0</v>
      </c>
    </row>
    <row r="111" spans="1:31" ht="18.600000000000001" customHeight="1">
      <c r="A111" s="4" t="s">
        <v>263</v>
      </c>
      <c r="B111" s="1" t="str">
        <f>VLOOKUP(A111,Lable!$G:$I,2,FALSE)</f>
        <v>부채번호 없는 납부 내역</v>
      </c>
      <c r="C111" s="1" t="str">
        <f t="shared" si="47"/>
        <v>Payments Without Debit Number(부채번호 없는 납부 내역)</v>
      </c>
      <c r="D111" s="1" t="str">
        <f>IF(B111&lt;&gt;"", VLOOKUP(B111,Lable!$A:$D,2,FALSE), "" )</f>
        <v>Payments Without Debit Number</v>
      </c>
      <c r="E111" s="10" t="s">
        <v>269</v>
      </c>
      <c r="F111" s="1" t="str">
        <f t="shared" si="48"/>
        <v>Case ID : 271215(Case ID : 271215)</v>
      </c>
      <c r="G111" s="1" t="str">
        <f>IF(E111&lt;&gt;"",VLOOKUP(E111,Lable!$A:$B,2,FALSE),"")</f>
        <v>Case ID : 271215</v>
      </c>
      <c r="H111" s="10" t="s">
        <v>273</v>
      </c>
      <c r="I111" s="1" t="str">
        <f t="shared" si="49"/>
        <v>Payment Details(결제 세부 정보)</v>
      </c>
      <c r="J111" s="1" t="str">
        <f>IF(H111&lt;&gt;"", VLOOKUP(H111,Lable!$A:$D,2,FALSE),"")</f>
        <v>Payment Details</v>
      </c>
      <c r="K111" s="9"/>
      <c r="L111" s="1" t="str">
        <f t="shared" si="50"/>
        <v/>
      </c>
      <c r="M111" s="1" t="str">
        <f>IF(K111&lt;&gt;"",VLOOKUP(K111,Lable!$A:$B,2,FALSE),"")</f>
        <v/>
      </c>
      <c r="N111" s="2" t="s">
        <v>270</v>
      </c>
      <c r="O111" s="4" t="s">
        <v>177</v>
      </c>
      <c r="P111" s="1" t="str">
        <f t="shared" si="33"/>
        <v>Creadit Amount&lt;br&gt;(대변 금액)</v>
      </c>
      <c r="Q111" s="1" t="str">
        <f>IF(O111&lt;&gt;"", VLOOKUP(O111, Lable!$A:$B, 2, FALSE), "")</f>
        <v>Creadit Amount</v>
      </c>
      <c r="R111" s="2" t="s">
        <v>70</v>
      </c>
      <c r="S111" s="1"/>
      <c r="T111" s="4"/>
      <c r="U111" s="4"/>
      <c r="V111" s="4"/>
      <c r="W111" s="4"/>
      <c r="X111" s="4"/>
      <c r="Y111" s="4"/>
      <c r="Z111" s="4"/>
      <c r="AA111" s="4"/>
      <c r="AB111" s="4"/>
      <c r="AC111" s="33">
        <v>2894530</v>
      </c>
      <c r="AD111" s="33">
        <v>2894530</v>
      </c>
      <c r="AE111" s="33">
        <v>2894530</v>
      </c>
    </row>
    <row r="112" spans="1:31" ht="18.600000000000001" customHeight="1">
      <c r="A112" s="4" t="s">
        <v>263</v>
      </c>
      <c r="B112" s="1" t="str">
        <f>VLOOKUP(A112,Lable!$G:$I,2,FALSE)</f>
        <v>부채번호 없는 납부 내역</v>
      </c>
      <c r="C112" s="1" t="str">
        <f t="shared" si="47"/>
        <v>Payments Without Debit Number(부채번호 없는 납부 내역)</v>
      </c>
      <c r="D112" s="1" t="str">
        <f>IF(B112&lt;&gt;"", VLOOKUP(B112,Lable!$A:$D,2,FALSE), "" )</f>
        <v>Payments Without Debit Number</v>
      </c>
      <c r="E112" s="10" t="s">
        <v>269</v>
      </c>
      <c r="F112" s="1" t="str">
        <f t="shared" si="48"/>
        <v>Case ID : 271215(Case ID : 271215)</v>
      </c>
      <c r="G112" s="1" t="str">
        <f>IF(E112&lt;&gt;"",VLOOKUP(E112,Lable!$A:$B,2,FALSE),"")</f>
        <v>Case ID : 271215</v>
      </c>
      <c r="H112" s="10" t="s">
        <v>273</v>
      </c>
      <c r="I112" s="1" t="str">
        <f t="shared" si="49"/>
        <v>Payment Details(결제 세부 정보)</v>
      </c>
      <c r="J112" s="1" t="str">
        <f>IF(H112&lt;&gt;"", VLOOKUP(H112,Lable!$A:$D,2,FALSE),"")</f>
        <v>Payment Details</v>
      </c>
      <c r="K112" s="9"/>
      <c r="L112" s="1" t="str">
        <f t="shared" si="50"/>
        <v/>
      </c>
      <c r="M112" s="1" t="str">
        <f>IF(K112&lt;&gt;"",VLOOKUP(K112,Lable!$A:$B,2,FALSE),"")</f>
        <v/>
      </c>
      <c r="N112" s="2" t="s">
        <v>270</v>
      </c>
      <c r="O112" s="4" t="s">
        <v>279</v>
      </c>
      <c r="P112" s="1" t="str">
        <f t="shared" si="33"/>
        <v>Earmark&lt;br&gt;(귀속)</v>
      </c>
      <c r="Q112" s="1" t="str">
        <f>IF(O112&lt;&gt;"", VLOOKUP(O112, Lable!$A:$B, 2, FALSE), "")</f>
        <v>Earmark</v>
      </c>
      <c r="R112" s="2" t="s">
        <v>70</v>
      </c>
      <c r="S112" s="1"/>
      <c r="T112" s="4"/>
      <c r="U112" s="4"/>
      <c r="V112" s="4"/>
      <c r="W112" s="4"/>
      <c r="X112" s="4"/>
      <c r="Y112" s="4"/>
      <c r="Z112" s="4"/>
      <c r="AA112" s="4"/>
      <c r="AB112" s="4"/>
      <c r="AC112" s="4" t="s">
        <v>283</v>
      </c>
      <c r="AD112" s="4" t="s">
        <v>283</v>
      </c>
      <c r="AE112" s="4" t="s">
        <v>283</v>
      </c>
    </row>
    <row r="113" spans="1:31" s="11" customFormat="1" ht="18.600000000000001" customHeight="1">
      <c r="A113" s="4" t="s">
        <v>263</v>
      </c>
      <c r="B113" s="1" t="str">
        <f>VLOOKUP(A113,Lable!$G:$I,2,FALSE)</f>
        <v>부채번호 없는 납부 내역</v>
      </c>
      <c r="C113" s="1" t="str">
        <f t="shared" si="47"/>
        <v>Payments Without Debit Number(부채번호 없는 납부 내역)</v>
      </c>
      <c r="D113" s="1" t="str">
        <f>IF(B113&lt;&gt;"", VLOOKUP(B113,Lable!$A:$D,2,FALSE), "" )</f>
        <v>Payments Without Debit Number</v>
      </c>
      <c r="E113" s="10" t="s">
        <v>269</v>
      </c>
      <c r="F113" s="1" t="str">
        <f t="shared" si="48"/>
        <v>Case ID : 271215(Case ID : 271215)</v>
      </c>
      <c r="G113" s="1" t="str">
        <f>IF(E113&lt;&gt;"",VLOOKUP(E113,Lable!$A:$B,2,FALSE),"")</f>
        <v>Case ID : 271215</v>
      </c>
      <c r="H113" s="10"/>
      <c r="I113" s="1"/>
      <c r="J113" s="1"/>
      <c r="K113" s="9"/>
      <c r="L113" s="1"/>
      <c r="M113" s="1"/>
      <c r="N113" s="2"/>
      <c r="O113" s="4"/>
      <c r="P113" s="1"/>
      <c r="Q113" s="1"/>
      <c r="R113" s="2"/>
      <c r="S113" s="1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s="11" customFormat="1" ht="18.600000000000001" customHeight="1">
      <c r="A114" s="4" t="s">
        <v>263</v>
      </c>
      <c r="B114" s="1" t="str">
        <f>VLOOKUP(A114,Lable!$G:$I,2,FALSE)</f>
        <v>부채번호 없는 납부 내역</v>
      </c>
      <c r="C114" s="1" t="str">
        <f t="shared" si="47"/>
        <v>Payments Without Debit Number(부채번호 없는 납부 내역)</v>
      </c>
      <c r="D114" s="1" t="str">
        <f>IF(B114&lt;&gt;"", VLOOKUP(B114,Lable!$A:$D,2,FALSE), "" )</f>
        <v>Payments Without Debit Number</v>
      </c>
      <c r="E114" s="10" t="s">
        <v>269</v>
      </c>
      <c r="F114" s="1" t="str">
        <f t="shared" si="48"/>
        <v>Case ID : 271215(Case ID : 271215)</v>
      </c>
      <c r="G114" s="1" t="str">
        <f>IF(E114&lt;&gt;"",VLOOKUP(E114,Lable!$A:$B,2,FALSE),"")</f>
        <v>Case ID : 271215</v>
      </c>
      <c r="H114" s="10" t="s">
        <v>402</v>
      </c>
      <c r="I114" s="1" t="str">
        <f t="shared" ref="I114:I125" si="51">IF(H114&lt;&gt;"",J114&amp;"("&amp;H114&amp;")","")</f>
        <v>Assessment Details(평가세부정보)</v>
      </c>
      <c r="J114" s="1" t="str">
        <f>IF(H114&lt;&gt;"", VLOOKUP(H114,Lable!$A:$D,2,FALSE),"")</f>
        <v>Assessment Details</v>
      </c>
      <c r="K114" s="9"/>
      <c r="L114" s="1" t="str">
        <f t="shared" ref="L114:L125" si="52">IF(K114&lt;&gt;"",M114&amp;"("&amp;K114&amp;")","")</f>
        <v/>
      </c>
      <c r="M114" s="1" t="str">
        <f>IF(K114&lt;&gt;"",VLOOKUP(K114,Lable!$A:$B,2,FALSE),"")</f>
        <v/>
      </c>
      <c r="N114" s="2"/>
      <c r="O114" s="4" t="s">
        <v>462</v>
      </c>
      <c r="P114" s="1" t="str">
        <f t="shared" si="33"/>
        <v>View proposed&lt;br&gt;(제안된항목보기)</v>
      </c>
      <c r="Q114" s="1" t="str">
        <f>IF(O114&lt;&gt;"", VLOOKUP(O114, Lable!$A:$B, 2, FALSE), "")</f>
        <v>View proposed</v>
      </c>
      <c r="R114" s="2" t="s">
        <v>141</v>
      </c>
      <c r="S114" s="1" t="s">
        <v>287</v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 ht="18.600000000000001" customHeight="1">
      <c r="A115" s="4" t="s">
        <v>263</v>
      </c>
      <c r="B115" s="1" t="str">
        <f>VLOOKUP(A115,Lable!$G:$I,2,FALSE)</f>
        <v>부채번호 없는 납부 내역</v>
      </c>
      <c r="C115" s="1" t="str">
        <f t="shared" ref="C115:C125" si="53">IF(B115&lt;&gt;"",D115&amp;"("&amp;B115&amp;")","")</f>
        <v>Payments Without Debit Number(부채번호 없는 납부 내역)</v>
      </c>
      <c r="D115" s="1" t="str">
        <f>IF(B115&lt;&gt;"", VLOOKUP(B115,Lable!$A:$D,2,FALSE), "" )</f>
        <v>Payments Without Debit Number</v>
      </c>
      <c r="E115" s="10" t="s">
        <v>269</v>
      </c>
      <c r="F115" s="1" t="str">
        <f t="shared" ref="F115:F125" si="54">IF(E115&lt;&gt;"",G115&amp;"("&amp;E115&amp;")","")</f>
        <v>Case ID : 271215(Case ID : 271215)</v>
      </c>
      <c r="G115" s="1" t="str">
        <f>IF(E115&lt;&gt;"",VLOOKUP(E115,Lable!$A:$B,2,FALSE),"")</f>
        <v>Case ID : 271215</v>
      </c>
      <c r="H115" s="10" t="s">
        <v>402</v>
      </c>
      <c r="I115" s="1" t="str">
        <f t="shared" si="51"/>
        <v>Assessment Details(평가세부정보)</v>
      </c>
      <c r="J115" s="1" t="str">
        <f>IF(H115&lt;&gt;"", VLOOKUP(H115,Lable!$A:$D,2,FALSE),"")</f>
        <v>Assessment Details</v>
      </c>
      <c r="K115" s="9"/>
      <c r="L115" s="1" t="str">
        <f t="shared" si="52"/>
        <v/>
      </c>
      <c r="M115" s="1" t="str">
        <f>IF(K115&lt;&gt;"",VLOOKUP(K115,Lable!$A:$B,2,FALSE),"")</f>
        <v/>
      </c>
      <c r="N115" s="2"/>
      <c r="O115" s="4" t="s">
        <v>465</v>
      </c>
      <c r="P115" s="1" t="str">
        <f t="shared" si="33"/>
        <v>Add assessment&lt;br&gt;(평가추가)</v>
      </c>
      <c r="Q115" s="1" t="str">
        <f>IF(O115&lt;&gt;"", VLOOKUP(O115, Lable!$A:$B, 2, FALSE), "")</f>
        <v>Add assessment</v>
      </c>
      <c r="R115" s="2" t="s">
        <v>141</v>
      </c>
      <c r="S115" s="1" t="s">
        <v>8</v>
      </c>
      <c r="T115" s="4"/>
      <c r="U115" s="4"/>
      <c r="V115" s="4"/>
      <c r="W115" s="4"/>
      <c r="X115" s="4"/>
      <c r="Y115" s="4"/>
      <c r="Z115" s="4" t="s">
        <v>293</v>
      </c>
      <c r="AA115" s="4" t="s">
        <v>293</v>
      </c>
      <c r="AB115" s="4" t="s">
        <v>293</v>
      </c>
      <c r="AC115" s="4"/>
      <c r="AD115" s="4"/>
      <c r="AE115" s="4"/>
    </row>
    <row r="116" spans="1:31" ht="18.600000000000001" customHeight="1">
      <c r="A116" s="4" t="s">
        <v>263</v>
      </c>
      <c r="B116" s="1" t="str">
        <f>VLOOKUP(A116,Lable!$G:$I,2,FALSE)</f>
        <v>부채번호 없는 납부 내역</v>
      </c>
      <c r="C116" s="1" t="str">
        <f t="shared" si="53"/>
        <v>Payments Without Debit Number(부채번호 없는 납부 내역)</v>
      </c>
      <c r="D116" s="1" t="str">
        <f>IF(B116&lt;&gt;"", VLOOKUP(B116,Lable!$A:$D,2,FALSE), "" )</f>
        <v>Payments Without Debit Number</v>
      </c>
      <c r="E116" s="10" t="s">
        <v>269</v>
      </c>
      <c r="F116" s="1" t="str">
        <f t="shared" si="54"/>
        <v>Case ID : 271215(Case ID : 271215)</v>
      </c>
      <c r="G116" s="1" t="str">
        <f>IF(E116&lt;&gt;"",VLOOKUP(E116,Lable!$A:$B,2,FALSE),"")</f>
        <v>Case ID : 271215</v>
      </c>
      <c r="H116" s="10" t="s">
        <v>402</v>
      </c>
      <c r="I116" s="1" t="str">
        <f t="shared" si="51"/>
        <v>Assessment Details(평가세부정보)</v>
      </c>
      <c r="J116" s="1" t="str">
        <f>IF(H116&lt;&gt;"", VLOOKUP(H116,Lable!$A:$D,2,FALSE),"")</f>
        <v>Assessment Details</v>
      </c>
      <c r="K116" s="9"/>
      <c r="L116" s="1" t="str">
        <f t="shared" si="52"/>
        <v/>
      </c>
      <c r="M116" s="1" t="str">
        <f>IF(K116&lt;&gt;"",VLOOKUP(K116,Lable!$A:$B,2,FALSE),"")</f>
        <v/>
      </c>
      <c r="N116" s="2" t="s">
        <v>270</v>
      </c>
      <c r="O116" s="4" t="s">
        <v>277</v>
      </c>
      <c r="P116" s="1" t="str">
        <f t="shared" si="33"/>
        <v>Posting ID&lt;br&gt;(게시 ID)</v>
      </c>
      <c r="Q116" s="1" t="str">
        <f>IF(O116&lt;&gt;"", VLOOKUP(O116, Lable!$A:$B, 2, FALSE), "")</f>
        <v>Posting ID</v>
      </c>
      <c r="R116" s="2" t="s">
        <v>70</v>
      </c>
      <c r="S116" s="1"/>
      <c r="T116" s="4"/>
      <c r="U116" s="4"/>
      <c r="V116" s="4"/>
      <c r="W116" s="4"/>
      <c r="X116" s="4"/>
      <c r="Y116" s="4"/>
      <c r="Z116" s="4"/>
      <c r="AA116" s="4"/>
      <c r="AB116" s="4"/>
      <c r="AC116" s="4">
        <v>482473728</v>
      </c>
      <c r="AD116" s="4">
        <v>482473728</v>
      </c>
      <c r="AE116" s="4">
        <v>482473728</v>
      </c>
    </row>
    <row r="117" spans="1:31" ht="18.600000000000001" customHeight="1">
      <c r="A117" s="4" t="s">
        <v>263</v>
      </c>
      <c r="B117" s="1" t="str">
        <f>VLOOKUP(A117,Lable!$G:$I,2,FALSE)</f>
        <v>부채번호 없는 납부 내역</v>
      </c>
      <c r="C117" s="1" t="str">
        <f t="shared" si="53"/>
        <v>Payments Without Debit Number(부채번호 없는 납부 내역)</v>
      </c>
      <c r="D117" s="1" t="str">
        <f>IF(B117&lt;&gt;"", VLOOKUP(B117,Lable!$A:$D,2,FALSE), "" )</f>
        <v>Payments Without Debit Number</v>
      </c>
      <c r="E117" s="10" t="s">
        <v>269</v>
      </c>
      <c r="F117" s="1" t="str">
        <f t="shared" si="54"/>
        <v>Case ID : 271215(Case ID : 271215)</v>
      </c>
      <c r="G117" s="1" t="str">
        <f>IF(E117&lt;&gt;"",VLOOKUP(E117,Lable!$A:$B,2,FALSE),"")</f>
        <v>Case ID : 271215</v>
      </c>
      <c r="H117" s="10" t="s">
        <v>402</v>
      </c>
      <c r="I117" s="1" t="str">
        <f t="shared" si="51"/>
        <v>Assessment Details(평가세부정보)</v>
      </c>
      <c r="J117" s="1" t="str">
        <f>IF(H117&lt;&gt;"", VLOOKUP(H117,Lable!$A:$D,2,FALSE),"")</f>
        <v>Assessment Details</v>
      </c>
      <c r="K117" s="9"/>
      <c r="L117" s="1" t="str">
        <f t="shared" si="52"/>
        <v/>
      </c>
      <c r="M117" s="1" t="str">
        <f>IF(K117&lt;&gt;"",VLOOKUP(K117,Lable!$A:$B,2,FALSE),"")</f>
        <v/>
      </c>
      <c r="N117" s="2" t="s">
        <v>270</v>
      </c>
      <c r="O117" s="4" t="s">
        <v>275</v>
      </c>
      <c r="P117" s="1" t="str">
        <f t="shared" si="33"/>
        <v>TIN&lt;br&gt;(TIN)</v>
      </c>
      <c r="Q117" s="1" t="str">
        <f>IF(O117&lt;&gt;"", VLOOKUP(O117, Lable!$A:$B, 2, FALSE), "")</f>
        <v>TIN</v>
      </c>
      <c r="R117" s="2" t="s">
        <v>70</v>
      </c>
      <c r="S117" s="1"/>
      <c r="T117" s="4"/>
      <c r="U117" s="4"/>
      <c r="V117" s="4"/>
      <c r="W117" s="4"/>
      <c r="X117" s="4"/>
      <c r="Y117" s="4"/>
      <c r="Z117" s="4"/>
      <c r="AA117" s="4"/>
      <c r="AB117" s="4"/>
      <c r="AC117" s="4">
        <v>125840566</v>
      </c>
      <c r="AD117" s="4">
        <v>125840566</v>
      </c>
      <c r="AE117" s="4">
        <v>125840566</v>
      </c>
    </row>
    <row r="118" spans="1:31" ht="18.600000000000001" customHeight="1">
      <c r="A118" s="4" t="s">
        <v>263</v>
      </c>
      <c r="B118" s="1" t="str">
        <f>VLOOKUP(A118,Lable!$G:$I,2,FALSE)</f>
        <v>부채번호 없는 납부 내역</v>
      </c>
      <c r="C118" s="1" t="str">
        <f t="shared" si="53"/>
        <v>Payments Without Debit Number(부채번호 없는 납부 내역)</v>
      </c>
      <c r="D118" s="1" t="str">
        <f>IF(B118&lt;&gt;"", VLOOKUP(B118,Lable!$A:$D,2,FALSE), "" )</f>
        <v>Payments Without Debit Number</v>
      </c>
      <c r="E118" s="10" t="s">
        <v>269</v>
      </c>
      <c r="F118" s="1" t="str">
        <f t="shared" si="54"/>
        <v>Case ID : 271215(Case ID : 271215)</v>
      </c>
      <c r="G118" s="1" t="str">
        <f>IF(E118&lt;&gt;"",VLOOKUP(E118,Lable!$A:$B,2,FALSE),"")</f>
        <v>Case ID : 271215</v>
      </c>
      <c r="H118" s="10" t="s">
        <v>402</v>
      </c>
      <c r="I118" s="1" t="str">
        <f t="shared" si="51"/>
        <v>Assessment Details(평가세부정보)</v>
      </c>
      <c r="J118" s="1" t="str">
        <f>IF(H118&lt;&gt;"", VLOOKUP(H118,Lable!$A:$D,2,FALSE),"")</f>
        <v>Assessment Details</v>
      </c>
      <c r="K118" s="9"/>
      <c r="L118" s="1" t="str">
        <f t="shared" si="52"/>
        <v/>
      </c>
      <c r="M118" s="1" t="str">
        <f>IF(K118&lt;&gt;"",VLOOKUP(K118,Lable!$A:$B,2,FALSE),"")</f>
        <v/>
      </c>
      <c r="N118" s="2" t="s">
        <v>270</v>
      </c>
      <c r="O118" s="4" t="s">
        <v>170</v>
      </c>
      <c r="P118" s="1" t="str">
        <f t="shared" si="33"/>
        <v>Value Date&lt;br&gt;(금액 날짜)</v>
      </c>
      <c r="Q118" s="1" t="str">
        <f>IF(O118&lt;&gt;"", VLOOKUP(O118, Lable!$A:$B, 2, FALSE), "")</f>
        <v>Value Date</v>
      </c>
      <c r="R118" s="2" t="s">
        <v>70</v>
      </c>
      <c r="S118" s="1"/>
      <c r="T118" s="4"/>
      <c r="U118" s="4"/>
      <c r="V118" s="4"/>
      <c r="W118" s="4"/>
      <c r="X118" s="4"/>
      <c r="Y118" s="4"/>
      <c r="Z118" s="4"/>
      <c r="AA118" s="4"/>
      <c r="AB118" s="4"/>
      <c r="AC118" s="4" t="s">
        <v>290</v>
      </c>
      <c r="AD118" s="4" t="s">
        <v>290</v>
      </c>
      <c r="AE118" s="4" t="s">
        <v>290</v>
      </c>
    </row>
    <row r="119" spans="1:31" ht="18.600000000000001" customHeight="1">
      <c r="A119" s="4" t="s">
        <v>263</v>
      </c>
      <c r="B119" s="1" t="str">
        <f>VLOOKUP(A119,Lable!$G:$I,2,FALSE)</f>
        <v>부채번호 없는 납부 내역</v>
      </c>
      <c r="C119" s="1" t="str">
        <f t="shared" si="53"/>
        <v>Payments Without Debit Number(부채번호 없는 납부 내역)</v>
      </c>
      <c r="D119" s="1" t="str">
        <f>IF(B119&lt;&gt;"", VLOOKUP(B119,Lable!$A:$D,2,FALSE), "" )</f>
        <v>Payments Without Debit Number</v>
      </c>
      <c r="E119" s="10" t="s">
        <v>269</v>
      </c>
      <c r="F119" s="1" t="str">
        <f t="shared" si="54"/>
        <v>Case ID : 271215(Case ID : 271215)</v>
      </c>
      <c r="G119" s="1" t="str">
        <f>IF(E119&lt;&gt;"",VLOOKUP(E119,Lable!$A:$B,2,FALSE),"")</f>
        <v>Case ID : 271215</v>
      </c>
      <c r="H119" s="10" t="s">
        <v>402</v>
      </c>
      <c r="I119" s="1" t="str">
        <f t="shared" si="51"/>
        <v>Assessment Details(평가세부정보)</v>
      </c>
      <c r="J119" s="1" t="str">
        <f>IF(H119&lt;&gt;"", VLOOKUP(H119,Lable!$A:$D,2,FALSE),"")</f>
        <v>Assessment Details</v>
      </c>
      <c r="K119" s="9"/>
      <c r="L119" s="1" t="str">
        <f t="shared" si="52"/>
        <v/>
      </c>
      <c r="M119" s="1" t="str">
        <f>IF(K119&lt;&gt;"",VLOOKUP(K119,Lable!$A:$B,2,FALSE),"")</f>
        <v/>
      </c>
      <c r="N119" s="2" t="s">
        <v>270</v>
      </c>
      <c r="O119" s="4" t="s">
        <v>171</v>
      </c>
      <c r="P119" s="1" t="str">
        <f t="shared" si="33"/>
        <v>Period&lt;br&gt;(기간)</v>
      </c>
      <c r="Q119" s="1" t="str">
        <f>IF(O119&lt;&gt;"", VLOOKUP(O119, Lable!$A:$B, 2, FALSE), "")</f>
        <v>Period</v>
      </c>
      <c r="R119" s="2" t="s">
        <v>70</v>
      </c>
      <c r="S119" s="1"/>
      <c r="T119" s="4"/>
      <c r="U119" s="4"/>
      <c r="V119" s="4"/>
      <c r="W119" s="4"/>
      <c r="X119" s="4"/>
      <c r="Y119" s="4"/>
      <c r="Z119" s="4"/>
      <c r="AA119" s="4"/>
      <c r="AB119" s="4"/>
      <c r="AC119" s="4">
        <v>9</v>
      </c>
      <c r="AD119" s="4">
        <v>9</v>
      </c>
      <c r="AE119" s="4">
        <v>9</v>
      </c>
    </row>
    <row r="120" spans="1:31" ht="18.600000000000001" customHeight="1">
      <c r="A120" s="4" t="s">
        <v>263</v>
      </c>
      <c r="B120" s="1" t="str">
        <f>VLOOKUP(A120,Lable!$G:$I,2,FALSE)</f>
        <v>부채번호 없는 납부 내역</v>
      </c>
      <c r="C120" s="1" t="str">
        <f t="shared" si="53"/>
        <v>Payments Without Debit Number(부채번호 없는 납부 내역)</v>
      </c>
      <c r="D120" s="1" t="str">
        <f>IF(B120&lt;&gt;"", VLOOKUP(B120,Lable!$A:$D,2,FALSE), "" )</f>
        <v>Payments Without Debit Number</v>
      </c>
      <c r="E120" s="10" t="s">
        <v>269</v>
      </c>
      <c r="F120" s="1" t="str">
        <f t="shared" si="54"/>
        <v>Case ID : 271215(Case ID : 271215)</v>
      </c>
      <c r="G120" s="1" t="str">
        <f>IF(E120&lt;&gt;"",VLOOKUP(E120,Lable!$A:$B,2,FALSE),"")</f>
        <v>Case ID : 271215</v>
      </c>
      <c r="H120" s="10" t="s">
        <v>402</v>
      </c>
      <c r="I120" s="1" t="str">
        <f t="shared" si="51"/>
        <v>Assessment Details(평가세부정보)</v>
      </c>
      <c r="J120" s="1" t="str">
        <f>IF(H120&lt;&gt;"", VLOOKUP(H120,Lable!$A:$D,2,FALSE),"")</f>
        <v>Assessment Details</v>
      </c>
      <c r="K120" s="9"/>
      <c r="L120" s="1" t="str">
        <f t="shared" si="52"/>
        <v/>
      </c>
      <c r="M120" s="1" t="str">
        <f>IF(K120&lt;&gt;"",VLOOKUP(K120,Lable!$A:$B,2,FALSE),"")</f>
        <v/>
      </c>
      <c r="N120" s="2" t="s">
        <v>270</v>
      </c>
      <c r="O120" s="4" t="s">
        <v>172</v>
      </c>
      <c r="P120" s="1" t="str">
        <f t="shared" si="33"/>
        <v>Year&lt;br&gt;(년)</v>
      </c>
      <c r="Q120" s="1" t="str">
        <f>IF(O120&lt;&gt;"", VLOOKUP(O120, Lable!$A:$B, 2, FALSE), "")</f>
        <v>Year</v>
      </c>
      <c r="R120" s="2" t="s">
        <v>70</v>
      </c>
      <c r="S120" s="1"/>
      <c r="T120" s="4"/>
      <c r="U120" s="4"/>
      <c r="V120" s="4"/>
      <c r="W120" s="4"/>
      <c r="X120" s="4"/>
      <c r="Y120" s="4"/>
      <c r="Z120" s="4"/>
      <c r="AA120" s="4"/>
      <c r="AB120" s="4"/>
      <c r="AC120" s="4">
        <v>2018</v>
      </c>
      <c r="AD120" s="4">
        <v>2018</v>
      </c>
      <c r="AE120" s="4">
        <v>2018</v>
      </c>
    </row>
    <row r="121" spans="1:31" ht="18.600000000000001" customHeight="1">
      <c r="A121" s="4" t="s">
        <v>263</v>
      </c>
      <c r="B121" s="1" t="str">
        <f>VLOOKUP(A121,Lable!$G:$I,2,FALSE)</f>
        <v>부채번호 없는 납부 내역</v>
      </c>
      <c r="C121" s="1" t="str">
        <f t="shared" si="53"/>
        <v>Payments Without Debit Number(부채번호 없는 납부 내역)</v>
      </c>
      <c r="D121" s="1" t="str">
        <f>IF(B121&lt;&gt;"", VLOOKUP(B121,Lable!$A:$D,2,FALSE), "" )</f>
        <v>Payments Without Debit Number</v>
      </c>
      <c r="E121" s="10" t="s">
        <v>269</v>
      </c>
      <c r="F121" s="1" t="str">
        <f t="shared" si="54"/>
        <v>Case ID : 271215(Case ID : 271215)</v>
      </c>
      <c r="G121" s="1" t="str">
        <f>IF(E121&lt;&gt;"",VLOOKUP(E121,Lable!$A:$B,2,FALSE),"")</f>
        <v>Case ID : 271215</v>
      </c>
      <c r="H121" s="10" t="s">
        <v>402</v>
      </c>
      <c r="I121" s="1" t="str">
        <f t="shared" si="51"/>
        <v>Assessment Details(평가세부정보)</v>
      </c>
      <c r="J121" s="1" t="str">
        <f>IF(H121&lt;&gt;"", VLOOKUP(H121,Lable!$A:$D,2,FALSE),"")</f>
        <v>Assessment Details</v>
      </c>
      <c r="K121" s="9"/>
      <c r="L121" s="1" t="str">
        <f t="shared" si="52"/>
        <v/>
      </c>
      <c r="M121" s="1" t="str">
        <f>IF(K121&lt;&gt;"",VLOOKUP(K121,Lable!$A:$B,2,FALSE),"")</f>
        <v/>
      </c>
      <c r="N121" s="2" t="s">
        <v>270</v>
      </c>
      <c r="O121" s="4" t="s">
        <v>173</v>
      </c>
      <c r="P121" s="1" t="str">
        <f t="shared" si="33"/>
        <v>Tax&lt;br&gt;(세금)</v>
      </c>
      <c r="Q121" s="1" t="str">
        <f>IF(O121&lt;&gt;"", VLOOKUP(O121, Lable!$A:$B, 2, FALSE), "")</f>
        <v>Tax</v>
      </c>
      <c r="R121" s="2" t="s">
        <v>70</v>
      </c>
      <c r="S121" s="1"/>
      <c r="T121" s="4"/>
      <c r="U121" s="4"/>
      <c r="V121" s="4"/>
      <c r="W121" s="4"/>
      <c r="X121" s="4"/>
      <c r="Y121" s="4"/>
      <c r="Z121" s="4"/>
      <c r="AA121" s="4"/>
      <c r="AB121" s="4"/>
      <c r="AC121" s="4" t="s">
        <v>281</v>
      </c>
      <c r="AD121" s="4" t="s">
        <v>281</v>
      </c>
      <c r="AE121" s="4" t="s">
        <v>281</v>
      </c>
    </row>
    <row r="122" spans="1:31" ht="18.600000000000001" customHeight="1">
      <c r="A122" s="4" t="s">
        <v>263</v>
      </c>
      <c r="B122" s="1" t="str">
        <f>VLOOKUP(A122,Lable!$G:$I,2,FALSE)</f>
        <v>부채번호 없는 납부 내역</v>
      </c>
      <c r="C122" s="1" t="str">
        <f t="shared" si="53"/>
        <v>Payments Without Debit Number(부채번호 없는 납부 내역)</v>
      </c>
      <c r="D122" s="1" t="str">
        <f>IF(B122&lt;&gt;"", VLOOKUP(B122,Lable!$A:$D,2,FALSE), "" )</f>
        <v>Payments Without Debit Number</v>
      </c>
      <c r="E122" s="10" t="s">
        <v>269</v>
      </c>
      <c r="F122" s="1" t="str">
        <f t="shared" si="54"/>
        <v>Case ID : 271215(Case ID : 271215)</v>
      </c>
      <c r="G122" s="1" t="str">
        <f>IF(E122&lt;&gt;"",VLOOKUP(E122,Lable!$A:$B,2,FALSE),"")</f>
        <v>Case ID : 271215</v>
      </c>
      <c r="H122" s="10" t="s">
        <v>402</v>
      </c>
      <c r="I122" s="1" t="str">
        <f t="shared" si="51"/>
        <v>Assessment Details(평가세부정보)</v>
      </c>
      <c r="J122" s="1" t="str">
        <f>IF(H122&lt;&gt;"", VLOOKUP(H122,Lable!$A:$D,2,FALSE),"")</f>
        <v>Assessment Details</v>
      </c>
      <c r="K122" s="9"/>
      <c r="L122" s="1" t="str">
        <f t="shared" si="52"/>
        <v/>
      </c>
      <c r="M122" s="1" t="str">
        <f>IF(K122&lt;&gt;"",VLOOKUP(K122,Lable!$A:$B,2,FALSE),"")</f>
        <v/>
      </c>
      <c r="N122" s="2" t="s">
        <v>270</v>
      </c>
      <c r="O122" s="4" t="s">
        <v>278</v>
      </c>
      <c r="P122" s="1" t="str">
        <f t="shared" si="33"/>
        <v>GFS Code&lt;br&gt;(GFS 코드)</v>
      </c>
      <c r="Q122" s="1" t="str">
        <f>IF(O122&lt;&gt;"", VLOOKUP(O122, Lable!$A:$B, 2, FALSE), "")</f>
        <v>GFS Code</v>
      </c>
      <c r="R122" s="2" t="s">
        <v>70</v>
      </c>
      <c r="S122" s="1"/>
      <c r="T122" s="4"/>
      <c r="U122" s="4"/>
      <c r="V122" s="4"/>
      <c r="W122" s="4"/>
      <c r="X122" s="4"/>
      <c r="Y122" s="4"/>
      <c r="Z122" s="4"/>
      <c r="AA122" s="4"/>
      <c r="AB122" s="4"/>
      <c r="AC122" s="4">
        <v>14310104</v>
      </c>
      <c r="AD122" s="4">
        <v>14310104</v>
      </c>
      <c r="AE122" s="4">
        <v>14310104</v>
      </c>
    </row>
    <row r="123" spans="1:31" ht="18.600000000000001" customHeight="1">
      <c r="A123" s="4" t="s">
        <v>263</v>
      </c>
      <c r="B123" s="1" t="str">
        <f>VLOOKUP(A123,Lable!$G:$I,2,FALSE)</f>
        <v>부채번호 없는 납부 내역</v>
      </c>
      <c r="C123" s="1" t="str">
        <f t="shared" si="53"/>
        <v>Payments Without Debit Number(부채번호 없는 납부 내역)</v>
      </c>
      <c r="D123" s="1" t="str">
        <f>IF(B123&lt;&gt;"", VLOOKUP(B123,Lable!$A:$D,2,FALSE), "" )</f>
        <v>Payments Without Debit Number</v>
      </c>
      <c r="E123" s="10" t="s">
        <v>269</v>
      </c>
      <c r="F123" s="1" t="str">
        <f t="shared" si="54"/>
        <v>Case ID : 271215(Case ID : 271215)</v>
      </c>
      <c r="G123" s="1" t="str">
        <f>IF(E123&lt;&gt;"",VLOOKUP(E123,Lable!$A:$B,2,FALSE),"")</f>
        <v>Case ID : 271215</v>
      </c>
      <c r="H123" s="10" t="s">
        <v>402</v>
      </c>
      <c r="I123" s="1" t="str">
        <f t="shared" si="51"/>
        <v>Assessment Details(평가세부정보)</v>
      </c>
      <c r="J123" s="1" t="str">
        <f>IF(H123&lt;&gt;"", VLOOKUP(H123,Lable!$A:$D,2,FALSE),"")</f>
        <v>Assessment Details</v>
      </c>
      <c r="K123" s="9"/>
      <c r="L123" s="1" t="str">
        <f t="shared" si="52"/>
        <v/>
      </c>
      <c r="M123" s="1" t="str">
        <f>IF(K123&lt;&gt;"",VLOOKUP(K123,Lable!$A:$B,2,FALSE),"")</f>
        <v/>
      </c>
      <c r="N123" s="2" t="s">
        <v>270</v>
      </c>
      <c r="O123" s="4" t="s">
        <v>174</v>
      </c>
      <c r="P123" s="1" t="str">
        <f t="shared" si="33"/>
        <v>Case Type&lt;br&gt;(사례 유형)</v>
      </c>
      <c r="Q123" s="1" t="str">
        <f>IF(O123&lt;&gt;"", VLOOKUP(O123, Lable!$A:$B, 2, FALSE), "")</f>
        <v>Case Type</v>
      </c>
      <c r="R123" s="2" t="s">
        <v>70</v>
      </c>
      <c r="S123" s="1"/>
      <c r="T123" s="4"/>
      <c r="U123" s="4"/>
      <c r="V123" s="4"/>
      <c r="W123" s="4"/>
      <c r="X123" s="4"/>
      <c r="Y123" s="4"/>
      <c r="Z123" s="4"/>
      <c r="AA123" s="4"/>
      <c r="AB123" s="4"/>
      <c r="AC123" s="4" t="s">
        <v>282</v>
      </c>
      <c r="AD123" s="4" t="s">
        <v>282</v>
      </c>
      <c r="AE123" s="4" t="s">
        <v>282</v>
      </c>
    </row>
    <row r="124" spans="1:31" ht="18.600000000000001" customHeight="1">
      <c r="A124" s="4" t="s">
        <v>263</v>
      </c>
      <c r="B124" s="1" t="str">
        <f>VLOOKUP(A124,Lable!$G:$I,2,FALSE)</f>
        <v>부채번호 없는 납부 내역</v>
      </c>
      <c r="C124" s="1" t="str">
        <f t="shared" si="53"/>
        <v>Payments Without Debit Number(부채번호 없는 납부 내역)</v>
      </c>
      <c r="D124" s="1" t="str">
        <f>IF(B124&lt;&gt;"", VLOOKUP(B124,Lable!$A:$D,2,FALSE), "" )</f>
        <v>Payments Without Debit Number</v>
      </c>
      <c r="E124" s="10" t="s">
        <v>269</v>
      </c>
      <c r="F124" s="1" t="str">
        <f t="shared" si="54"/>
        <v>Case ID : 271215(Case ID : 271215)</v>
      </c>
      <c r="G124" s="1" t="str">
        <f>IF(E124&lt;&gt;"",VLOOKUP(E124,Lable!$A:$B,2,FALSE),"")</f>
        <v>Case ID : 271215</v>
      </c>
      <c r="H124" s="10" t="s">
        <v>402</v>
      </c>
      <c r="I124" s="1" t="str">
        <f t="shared" si="51"/>
        <v>Assessment Details(평가세부정보)</v>
      </c>
      <c r="J124" s="1" t="str">
        <f>IF(H124&lt;&gt;"", VLOOKUP(H124,Lable!$A:$D,2,FALSE),"")</f>
        <v>Assessment Details</v>
      </c>
      <c r="K124" s="9"/>
      <c r="L124" s="1" t="str">
        <f t="shared" si="52"/>
        <v/>
      </c>
      <c r="M124" s="1" t="str">
        <f>IF(K124&lt;&gt;"",VLOOKUP(K124,Lable!$A:$B,2,FALSE),"")</f>
        <v/>
      </c>
      <c r="N124" s="2" t="s">
        <v>270</v>
      </c>
      <c r="O124" s="4" t="s">
        <v>175</v>
      </c>
      <c r="P124" s="1" t="str">
        <f t="shared" si="33"/>
        <v>Debit No&lt;br&gt;(차변 번호)</v>
      </c>
      <c r="Q124" s="1" t="str">
        <f>IF(O124&lt;&gt;"", VLOOKUP(O124, Lable!$A:$B, 2, FALSE), "")</f>
        <v>Debit No</v>
      </c>
      <c r="R124" s="2" t="s">
        <v>70</v>
      </c>
      <c r="S124" s="1"/>
      <c r="T124" s="4"/>
      <c r="U124" s="4"/>
      <c r="V124" s="4"/>
      <c r="W124" s="4"/>
      <c r="X124" s="4"/>
      <c r="Y124" s="4"/>
      <c r="Z124" s="4"/>
      <c r="AA124" s="4"/>
      <c r="AB124" s="4"/>
      <c r="AC124" s="4">
        <v>440508469</v>
      </c>
      <c r="AD124" s="4">
        <v>440508469</v>
      </c>
      <c r="AE124" s="4">
        <v>440508469</v>
      </c>
    </row>
    <row r="125" spans="1:31" ht="18.600000000000001" customHeight="1">
      <c r="A125" s="4" t="s">
        <v>263</v>
      </c>
      <c r="B125" s="1" t="str">
        <f>VLOOKUP(A125,Lable!$G:$I,2,FALSE)</f>
        <v>부채번호 없는 납부 내역</v>
      </c>
      <c r="C125" s="1" t="str">
        <f t="shared" si="53"/>
        <v>Payments Without Debit Number(부채번호 없는 납부 내역)</v>
      </c>
      <c r="D125" s="1" t="str">
        <f>IF(B125&lt;&gt;"", VLOOKUP(B125,Lable!$A:$D,2,FALSE), "" )</f>
        <v>Payments Without Debit Number</v>
      </c>
      <c r="E125" s="10" t="s">
        <v>269</v>
      </c>
      <c r="F125" s="1" t="str">
        <f t="shared" si="54"/>
        <v>Case ID : 271215(Case ID : 271215)</v>
      </c>
      <c r="G125" s="1" t="str">
        <f>IF(E125&lt;&gt;"",VLOOKUP(E125,Lable!$A:$B,2,FALSE),"")</f>
        <v>Case ID : 271215</v>
      </c>
      <c r="H125" s="10" t="s">
        <v>402</v>
      </c>
      <c r="I125" s="1" t="str">
        <f t="shared" si="51"/>
        <v>Assessment Details(평가세부정보)</v>
      </c>
      <c r="J125" s="1" t="str">
        <f>IF(H125&lt;&gt;"", VLOOKUP(H125,Lable!$A:$D,2,FALSE),"")</f>
        <v>Assessment Details</v>
      </c>
      <c r="K125" s="9"/>
      <c r="L125" s="1" t="str">
        <f t="shared" si="52"/>
        <v/>
      </c>
      <c r="M125" s="1" t="str">
        <f>IF(K125&lt;&gt;"",VLOOKUP(K125,Lable!$A:$B,2,FALSE),"")</f>
        <v/>
      </c>
      <c r="N125" s="2" t="s">
        <v>270</v>
      </c>
      <c r="O125" s="4" t="s">
        <v>176</v>
      </c>
      <c r="P125" s="1" t="str">
        <f t="shared" si="33"/>
        <v>Debit Amount&lt;br&gt;(차변 금액)</v>
      </c>
      <c r="Q125" s="1" t="str">
        <f>IF(O125&lt;&gt;"", VLOOKUP(O125, Lable!$A:$B, 2, FALSE), "")</f>
        <v>Debit Amount</v>
      </c>
      <c r="R125" s="2" t="s">
        <v>70</v>
      </c>
      <c r="S125" s="1"/>
      <c r="T125" s="4"/>
      <c r="U125" s="4"/>
      <c r="V125" s="4"/>
      <c r="W125" s="4"/>
      <c r="X125" s="4"/>
      <c r="Y125" s="4"/>
      <c r="Z125" s="4"/>
      <c r="AA125" s="4"/>
      <c r="AB125" s="4"/>
      <c r="AC125" s="33">
        <v>2894529</v>
      </c>
      <c r="AD125" s="33">
        <v>2894529</v>
      </c>
      <c r="AE125" s="33">
        <v>2894529</v>
      </c>
    </row>
    <row r="126" spans="1:31" ht="18.600000000000001" customHeight="1">
      <c r="A126" s="4" t="s">
        <v>263</v>
      </c>
      <c r="B126" s="1" t="str">
        <f>VLOOKUP(A126,Lable!$G:$I,2,FALSE)</f>
        <v>부채번호 없는 납부 내역</v>
      </c>
      <c r="C126" s="1" t="str">
        <f t="shared" ref="C126:C135" si="55">IF(B126&lt;&gt;"",D126&amp;"("&amp;B126&amp;")","")</f>
        <v>Payments Without Debit Number(부채번호 없는 납부 내역)</v>
      </c>
      <c r="D126" s="1" t="str">
        <f>IF(B126&lt;&gt;"", VLOOKUP(B126,Lable!$A:$D,2,FALSE), "" )</f>
        <v>Payments Without Debit Number</v>
      </c>
      <c r="E126" s="10" t="s">
        <v>269</v>
      </c>
      <c r="F126" s="1" t="str">
        <f t="shared" ref="F126:F132" si="56">IF(E126&lt;&gt;"",G126&amp;"("&amp;E126&amp;")","")</f>
        <v>Case ID : 271215(Case ID : 271215)</v>
      </c>
      <c r="G126" s="1" t="str">
        <f>IF(E126&lt;&gt;"",VLOOKUP(E126,Lable!$A:$B,2,FALSE),"")</f>
        <v>Case ID : 271215</v>
      </c>
      <c r="H126" s="10" t="s">
        <v>402</v>
      </c>
      <c r="I126" s="1" t="str">
        <f t="shared" ref="I126:I127" si="57">IF(H126&lt;&gt;"",J126&amp;"("&amp;H126&amp;")","")</f>
        <v>Assessment Details(평가세부정보)</v>
      </c>
      <c r="J126" s="1" t="str">
        <f>IF(H126&lt;&gt;"", VLOOKUP(H126,Lable!$A:$D,2,FALSE),"")</f>
        <v>Assessment Details</v>
      </c>
      <c r="K126" s="9"/>
      <c r="L126" s="1" t="str">
        <f t="shared" ref="L126:L127" si="58">IF(K126&lt;&gt;"",M126&amp;"("&amp;K126&amp;")","")</f>
        <v/>
      </c>
      <c r="M126" s="1" t="str">
        <f>IF(K126&lt;&gt;"",VLOOKUP(K126,Lable!$A:$B,2,FALSE),"")</f>
        <v/>
      </c>
      <c r="N126" s="2" t="s">
        <v>270</v>
      </c>
      <c r="O126" s="4" t="s">
        <v>177</v>
      </c>
      <c r="P126" s="1" t="str">
        <f t="shared" si="33"/>
        <v>Creadit Amount&lt;br&gt;(대변 금액)</v>
      </c>
      <c r="Q126" s="1" t="str">
        <f>IF(O126&lt;&gt;"", VLOOKUP(O126, Lable!$A:$B, 2, FALSE), "")</f>
        <v>Creadit Amount</v>
      </c>
      <c r="R126" s="2" t="s">
        <v>70</v>
      </c>
      <c r="S126" s="1"/>
      <c r="T126" s="4"/>
      <c r="U126" s="4"/>
      <c r="V126" s="4"/>
      <c r="W126" s="4"/>
      <c r="X126" s="4"/>
      <c r="Y126" s="4"/>
      <c r="Z126" s="4"/>
      <c r="AA126" s="4"/>
      <c r="AB126" s="4"/>
      <c r="AC126" s="4">
        <v>0</v>
      </c>
      <c r="AD126" s="4">
        <v>0</v>
      </c>
      <c r="AE126" s="4">
        <v>0</v>
      </c>
    </row>
    <row r="127" spans="1:31" ht="18.600000000000001" customHeight="1">
      <c r="A127" s="4" t="s">
        <v>263</v>
      </c>
      <c r="B127" s="1" t="str">
        <f>VLOOKUP(A127,Lable!$G:$I,2,FALSE)</f>
        <v>부채번호 없는 납부 내역</v>
      </c>
      <c r="C127" s="1" t="str">
        <f t="shared" si="55"/>
        <v>Payments Without Debit Number(부채번호 없는 납부 내역)</v>
      </c>
      <c r="D127" s="1" t="str">
        <f>IF(B127&lt;&gt;"", VLOOKUP(B127,Lable!$A:$D,2,FALSE), "" )</f>
        <v>Payments Without Debit Number</v>
      </c>
      <c r="E127" s="10" t="s">
        <v>269</v>
      </c>
      <c r="F127" s="1" t="str">
        <f t="shared" si="56"/>
        <v>Case ID : 271215(Case ID : 271215)</v>
      </c>
      <c r="G127" s="1" t="str">
        <f>IF(E127&lt;&gt;"",VLOOKUP(E127,Lable!$A:$B,2,FALSE),"")</f>
        <v>Case ID : 271215</v>
      </c>
      <c r="H127" s="10" t="s">
        <v>402</v>
      </c>
      <c r="I127" s="1" t="str">
        <f t="shared" si="57"/>
        <v>Assessment Details(평가세부정보)</v>
      </c>
      <c r="J127" s="1" t="str">
        <f>IF(H127&lt;&gt;"", VLOOKUP(H127,Lable!$A:$D,2,FALSE),"")</f>
        <v>Assessment Details</v>
      </c>
      <c r="K127" s="9"/>
      <c r="L127" s="1" t="str">
        <f t="shared" si="58"/>
        <v/>
      </c>
      <c r="M127" s="1" t="str">
        <f>IF(K127&lt;&gt;"",VLOOKUP(K127,Lable!$A:$B,2,FALSE),"")</f>
        <v/>
      </c>
      <c r="N127" s="2" t="s">
        <v>270</v>
      </c>
      <c r="O127" s="4" t="s">
        <v>279</v>
      </c>
      <c r="P127" s="1" t="str">
        <f t="shared" si="33"/>
        <v>Earmark&lt;br&gt;(귀속)</v>
      </c>
      <c r="Q127" s="1" t="str">
        <f>IF(O127&lt;&gt;"", VLOOKUP(O127, Lable!$A:$B, 2, FALSE), "")</f>
        <v>Earmark</v>
      </c>
      <c r="R127" s="2" t="s">
        <v>70</v>
      </c>
      <c r="S127" s="1"/>
      <c r="T127" s="4"/>
      <c r="U127" s="4"/>
      <c r="V127" s="4"/>
      <c r="W127" s="4"/>
      <c r="X127" s="4"/>
      <c r="Y127" s="4"/>
      <c r="Z127" s="4"/>
      <c r="AA127" s="4"/>
      <c r="AB127" s="4"/>
      <c r="AC127" s="4" t="s">
        <v>283</v>
      </c>
      <c r="AD127" s="4" t="s">
        <v>283</v>
      </c>
      <c r="AE127" s="4" t="s">
        <v>283</v>
      </c>
    </row>
    <row r="128" spans="1:31" s="11" customFormat="1" ht="18.600000000000001" customHeight="1">
      <c r="A128" s="4" t="s">
        <v>263</v>
      </c>
      <c r="B128" s="1" t="str">
        <f>VLOOKUP(A128,Lable!$G:$I,2,FALSE)</f>
        <v>부채번호 없는 납부 내역</v>
      </c>
      <c r="C128" s="1" t="str">
        <f t="shared" ref="C128:C132" si="59">IF(B128&lt;&gt;"",D128&amp;"("&amp;B128&amp;")","")</f>
        <v>Payments Without Debit Number(부채번호 없는 납부 내역)</v>
      </c>
      <c r="D128" s="1" t="str">
        <f>IF(B128&lt;&gt;"", VLOOKUP(B128,Lable!$A:$D,2,FALSE), "" )</f>
        <v>Payments Without Debit Number</v>
      </c>
      <c r="E128" s="10" t="s">
        <v>267</v>
      </c>
      <c r="F128" s="1" t="str">
        <f t="shared" si="56"/>
        <v>Case ID : 271215(Case ID : 271215)</v>
      </c>
      <c r="G128" s="1" t="str">
        <f>IF(E128&lt;&gt;"",VLOOKUP(E128,Lable!$A:$B,2,FALSE),"")</f>
        <v>Case ID : 271215</v>
      </c>
      <c r="H128" s="10"/>
      <c r="I128" s="1"/>
      <c r="J128" s="1"/>
      <c r="K128" s="9"/>
      <c r="L128" s="1"/>
      <c r="M128" s="1"/>
      <c r="N128" s="2"/>
      <c r="O128" s="4"/>
      <c r="P128" s="1"/>
      <c r="Q128" s="1"/>
      <c r="R128" s="2"/>
      <c r="S128" s="1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 ht="18.600000000000001" customHeight="1">
      <c r="A129" s="4" t="s">
        <v>263</v>
      </c>
      <c r="B129" s="1" t="str">
        <f>VLOOKUP(A129,Lable!$G:$I,2,FALSE)</f>
        <v>부채번호 없는 납부 내역</v>
      </c>
      <c r="C129" s="1" t="str">
        <f t="shared" si="59"/>
        <v>Payments Without Debit Number(부채번호 없는 납부 내역)</v>
      </c>
      <c r="D129" s="1" t="str">
        <f>IF(B129&lt;&gt;"", VLOOKUP(B129,Lable!$A:$D,2,FALSE), "" )</f>
        <v>Payments Without Debit Number</v>
      </c>
      <c r="E129" s="10" t="s">
        <v>267</v>
      </c>
      <c r="F129" s="1" t="str">
        <f t="shared" si="56"/>
        <v>Case ID : 271215(Case ID : 271215)</v>
      </c>
      <c r="G129" s="1" t="str">
        <f>IF(E129&lt;&gt;"",VLOOKUP(E129,Lable!$A:$B,2,FALSE),"")</f>
        <v>Case ID : 271215</v>
      </c>
      <c r="H129" s="10" t="s">
        <v>317</v>
      </c>
      <c r="I129" s="1" t="str">
        <f t="shared" ref="I129" si="60">IF(H129&lt;&gt;"",J129&amp;"("&amp;H129&amp;")","")</f>
        <v>Remarks(비고)</v>
      </c>
      <c r="J129" s="1" t="str">
        <f>IF(H129&lt;&gt;"", VLOOKUP(H129,Lable!$A:$D,2,FALSE),"")</f>
        <v>Remarks</v>
      </c>
      <c r="K129" s="9"/>
      <c r="L129" s="1" t="str">
        <f t="shared" ref="L129" si="61">IF(K129&lt;&gt;"",M129&amp;"("&amp;K129&amp;")","")</f>
        <v/>
      </c>
      <c r="M129" s="1" t="str">
        <f>IF(K129&lt;&gt;"",VLOOKUP(K129,Lable!$A:$B,2,FALSE),"")</f>
        <v/>
      </c>
      <c r="N129" s="2" t="s">
        <v>333</v>
      </c>
      <c r="O129" s="4" t="s">
        <v>316</v>
      </c>
      <c r="P129" s="1" t="str">
        <f t="shared" ref="P129" si="62">IF(O129&lt;&gt;"",Q129&amp;"&lt;br&gt;("&amp;O129&amp;")","")</f>
        <v>Remarks&lt;br&gt;(비고)</v>
      </c>
      <c r="Q129" s="1" t="str">
        <f>IF(O129&lt;&gt;"", VLOOKUP(O129, Lable!$A:$B, 2, FALSE), "")</f>
        <v>Remarks</v>
      </c>
      <c r="R129" s="2" t="s">
        <v>318</v>
      </c>
      <c r="S129" s="1"/>
      <c r="T129" s="4"/>
      <c r="U129" s="4"/>
      <c r="V129" s="2" t="s">
        <v>140</v>
      </c>
      <c r="W129" s="4"/>
      <c r="X129" s="4"/>
      <c r="Y129" s="4"/>
      <c r="Z129" s="4"/>
      <c r="AA129" s="4"/>
      <c r="AB129" s="4"/>
      <c r="AC129" s="4" t="s">
        <v>487</v>
      </c>
      <c r="AD129" s="4" t="s">
        <v>487</v>
      </c>
      <c r="AE129" s="4" t="s">
        <v>487</v>
      </c>
    </row>
    <row r="130" spans="1:31" s="11" customFormat="1" ht="18.600000000000001" customHeight="1">
      <c r="A130" s="4" t="s">
        <v>263</v>
      </c>
      <c r="B130" s="1" t="str">
        <f>VLOOKUP(A130,Lable!$G:$I,2,FALSE)</f>
        <v>부채번호 없는 납부 내역</v>
      </c>
      <c r="C130" s="1" t="str">
        <f t="shared" ref="C130:C131" si="63">IF(B130&lt;&gt;"",D130&amp;"("&amp;B130&amp;")","")</f>
        <v>Payments Without Debit Number(부채번호 없는 납부 내역)</v>
      </c>
      <c r="D130" s="1" t="str">
        <f>IF(B130&lt;&gt;"", VLOOKUP(B130,Lable!$A:$D,2,FALSE), "" )</f>
        <v>Payments Without Debit Number</v>
      </c>
      <c r="E130" s="10" t="s">
        <v>267</v>
      </c>
      <c r="F130" s="1" t="str">
        <f t="shared" ref="F130:F131" si="64">IF(E130&lt;&gt;"",G130&amp;"("&amp;E130&amp;")","")</f>
        <v>Case ID : 271215(Case ID : 271215)</v>
      </c>
      <c r="G130" s="1" t="str">
        <f>IF(E130&lt;&gt;"",VLOOKUP(E130,Lable!$A:$B,2,FALSE),"")</f>
        <v>Case ID : 271215</v>
      </c>
      <c r="H130" s="10"/>
      <c r="I130" s="1"/>
      <c r="J130" s="1"/>
      <c r="K130" s="9"/>
      <c r="L130" s="1"/>
      <c r="M130" s="1"/>
      <c r="N130" s="2"/>
      <c r="O130" s="4"/>
      <c r="P130" s="1"/>
      <c r="Q130" s="1"/>
      <c r="R130" s="2" t="s">
        <v>70</v>
      </c>
      <c r="S130" s="1" t="s">
        <v>397</v>
      </c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s="56" customFormat="1" ht="18.600000000000001" customHeight="1">
      <c r="A131" s="52" t="s">
        <v>263</v>
      </c>
      <c r="B131" s="53" t="str">
        <f>VLOOKUP(A131,Lable!$G:$I,2,FALSE)</f>
        <v>부채번호 없는 납부 내역</v>
      </c>
      <c r="C131" s="53" t="str">
        <f t="shared" si="63"/>
        <v>Payments Without Debit Number(부채번호 없는 납부 내역)</v>
      </c>
      <c r="D131" s="53" t="str">
        <f>IF(B131&lt;&gt;"", VLOOKUP(B131,Lable!$A:$D,2,FALSE), "" )</f>
        <v>Payments Without Debit Number</v>
      </c>
      <c r="E131" s="54" t="s">
        <v>267</v>
      </c>
      <c r="F131" s="53" t="str">
        <f t="shared" si="64"/>
        <v>Case ID : 271215(Case ID : 271215)</v>
      </c>
      <c r="G131" s="53" t="str">
        <f>IF(E131&lt;&gt;"",VLOOKUP(E131,Lable!$A:$B,2,FALSE),"")</f>
        <v>Case ID : 271215</v>
      </c>
      <c r="H131" s="54"/>
      <c r="I131" s="53"/>
      <c r="J131" s="53"/>
      <c r="K131" s="53"/>
      <c r="L131" s="53" t="str">
        <f t="shared" ref="L131" si="65">IF(K131&lt;&gt;"",M131&amp;"("&amp;K131&amp;")","")</f>
        <v/>
      </c>
      <c r="M131" s="53" t="str">
        <f>IF(K131&lt;&gt;"",VLOOKUP(K131,Lable!$A:$B,2,FALSE),"")</f>
        <v/>
      </c>
      <c r="N131" s="54"/>
      <c r="O131" s="52"/>
      <c r="P131" s="53"/>
      <c r="Q131" s="53"/>
      <c r="R131" s="54" t="s">
        <v>494</v>
      </c>
      <c r="S131" s="53"/>
      <c r="T131" s="52"/>
      <c r="U131" s="52"/>
      <c r="V131" s="54"/>
      <c r="W131" s="52"/>
      <c r="X131" s="52"/>
      <c r="Y131" s="52"/>
      <c r="Z131" s="52" t="s">
        <v>501</v>
      </c>
      <c r="AA131" s="52" t="s">
        <v>501</v>
      </c>
      <c r="AB131" s="52" t="s">
        <v>501</v>
      </c>
      <c r="AC131" s="52"/>
      <c r="AD131" s="52"/>
      <c r="AE131" s="52"/>
    </row>
    <row r="132" spans="1:31" s="11" customFormat="1" ht="18.600000000000001" customHeight="1">
      <c r="A132" s="4" t="s">
        <v>263</v>
      </c>
      <c r="B132" s="1" t="str">
        <f>VLOOKUP(A132,Lable!$G:$I,2,FALSE)</f>
        <v>부채번호 없는 납부 내역</v>
      </c>
      <c r="C132" s="1" t="str">
        <f t="shared" si="59"/>
        <v>Payments Without Debit Number(부채번호 없는 납부 내역)</v>
      </c>
      <c r="D132" s="1" t="str">
        <f>IF(B132&lt;&gt;"", VLOOKUP(B132,Lable!$A:$D,2,FALSE), "" )</f>
        <v>Payments Without Debit Number</v>
      </c>
      <c r="E132" s="10" t="s">
        <v>267</v>
      </c>
      <c r="F132" s="1" t="str">
        <f t="shared" si="56"/>
        <v>Case ID : 271215(Case ID : 271215)</v>
      </c>
      <c r="G132" s="1" t="str">
        <f>IF(E132&lt;&gt;"",VLOOKUP(E132,Lable!$A:$B,2,FALSE),"")</f>
        <v>Case ID : 271215</v>
      </c>
      <c r="H132" s="10"/>
      <c r="I132" s="1"/>
      <c r="J132" s="1"/>
      <c r="K132" s="9"/>
      <c r="L132" s="1"/>
      <c r="M132" s="1"/>
      <c r="N132" s="2"/>
      <c r="O132" s="4"/>
      <c r="P132" s="1"/>
      <c r="Q132" s="1"/>
      <c r="R132" s="2" t="s">
        <v>70</v>
      </c>
      <c r="S132" s="1" t="s">
        <v>397</v>
      </c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s="56" customFormat="1" ht="18.600000000000001" customHeight="1">
      <c r="A133" s="52" t="s">
        <v>263</v>
      </c>
      <c r="B133" s="53" t="str">
        <f>VLOOKUP(A133,Lable!$G:$I,2,FALSE)</f>
        <v>부채번호 없는 납부 내역</v>
      </c>
      <c r="C133" s="53" t="str">
        <f t="shared" ref="C133" si="66">IF(B133&lt;&gt;"",D133&amp;"("&amp;B133&amp;")","")</f>
        <v>Payments Without Debit Number(부채번호 없는 납부 내역)</v>
      </c>
      <c r="D133" s="53" t="str">
        <f>IF(B133&lt;&gt;"", VLOOKUP(B133,Lable!$A:$D,2,FALSE), "" )</f>
        <v>Payments Without Debit Number</v>
      </c>
      <c r="E133" s="54" t="s">
        <v>267</v>
      </c>
      <c r="F133" s="53" t="str">
        <f t="shared" ref="F133" si="67">IF(E133&lt;&gt;"",G133&amp;"("&amp;E133&amp;")","")</f>
        <v>Case ID : 271215(Case ID : 271215)</v>
      </c>
      <c r="G133" s="53" t="str">
        <f>IF(E133&lt;&gt;"",VLOOKUP(E133,Lable!$A:$B,2,FALSE),"")</f>
        <v>Case ID : 271215</v>
      </c>
      <c r="H133" s="54"/>
      <c r="I133" s="53"/>
      <c r="J133" s="53"/>
      <c r="K133" s="53"/>
      <c r="L133" s="53" t="str">
        <f t="shared" ref="L133" si="68">IF(K133&lt;&gt;"",M133&amp;"("&amp;K133&amp;")","")</f>
        <v/>
      </c>
      <c r="M133" s="53" t="str">
        <f>IF(K133&lt;&gt;"",VLOOKUP(K133,Lable!$A:$B,2,FALSE),"")</f>
        <v/>
      </c>
      <c r="N133" s="54"/>
      <c r="O133" s="52"/>
      <c r="P133" s="53"/>
      <c r="Q133" s="53"/>
      <c r="R133" s="54" t="s">
        <v>494</v>
      </c>
      <c r="S133" s="53"/>
      <c r="T133" s="52"/>
      <c r="U133" s="52"/>
      <c r="V133" s="54"/>
      <c r="W133" s="52"/>
      <c r="X133" s="52"/>
      <c r="Y133" s="52"/>
      <c r="Z133" s="52" t="s">
        <v>521</v>
      </c>
      <c r="AA133" s="52" t="s">
        <v>521</v>
      </c>
      <c r="AB133" s="52" t="s">
        <v>521</v>
      </c>
      <c r="AC133" s="52"/>
      <c r="AD133" s="52"/>
      <c r="AE133" s="52"/>
    </row>
    <row r="134" spans="1:31" s="11" customFormat="1" ht="18.600000000000001" customHeight="1">
      <c r="A134" s="4" t="s">
        <v>263</v>
      </c>
      <c r="B134" s="1" t="str">
        <f>VLOOKUP(A134,Lable!$G:$I,2,FALSE)</f>
        <v>부채번호 없는 납부 내역</v>
      </c>
      <c r="C134" s="1" t="str">
        <f>IF(B134&lt;&gt;"",D134&amp;"("&amp;B134&amp;")","")</f>
        <v>Payments Without Debit Number(부채번호 없는 납부 내역)</v>
      </c>
      <c r="D134" s="1" t="str">
        <f>IF(B134&lt;&gt;"", VLOOKUP(B134,Lable!$A:$D,2,FALSE), "" )</f>
        <v>Payments Without Debit Number</v>
      </c>
      <c r="E134" s="10" t="s">
        <v>267</v>
      </c>
      <c r="F134" s="1" t="str">
        <f t="shared" ref="F134" si="69">IF(E134&lt;&gt;"",G134&amp;"("&amp;E134&amp;")","")</f>
        <v>Case ID : 271215(Case ID : 271215)</v>
      </c>
      <c r="G134" s="1" t="str">
        <f>IF(E134&lt;&gt;"",VLOOKUP(E134,Lable!$A:$B,2,FALSE),"")</f>
        <v>Case ID : 271215</v>
      </c>
      <c r="H134" s="10"/>
      <c r="I134" s="1"/>
      <c r="J134" s="1"/>
      <c r="K134" s="9"/>
      <c r="L134" s="1"/>
      <c r="M134" s="1"/>
      <c r="N134" s="2"/>
      <c r="O134" s="4"/>
      <c r="P134" s="1"/>
      <c r="Q134" s="1"/>
      <c r="R134" s="2" t="s">
        <v>70</v>
      </c>
      <c r="S134" s="1" t="s">
        <v>397</v>
      </c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ht="18.600000000000001" customHeight="1">
      <c r="A135" s="4" t="s">
        <v>294</v>
      </c>
      <c r="B135" s="1" t="str">
        <f>VLOOKUP(A135,Lable!$G:$I,2,FALSE)</f>
        <v>평가추가(부채번호 없는 납부 내역)</v>
      </c>
      <c r="C135" s="1" t="str">
        <f t="shared" si="55"/>
        <v>Add assessment(Payments Without Debit Number)(평가추가(부채번호 없는 납부 내역))</v>
      </c>
      <c r="D135" s="1" t="str">
        <f>IF(B135&lt;&gt;"", VLOOKUP(B135,Lable!$A:$D,2,FALSE), "" )</f>
        <v>Add assessment(Payments Without Debit Number)</v>
      </c>
      <c r="E135" s="10" t="s">
        <v>267</v>
      </c>
      <c r="F135" s="1"/>
      <c r="G135" s="1"/>
      <c r="H135" s="10"/>
      <c r="I135" s="1"/>
      <c r="J135" s="1"/>
      <c r="K135" s="9"/>
      <c r="L135" s="1"/>
      <c r="M135" s="1"/>
      <c r="N135" s="2" t="s">
        <v>14</v>
      </c>
      <c r="O135" s="4"/>
      <c r="P135" s="1"/>
      <c r="Q135" s="1"/>
      <c r="R135" s="2" t="s">
        <v>203</v>
      </c>
      <c r="S135" s="1"/>
      <c r="T135" s="4"/>
      <c r="U135" s="4"/>
      <c r="V135" s="4"/>
      <c r="W135" s="4"/>
      <c r="X135" s="4"/>
      <c r="Y135" s="4"/>
      <c r="Z135" s="4"/>
      <c r="AA135" s="4"/>
      <c r="AB135" s="4"/>
      <c r="AC135" s="4" t="s">
        <v>297</v>
      </c>
      <c r="AD135" s="4" t="s">
        <v>297</v>
      </c>
      <c r="AE135" s="4" t="s">
        <v>297</v>
      </c>
    </row>
    <row r="136" spans="1:31" ht="18.600000000000001" customHeight="1">
      <c r="A136" s="4" t="s">
        <v>294</v>
      </c>
      <c r="B136" s="1" t="str">
        <f>VLOOKUP(A136,Lable!$G:$I,2,FALSE)</f>
        <v>평가추가(부채번호 없는 납부 내역)</v>
      </c>
      <c r="C136" s="1" t="str">
        <f t="shared" ref="C136:C146" si="70">IF(B136&lt;&gt;"",D136&amp;"("&amp;B136&amp;")","")</f>
        <v>Add assessment(Payments Without Debit Number)(평가추가(부채번호 없는 납부 내역))</v>
      </c>
      <c r="D136" s="1" t="str">
        <f>IF(B136&lt;&gt;"", VLOOKUP(B136,Lable!$A:$D,2,FALSE), "" )</f>
        <v>Add assessment(Payments Without Debit Number)</v>
      </c>
      <c r="E136" s="10" t="s">
        <v>267</v>
      </c>
      <c r="F136" s="1"/>
      <c r="G136" s="1"/>
      <c r="H136" s="10"/>
      <c r="I136" s="1"/>
      <c r="J136" s="1"/>
      <c r="K136" s="9"/>
      <c r="L136" s="1"/>
      <c r="M136" s="1"/>
      <c r="N136" s="2" t="s">
        <v>14</v>
      </c>
      <c r="O136" s="4" t="s">
        <v>277</v>
      </c>
      <c r="P136" s="1" t="str">
        <f t="shared" ref="P136:P147" si="71">IF(O136&lt;&gt;"",Q136&amp;"&lt;br&gt;("&amp;O136&amp;")","")</f>
        <v>Posting ID&lt;br&gt;(게시 ID)</v>
      </c>
      <c r="Q136" s="1" t="str">
        <f>IF(O136&lt;&gt;"", VLOOKUP(O136, Lable!$A:$B, 2, FALSE), "")</f>
        <v>Posting ID</v>
      </c>
      <c r="R136" s="2" t="s">
        <v>70</v>
      </c>
      <c r="S136" s="1"/>
      <c r="T136" s="4"/>
      <c r="U136" s="4"/>
      <c r="V136" s="4"/>
      <c r="W136" s="4"/>
      <c r="X136" s="4"/>
      <c r="Y136" s="4"/>
      <c r="Z136" s="4"/>
      <c r="AA136" s="4"/>
      <c r="AB136" s="4"/>
      <c r="AC136" s="4" t="s">
        <v>297</v>
      </c>
      <c r="AD136" s="4" t="s">
        <v>297</v>
      </c>
      <c r="AE136" s="4" t="s">
        <v>297</v>
      </c>
    </row>
    <row r="137" spans="1:31" ht="18.600000000000001" customHeight="1">
      <c r="A137" s="4" t="s">
        <v>294</v>
      </c>
      <c r="B137" s="1" t="str">
        <f>VLOOKUP(A137,Lable!$G:$I,2,FALSE)</f>
        <v>평가추가(부채번호 없는 납부 내역)</v>
      </c>
      <c r="C137" s="1" t="str">
        <f t="shared" si="70"/>
        <v>Add assessment(Payments Without Debit Number)(평가추가(부채번호 없는 납부 내역))</v>
      </c>
      <c r="D137" s="1" t="str">
        <f>IF(B137&lt;&gt;"", VLOOKUP(B137,Lable!$A:$D,2,FALSE), "" )</f>
        <v>Add assessment(Payments Without Debit Number)</v>
      </c>
      <c r="E137" s="10" t="s">
        <v>267</v>
      </c>
      <c r="F137" s="1"/>
      <c r="G137" s="1"/>
      <c r="H137" s="10"/>
      <c r="I137" s="1"/>
      <c r="J137" s="1"/>
      <c r="K137" s="9"/>
      <c r="L137" s="1"/>
      <c r="M137" s="1"/>
      <c r="N137" s="2" t="s">
        <v>14</v>
      </c>
      <c r="O137" s="4" t="s">
        <v>170</v>
      </c>
      <c r="P137" s="1" t="str">
        <f t="shared" si="71"/>
        <v>Value Date&lt;br&gt;(금액 날짜)</v>
      </c>
      <c r="Q137" s="1" t="str">
        <f>IF(O137&lt;&gt;"", VLOOKUP(O137, Lable!$A:$B, 2, FALSE), "")</f>
        <v>Value Date</v>
      </c>
      <c r="R137" s="2" t="s">
        <v>70</v>
      </c>
      <c r="S137" s="1"/>
      <c r="T137" s="4"/>
      <c r="U137" s="4"/>
      <c r="V137" s="4"/>
      <c r="W137" s="4"/>
      <c r="X137" s="4"/>
      <c r="Y137" s="4"/>
      <c r="Z137" s="4"/>
      <c r="AA137" s="4"/>
      <c r="AB137" s="4"/>
      <c r="AC137" s="4" t="s">
        <v>298</v>
      </c>
      <c r="AD137" s="4" t="s">
        <v>298</v>
      </c>
      <c r="AE137" s="4" t="s">
        <v>298</v>
      </c>
    </row>
    <row r="138" spans="1:31" ht="18.600000000000001" customHeight="1">
      <c r="A138" s="4" t="s">
        <v>294</v>
      </c>
      <c r="B138" s="1" t="str">
        <f>VLOOKUP(A138,Lable!$G:$I,2,FALSE)</f>
        <v>평가추가(부채번호 없는 납부 내역)</v>
      </c>
      <c r="C138" s="1" t="str">
        <f t="shared" si="70"/>
        <v>Add assessment(Payments Without Debit Number)(평가추가(부채번호 없는 납부 내역))</v>
      </c>
      <c r="D138" s="1" t="str">
        <f>IF(B138&lt;&gt;"", VLOOKUP(B138,Lable!$A:$D,2,FALSE), "" )</f>
        <v>Add assessment(Payments Without Debit Number)</v>
      </c>
      <c r="E138" s="10" t="s">
        <v>267</v>
      </c>
      <c r="F138" s="1"/>
      <c r="G138" s="1"/>
      <c r="H138" s="10"/>
      <c r="I138" s="1"/>
      <c r="J138" s="1"/>
      <c r="K138" s="9"/>
      <c r="L138" s="1"/>
      <c r="M138" s="1"/>
      <c r="N138" s="2" t="s">
        <v>14</v>
      </c>
      <c r="O138" s="4" t="s">
        <v>171</v>
      </c>
      <c r="P138" s="1" t="str">
        <f t="shared" si="71"/>
        <v>Period&lt;br&gt;(기간)</v>
      </c>
      <c r="Q138" s="1" t="str">
        <f>IF(O138&lt;&gt;"", VLOOKUP(O138, Lable!$A:$B, 2, FALSE), "")</f>
        <v>Period</v>
      </c>
      <c r="R138" s="2" t="s">
        <v>70</v>
      </c>
      <c r="S138" s="1"/>
      <c r="T138" s="4"/>
      <c r="U138" s="4"/>
      <c r="V138" s="4"/>
      <c r="W138" s="4"/>
      <c r="X138" s="4"/>
      <c r="Y138" s="4"/>
      <c r="Z138" s="4"/>
      <c r="AA138" s="4"/>
      <c r="AB138" s="4"/>
      <c r="AC138" s="4" t="s">
        <v>299</v>
      </c>
      <c r="AD138" s="4" t="s">
        <v>299</v>
      </c>
      <c r="AE138" s="4" t="s">
        <v>299</v>
      </c>
    </row>
    <row r="139" spans="1:31" ht="18.600000000000001" customHeight="1">
      <c r="A139" s="4" t="s">
        <v>294</v>
      </c>
      <c r="B139" s="1" t="str">
        <f>VLOOKUP(A139,Lable!$G:$I,2,FALSE)</f>
        <v>평가추가(부채번호 없는 납부 내역)</v>
      </c>
      <c r="C139" s="1" t="str">
        <f t="shared" si="70"/>
        <v>Add assessment(Payments Without Debit Number)(평가추가(부채번호 없는 납부 내역))</v>
      </c>
      <c r="D139" s="1" t="str">
        <f>IF(B139&lt;&gt;"", VLOOKUP(B139,Lable!$A:$D,2,FALSE), "" )</f>
        <v>Add assessment(Payments Without Debit Number)</v>
      </c>
      <c r="E139" s="10" t="s">
        <v>267</v>
      </c>
      <c r="F139" s="1"/>
      <c r="G139" s="1"/>
      <c r="H139" s="10"/>
      <c r="I139" s="1"/>
      <c r="J139" s="1"/>
      <c r="K139" s="9"/>
      <c r="L139" s="1"/>
      <c r="M139" s="1"/>
      <c r="N139" s="2" t="s">
        <v>14</v>
      </c>
      <c r="O139" s="4" t="s">
        <v>172</v>
      </c>
      <c r="P139" s="1" t="str">
        <f t="shared" si="71"/>
        <v>Year&lt;br&gt;(년)</v>
      </c>
      <c r="Q139" s="1" t="str">
        <f>IF(O139&lt;&gt;"", VLOOKUP(O139, Lable!$A:$B, 2, FALSE), "")</f>
        <v>Year</v>
      </c>
      <c r="R139" s="2" t="s">
        <v>70</v>
      </c>
      <c r="S139" s="1"/>
      <c r="T139" s="4"/>
      <c r="U139" s="4"/>
      <c r="V139" s="4"/>
      <c r="W139" s="4"/>
      <c r="X139" s="4"/>
      <c r="Y139" s="4"/>
      <c r="Z139" s="4"/>
      <c r="AA139" s="4"/>
      <c r="AB139" s="4"/>
      <c r="AC139" s="4" t="s">
        <v>300</v>
      </c>
      <c r="AD139" s="4" t="s">
        <v>300</v>
      </c>
      <c r="AE139" s="4" t="s">
        <v>300</v>
      </c>
    </row>
    <row r="140" spans="1:31" ht="18.600000000000001" customHeight="1">
      <c r="A140" s="4" t="s">
        <v>294</v>
      </c>
      <c r="B140" s="1" t="str">
        <f>VLOOKUP(A140,Lable!$G:$I,2,FALSE)</f>
        <v>평가추가(부채번호 없는 납부 내역)</v>
      </c>
      <c r="C140" s="1" t="str">
        <f t="shared" si="70"/>
        <v>Add assessment(Payments Without Debit Number)(평가추가(부채번호 없는 납부 내역))</v>
      </c>
      <c r="D140" s="1" t="str">
        <f>IF(B140&lt;&gt;"", VLOOKUP(B140,Lable!$A:$D,2,FALSE), "" )</f>
        <v>Add assessment(Payments Without Debit Number)</v>
      </c>
      <c r="E140" s="10" t="s">
        <v>267</v>
      </c>
      <c r="F140" s="1"/>
      <c r="G140" s="1"/>
      <c r="H140" s="10"/>
      <c r="I140" s="1"/>
      <c r="J140" s="1"/>
      <c r="K140" s="9"/>
      <c r="L140" s="1"/>
      <c r="M140" s="1"/>
      <c r="N140" s="2" t="s">
        <v>14</v>
      </c>
      <c r="O140" s="4" t="s">
        <v>173</v>
      </c>
      <c r="P140" s="1" t="str">
        <f t="shared" si="71"/>
        <v>Tax&lt;br&gt;(세금)</v>
      </c>
      <c r="Q140" s="1" t="str">
        <f>IF(O140&lt;&gt;"", VLOOKUP(O140, Lable!$A:$B, 2, FALSE), "")</f>
        <v>Tax</v>
      </c>
      <c r="R140" s="2" t="s">
        <v>70</v>
      </c>
      <c r="S140" s="1"/>
      <c r="T140" s="4"/>
      <c r="U140" s="4"/>
      <c r="V140" s="4"/>
      <c r="W140" s="4"/>
      <c r="X140" s="4"/>
      <c r="Y140" s="4"/>
      <c r="Z140" s="4"/>
      <c r="AA140" s="4"/>
      <c r="AB140" s="4"/>
      <c r="AC140" s="4" t="s">
        <v>301</v>
      </c>
      <c r="AD140" s="4" t="s">
        <v>301</v>
      </c>
      <c r="AE140" s="4" t="s">
        <v>301</v>
      </c>
    </row>
    <row r="141" spans="1:31" ht="18.600000000000001" customHeight="1">
      <c r="A141" s="4" t="s">
        <v>294</v>
      </c>
      <c r="B141" s="1" t="str">
        <f>VLOOKUP(A141,Lable!$G:$I,2,FALSE)</f>
        <v>평가추가(부채번호 없는 납부 내역)</v>
      </c>
      <c r="C141" s="1" t="str">
        <f t="shared" si="70"/>
        <v>Add assessment(Payments Without Debit Number)(평가추가(부채번호 없는 납부 내역))</v>
      </c>
      <c r="D141" s="1" t="str">
        <f>IF(B141&lt;&gt;"", VLOOKUP(B141,Lable!$A:$D,2,FALSE), "" )</f>
        <v>Add assessment(Payments Without Debit Number)</v>
      </c>
      <c r="E141" s="10" t="s">
        <v>267</v>
      </c>
      <c r="F141" s="1"/>
      <c r="G141" s="1"/>
      <c r="H141" s="10"/>
      <c r="I141" s="1"/>
      <c r="J141" s="1"/>
      <c r="K141" s="9"/>
      <c r="L141" s="1"/>
      <c r="M141" s="1"/>
      <c r="N141" s="2" t="s">
        <v>14</v>
      </c>
      <c r="O141" s="4" t="s">
        <v>174</v>
      </c>
      <c r="P141" s="1" t="str">
        <f t="shared" si="71"/>
        <v>Case Type&lt;br&gt;(사례 유형)</v>
      </c>
      <c r="Q141" s="1" t="str">
        <f>IF(O141&lt;&gt;"", VLOOKUP(O141, Lable!$A:$B, 2, FALSE), "")</f>
        <v>Case Type</v>
      </c>
      <c r="R141" s="2" t="s">
        <v>70</v>
      </c>
      <c r="S141" s="1"/>
      <c r="T141" s="4"/>
      <c r="U141" s="4"/>
      <c r="V141" s="4"/>
      <c r="W141" s="4"/>
      <c r="X141" s="4"/>
      <c r="Y141" s="4"/>
      <c r="Z141" s="4"/>
      <c r="AA141" s="4"/>
      <c r="AB141" s="4"/>
      <c r="AC141" s="4" t="s">
        <v>302</v>
      </c>
      <c r="AD141" s="4" t="s">
        <v>302</v>
      </c>
      <c r="AE141" s="4" t="s">
        <v>302</v>
      </c>
    </row>
    <row r="142" spans="1:31" ht="18.600000000000001" customHeight="1">
      <c r="A142" s="4" t="s">
        <v>294</v>
      </c>
      <c r="B142" s="1" t="str">
        <f>VLOOKUP(A142,Lable!$G:$I,2,FALSE)</f>
        <v>평가추가(부채번호 없는 납부 내역)</v>
      </c>
      <c r="C142" s="1" t="str">
        <f t="shared" si="70"/>
        <v>Add assessment(Payments Without Debit Number)(평가추가(부채번호 없는 납부 내역))</v>
      </c>
      <c r="D142" s="1" t="str">
        <f>IF(B142&lt;&gt;"", VLOOKUP(B142,Lable!$A:$D,2,FALSE), "" )</f>
        <v>Add assessment(Payments Without Debit Number)</v>
      </c>
      <c r="E142" s="10" t="s">
        <v>267</v>
      </c>
      <c r="F142" s="1"/>
      <c r="G142" s="1"/>
      <c r="H142" s="10"/>
      <c r="I142" s="1"/>
      <c r="J142" s="1"/>
      <c r="K142" s="9"/>
      <c r="L142" s="1"/>
      <c r="M142" s="1"/>
      <c r="N142" s="2" t="s">
        <v>14</v>
      </c>
      <c r="O142" s="4" t="s">
        <v>175</v>
      </c>
      <c r="P142" s="1" t="str">
        <f t="shared" si="71"/>
        <v>Debit No&lt;br&gt;(차변 번호)</v>
      </c>
      <c r="Q142" s="1" t="str">
        <f>IF(O142&lt;&gt;"", VLOOKUP(O142, Lable!$A:$B, 2, FALSE), "")</f>
        <v>Debit No</v>
      </c>
      <c r="R142" s="2" t="s">
        <v>70</v>
      </c>
      <c r="S142" s="1"/>
      <c r="T142" s="4"/>
      <c r="U142" s="4"/>
      <c r="V142" s="4"/>
      <c r="W142" s="4"/>
      <c r="X142" s="4"/>
      <c r="Y142" s="4"/>
      <c r="Z142" s="4"/>
      <c r="AA142" s="4"/>
      <c r="AB142" s="4"/>
      <c r="AC142" s="4" t="s">
        <v>303</v>
      </c>
      <c r="AD142" s="4" t="s">
        <v>303</v>
      </c>
      <c r="AE142" s="4" t="s">
        <v>303</v>
      </c>
    </row>
    <row r="143" spans="1:31" ht="18.600000000000001" customHeight="1">
      <c r="A143" s="4" t="s">
        <v>294</v>
      </c>
      <c r="B143" s="1" t="str">
        <f>VLOOKUP(A143,Lable!$G:$I,2,FALSE)</f>
        <v>평가추가(부채번호 없는 납부 내역)</v>
      </c>
      <c r="C143" s="1" t="str">
        <f t="shared" si="70"/>
        <v>Add assessment(Payments Without Debit Number)(평가추가(부채번호 없는 납부 내역))</v>
      </c>
      <c r="D143" s="1" t="str">
        <f>IF(B143&lt;&gt;"", VLOOKUP(B143,Lable!$A:$D,2,FALSE), "" )</f>
        <v>Add assessment(Payments Without Debit Number)</v>
      </c>
      <c r="E143" s="10" t="s">
        <v>267</v>
      </c>
      <c r="F143" s="1"/>
      <c r="G143" s="1"/>
      <c r="H143" s="10"/>
      <c r="I143" s="1"/>
      <c r="J143" s="1"/>
      <c r="K143" s="9"/>
      <c r="L143" s="1"/>
      <c r="M143" s="1"/>
      <c r="N143" s="2" t="s">
        <v>14</v>
      </c>
      <c r="O143" s="4" t="s">
        <v>176</v>
      </c>
      <c r="P143" s="1" t="str">
        <f t="shared" si="71"/>
        <v>Debit Amount&lt;br&gt;(차변 금액)</v>
      </c>
      <c r="Q143" s="1" t="str">
        <f>IF(O143&lt;&gt;"", VLOOKUP(O143, Lable!$A:$B, 2, FALSE), "")</f>
        <v>Debit Amount</v>
      </c>
      <c r="R143" s="2" t="s">
        <v>70</v>
      </c>
      <c r="S143" s="1"/>
      <c r="T143" s="4"/>
      <c r="U143" s="4"/>
      <c r="V143" s="4"/>
      <c r="W143" s="4"/>
      <c r="X143" s="4"/>
      <c r="Y143" s="4"/>
      <c r="Z143" s="4"/>
      <c r="AA143" s="4"/>
      <c r="AB143" s="4"/>
      <c r="AC143" s="4" t="s">
        <v>304</v>
      </c>
      <c r="AD143" s="4" t="s">
        <v>304</v>
      </c>
      <c r="AE143" s="4" t="s">
        <v>304</v>
      </c>
    </row>
    <row r="144" spans="1:31" ht="18.600000000000001" customHeight="1">
      <c r="A144" s="4" t="s">
        <v>294</v>
      </c>
      <c r="B144" s="1" t="str">
        <f>VLOOKUP(A144,Lable!$G:$I,2,FALSE)</f>
        <v>평가추가(부채번호 없는 납부 내역)</v>
      </c>
      <c r="C144" s="1" t="str">
        <f t="shared" si="70"/>
        <v>Add assessment(Payments Without Debit Number)(평가추가(부채번호 없는 납부 내역))</v>
      </c>
      <c r="D144" s="1" t="str">
        <f>IF(B144&lt;&gt;"", VLOOKUP(B144,Lable!$A:$D,2,FALSE), "" )</f>
        <v>Add assessment(Payments Without Debit Number)</v>
      </c>
      <c r="E144" s="10" t="s">
        <v>267</v>
      </c>
      <c r="F144" s="1"/>
      <c r="G144" s="1"/>
      <c r="H144" s="10"/>
      <c r="I144" s="1"/>
      <c r="J144" s="1"/>
      <c r="K144" s="9"/>
      <c r="L144" s="1"/>
      <c r="M144" s="1"/>
      <c r="N144" s="2" t="s">
        <v>14</v>
      </c>
      <c r="O144" s="4" t="s">
        <v>177</v>
      </c>
      <c r="P144" s="1" t="str">
        <f t="shared" si="71"/>
        <v>Creadit Amount&lt;br&gt;(대변 금액)</v>
      </c>
      <c r="Q144" s="1" t="str">
        <f>IF(O144&lt;&gt;"", VLOOKUP(O144, Lable!$A:$B, 2, FALSE), "")</f>
        <v>Creadit Amount</v>
      </c>
      <c r="R144" s="2" t="s">
        <v>70</v>
      </c>
      <c r="S144" s="1"/>
      <c r="T144" s="4"/>
      <c r="U144" s="4"/>
      <c r="V144" s="4"/>
      <c r="W144" s="4"/>
      <c r="X144" s="4"/>
      <c r="Y144" s="4"/>
      <c r="Z144" s="4"/>
      <c r="AA144" s="4"/>
      <c r="AB144" s="4"/>
      <c r="AC144" s="4" t="s">
        <v>305</v>
      </c>
      <c r="AD144" s="4" t="s">
        <v>305</v>
      </c>
      <c r="AE144" s="4" t="s">
        <v>305</v>
      </c>
    </row>
    <row r="145" spans="1:31" ht="18.600000000000001" customHeight="1">
      <c r="A145" s="4" t="s">
        <v>294</v>
      </c>
      <c r="B145" s="1" t="str">
        <f>VLOOKUP(A145,Lable!$G:$I,2,FALSE)</f>
        <v>평가추가(부채번호 없는 납부 내역)</v>
      </c>
      <c r="C145" s="1" t="str">
        <f t="shared" si="70"/>
        <v>Add assessment(Payments Without Debit Number)(평가추가(부채번호 없는 납부 내역))</v>
      </c>
      <c r="D145" s="1" t="str">
        <f>IF(B145&lt;&gt;"", VLOOKUP(B145,Lable!$A:$D,2,FALSE), "" )</f>
        <v>Add assessment(Payments Without Debit Number)</v>
      </c>
      <c r="E145" s="10" t="s">
        <v>267</v>
      </c>
      <c r="F145" s="1"/>
      <c r="G145" s="1"/>
      <c r="H145" s="10"/>
      <c r="I145" s="1"/>
      <c r="J145" s="1"/>
      <c r="K145" s="9"/>
      <c r="L145" s="1"/>
      <c r="M145" s="1"/>
      <c r="N145" s="2" t="s">
        <v>14</v>
      </c>
      <c r="O145" s="4" t="s">
        <v>178</v>
      </c>
      <c r="P145" s="1" t="str">
        <f t="shared" si="71"/>
        <v>Earmark&lt;br&gt;(예치금)</v>
      </c>
      <c r="Q145" s="1" t="str">
        <f>IF(O145&lt;&gt;"", VLOOKUP(O145, Lable!$A:$B, 2, FALSE), "")</f>
        <v>Earmark</v>
      </c>
      <c r="R145" s="2" t="s">
        <v>70</v>
      </c>
      <c r="S145" s="1"/>
      <c r="T145" s="4"/>
      <c r="U145" s="4"/>
      <c r="V145" s="4"/>
      <c r="W145" s="4"/>
      <c r="X145" s="4"/>
      <c r="Y145" s="4"/>
      <c r="Z145" s="4"/>
      <c r="AA145" s="4"/>
      <c r="AB145" s="4"/>
      <c r="AC145" s="4" t="s">
        <v>306</v>
      </c>
      <c r="AD145" s="4" t="s">
        <v>306</v>
      </c>
      <c r="AE145" s="4" t="s">
        <v>306</v>
      </c>
    </row>
    <row r="146" spans="1:31" ht="18.600000000000001" customHeight="1">
      <c r="A146" s="4" t="s">
        <v>294</v>
      </c>
      <c r="B146" s="1" t="str">
        <f>VLOOKUP(A146,Lable!$G:$I,2,FALSE)</f>
        <v>평가추가(부채번호 없는 납부 내역)</v>
      </c>
      <c r="C146" s="1" t="str">
        <f t="shared" si="70"/>
        <v>Add assessment(Payments Without Debit Number)(평가추가(부채번호 없는 납부 내역))</v>
      </c>
      <c r="D146" s="1" t="str">
        <f>IF(B146&lt;&gt;"", VLOOKUP(B146,Lable!$A:$D,2,FALSE), "" )</f>
        <v>Add assessment(Payments Without Debit Number)</v>
      </c>
      <c r="E146" s="10" t="s">
        <v>267</v>
      </c>
      <c r="F146" s="1"/>
      <c r="G146" s="1"/>
      <c r="H146" s="10"/>
      <c r="I146" s="1"/>
      <c r="J146" s="1"/>
      <c r="K146" s="9"/>
      <c r="L146" s="1"/>
      <c r="M146" s="1"/>
      <c r="N146" s="2" t="s">
        <v>14</v>
      </c>
      <c r="O146" s="4" t="s">
        <v>179</v>
      </c>
      <c r="P146" s="1" t="str">
        <f t="shared" si="71"/>
        <v>Last Event&lt;br&gt;(마지막 이벤트)</v>
      </c>
      <c r="Q146" s="1" t="str">
        <f>IF(O146&lt;&gt;"", VLOOKUP(O146, Lable!$A:$B, 2, FALSE), "")</f>
        <v>Last Event</v>
      </c>
      <c r="R146" s="2" t="s">
        <v>70</v>
      </c>
      <c r="S146" s="1"/>
      <c r="T146" s="4"/>
      <c r="U146" s="4"/>
      <c r="V146" s="4"/>
      <c r="W146" s="4"/>
      <c r="X146" s="4"/>
      <c r="Y146" s="4"/>
      <c r="Z146" s="4"/>
      <c r="AA146" s="4"/>
      <c r="AB146" s="4"/>
      <c r="AC146" s="4" t="s">
        <v>307</v>
      </c>
      <c r="AD146" s="4" t="s">
        <v>307</v>
      </c>
      <c r="AE146" s="4" t="s">
        <v>307</v>
      </c>
    </row>
    <row r="147" spans="1:31" ht="18.600000000000001" customHeight="1">
      <c r="A147" s="4" t="s">
        <v>294</v>
      </c>
      <c r="B147" s="1" t="str">
        <f>VLOOKUP(A147,Lable!$G:$I,2,FALSE)</f>
        <v>평가추가(부채번호 없는 납부 내역)</v>
      </c>
      <c r="C147" s="1" t="str">
        <f t="shared" ref="C147" si="72">IF(B147&lt;&gt;"",D147&amp;"("&amp;B147&amp;")","")</f>
        <v>Add assessment(Payments Without Debit Number)(평가추가(부채번호 없는 납부 내역))</v>
      </c>
      <c r="D147" s="1" t="str">
        <f>IF(B147&lt;&gt;"", VLOOKUP(B147,Lable!$A:$D,2,FALSE), "" )</f>
        <v>Add assessment(Payments Without Debit Number)</v>
      </c>
      <c r="E147" s="10" t="s">
        <v>267</v>
      </c>
      <c r="F147" s="1"/>
      <c r="G147" s="1"/>
      <c r="H147" s="10"/>
      <c r="I147" s="1"/>
      <c r="J147" s="1"/>
      <c r="K147" s="9"/>
      <c r="L147" s="1" t="str">
        <f t="shared" ref="L147" si="73">IF(K147&lt;&gt;"",M147&amp;"("&amp;K147&amp;")","")</f>
        <v/>
      </c>
      <c r="M147" s="1" t="str">
        <f>IF(K147&lt;&gt;"",VLOOKUP(K147,Lable!$A:$B,2,FALSE),"")</f>
        <v/>
      </c>
      <c r="N147" s="2"/>
      <c r="O147" s="4" t="s">
        <v>465</v>
      </c>
      <c r="P147" s="1" t="str">
        <f t="shared" si="71"/>
        <v>Add assessment&lt;br&gt;(평가추가)</v>
      </c>
      <c r="Q147" s="1" t="str">
        <f>IF(O147&lt;&gt;"", VLOOKUP(O147, Lable!$A:$B, 2, FALSE), "")</f>
        <v>Add assessment</v>
      </c>
      <c r="R147" s="2" t="s">
        <v>141</v>
      </c>
      <c r="S147" s="1" t="s">
        <v>8</v>
      </c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s="11" customFormat="1" ht="18.600000000000001" customHeight="1">
      <c r="A148" s="4" t="s">
        <v>308</v>
      </c>
      <c r="B148" s="1" t="str">
        <f>VLOOKUP(A148,Lable!$G:$I,2,FALSE)</f>
        <v>일괄 납부</v>
      </c>
      <c r="C148" s="1" t="str">
        <f t="shared" ref="C148:C175" si="74">IF(B148&lt;&gt;"",D148&amp;"("&amp;B148&amp;")","")</f>
        <v>Lumpsum Payments(일괄 납부)</v>
      </c>
      <c r="D148" s="1" t="str">
        <f>IF(B148&lt;&gt;"", VLOOKUP(B148,Lable!$A:$D,2,FALSE), "" )</f>
        <v>Lumpsum Payments</v>
      </c>
      <c r="E148" s="10" t="s">
        <v>265</v>
      </c>
      <c r="F148" s="1" t="str">
        <f t="shared" ref="F148:F175" si="75">IF(E148&lt;&gt;"",G148&amp;"("&amp;E148&amp;")","")</f>
        <v>Case ID : 271213(Case ID : 271213)</v>
      </c>
      <c r="G148" s="1" t="str">
        <f>IF(E148&lt;&gt;"",VLOOKUP(E148,Lable!$A:$B,2,FALSE),"")</f>
        <v>Case ID : 271213</v>
      </c>
      <c r="H148" s="10"/>
      <c r="I148" s="1" t="str">
        <f t="shared" ref="I148" si="76">IF(H148&lt;&gt;"",J148&amp;"("&amp;H148&amp;")","")</f>
        <v/>
      </c>
      <c r="J148" s="1" t="str">
        <f>IF(H148&lt;&gt;"", VLOOKUP(H148,Lable!$A:$D,2,FALSE),"")</f>
        <v/>
      </c>
      <c r="K148" s="9"/>
      <c r="L148" s="1" t="str">
        <f t="shared" ref="L148" si="77">IF(K148&lt;&gt;"",M148&amp;"("&amp;K148&amp;")","")</f>
        <v/>
      </c>
      <c r="M148" s="1" t="str">
        <f>IF(K148&lt;&gt;"",VLOOKUP(K148,Lable!$A:$B,2,FALSE),"")</f>
        <v/>
      </c>
      <c r="N148" s="2"/>
      <c r="O148" s="4"/>
      <c r="P148" s="1"/>
      <c r="Q148" s="1"/>
      <c r="R148" s="2"/>
      <c r="S148" s="1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s="11" customFormat="1" ht="18.600000000000001" customHeight="1">
      <c r="A149" s="4" t="s">
        <v>308</v>
      </c>
      <c r="B149" s="1" t="str">
        <f>VLOOKUP(A149,Lable!$G:$I,2,FALSE)</f>
        <v>일괄 납부</v>
      </c>
      <c r="C149" s="1" t="str">
        <f t="shared" si="74"/>
        <v>Lumpsum Payments(일괄 납부)</v>
      </c>
      <c r="D149" s="1" t="str">
        <f>IF(B149&lt;&gt;"", VLOOKUP(B149,Lable!$A:$D,2,FALSE), "" )</f>
        <v>Lumpsum Payments</v>
      </c>
      <c r="E149" s="10" t="s">
        <v>265</v>
      </c>
      <c r="F149" s="1" t="str">
        <f t="shared" si="75"/>
        <v>Case ID : 271213(Case ID : 271213)</v>
      </c>
      <c r="G149" s="1" t="str">
        <f>IF(E149&lt;&gt;"",VLOOKUP(E149,Lable!$A:$B,2,FALSE),"")</f>
        <v>Case ID : 271213</v>
      </c>
      <c r="H149" s="10"/>
      <c r="I149" s="1"/>
      <c r="J149" s="1"/>
      <c r="K149" s="9"/>
      <c r="L149" s="1"/>
      <c r="M149" s="1"/>
      <c r="N149" s="2"/>
      <c r="O149" s="4" t="s">
        <v>285</v>
      </c>
      <c r="P149" s="1" t="str">
        <f t="shared" ref="P149:P161" si="78">IF(O149&lt;&gt;"",Q149&amp;"&lt;br&gt;("&amp;O149&amp;")","")</f>
        <v>Remove Case&lt;br&gt;(케이스 제거)</v>
      </c>
      <c r="Q149" s="1" t="str">
        <f>IF(O149&lt;&gt;"", VLOOKUP(O149, Lable!$A:$B, 2, FALSE), "")</f>
        <v>Remove Case</v>
      </c>
      <c r="R149" s="2" t="s">
        <v>141</v>
      </c>
      <c r="S149" s="1" t="s">
        <v>287</v>
      </c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s="11" customFormat="1" ht="18.600000000000001" customHeight="1">
      <c r="A150" s="4" t="s">
        <v>308</v>
      </c>
      <c r="B150" s="1" t="str">
        <f>VLOOKUP(A150,Lable!$G:$I,2,FALSE)</f>
        <v>일괄 납부</v>
      </c>
      <c r="C150" s="1" t="str">
        <f t="shared" si="74"/>
        <v>Lumpsum Payments(일괄 납부)</v>
      </c>
      <c r="D150" s="1" t="str">
        <f>IF(B150&lt;&gt;"", VLOOKUP(B150,Lable!$A:$D,2,FALSE), "" )</f>
        <v>Lumpsum Payments</v>
      </c>
      <c r="E150" s="10" t="s">
        <v>265</v>
      </c>
      <c r="F150" s="1" t="str">
        <f t="shared" si="75"/>
        <v>Case ID : 271213(Case ID : 271213)</v>
      </c>
      <c r="G150" s="1" t="str">
        <f>IF(E150&lt;&gt;"",VLOOKUP(E150,Lable!$A:$B,2,FALSE),"")</f>
        <v>Case ID : 271213</v>
      </c>
      <c r="H150" s="10" t="s">
        <v>272</v>
      </c>
      <c r="I150" s="1" t="str">
        <f t="shared" ref="I150:I161" si="79">IF(H150&lt;&gt;"",J150&amp;"("&amp;H150&amp;")","")</f>
        <v>Payment Details(결제 세부 정보)</v>
      </c>
      <c r="J150" s="1" t="str">
        <f>IF(H150&lt;&gt;"", VLOOKUP(H150,Lable!$A:$D,2,FALSE),"")</f>
        <v>Payment Details</v>
      </c>
      <c r="K150" s="9"/>
      <c r="L150" s="1" t="str">
        <f t="shared" ref="L150:L161" si="80">IF(K150&lt;&gt;"",M150&amp;"("&amp;K150&amp;")","")</f>
        <v/>
      </c>
      <c r="M150" s="1" t="str">
        <f>IF(K150&lt;&gt;"",VLOOKUP(K150,Lable!$A:$B,2,FALSE),"")</f>
        <v/>
      </c>
      <c r="N150" s="2" t="s">
        <v>15</v>
      </c>
      <c r="O150" s="4" t="s">
        <v>277</v>
      </c>
      <c r="P150" s="1" t="str">
        <f t="shared" si="78"/>
        <v>Posting ID&lt;br&gt;(게시 ID)</v>
      </c>
      <c r="Q150" s="1" t="str">
        <f>IF(O150&lt;&gt;"", VLOOKUP(O150, Lable!$A:$B, 2, FALSE), "")</f>
        <v>Posting ID</v>
      </c>
      <c r="R150" s="2" t="s">
        <v>70</v>
      </c>
      <c r="S150" s="1"/>
      <c r="T150" s="4"/>
      <c r="U150" s="4"/>
      <c r="V150" s="4"/>
      <c r="W150" s="4"/>
      <c r="X150" s="4"/>
      <c r="Y150" s="4"/>
      <c r="Z150" s="4"/>
      <c r="AA150" s="4"/>
      <c r="AB150" s="4"/>
      <c r="AC150" s="4">
        <v>482498960</v>
      </c>
      <c r="AD150" s="4">
        <v>482498960</v>
      </c>
      <c r="AE150" s="4">
        <v>482498960</v>
      </c>
    </row>
    <row r="151" spans="1:31" ht="18.600000000000001" customHeight="1">
      <c r="A151" s="4" t="s">
        <v>308</v>
      </c>
      <c r="B151" s="1" t="str">
        <f>VLOOKUP(A151,Lable!$G:$I,2,FALSE)</f>
        <v>일괄 납부</v>
      </c>
      <c r="C151" s="1" t="str">
        <f t="shared" si="74"/>
        <v>Lumpsum Payments(일괄 납부)</v>
      </c>
      <c r="D151" s="1" t="str">
        <f>IF(B151&lt;&gt;"", VLOOKUP(B151,Lable!$A:$D,2,FALSE), "" )</f>
        <v>Lumpsum Payments</v>
      </c>
      <c r="E151" s="10" t="s">
        <v>265</v>
      </c>
      <c r="F151" s="1" t="str">
        <f t="shared" si="75"/>
        <v>Case ID : 271213(Case ID : 271213)</v>
      </c>
      <c r="G151" s="1" t="str">
        <f>IF(E151&lt;&gt;"",VLOOKUP(E151,Lable!$A:$B,2,FALSE),"")</f>
        <v>Case ID : 271213</v>
      </c>
      <c r="H151" s="10" t="s">
        <v>272</v>
      </c>
      <c r="I151" s="1" t="str">
        <f t="shared" si="79"/>
        <v>Payment Details(결제 세부 정보)</v>
      </c>
      <c r="J151" s="1" t="str">
        <f>IF(H151&lt;&gt;"", VLOOKUP(H151,Lable!$A:$D,2,FALSE),"")</f>
        <v>Payment Details</v>
      </c>
      <c r="K151" s="9"/>
      <c r="L151" s="1" t="str">
        <f t="shared" si="80"/>
        <v/>
      </c>
      <c r="M151" s="1" t="str">
        <f>IF(K151&lt;&gt;"",VLOOKUP(K151,Lable!$A:$B,2,FALSE),"")</f>
        <v/>
      </c>
      <c r="N151" s="2" t="s">
        <v>15</v>
      </c>
      <c r="O151" s="4" t="s">
        <v>275</v>
      </c>
      <c r="P151" s="1" t="str">
        <f t="shared" si="78"/>
        <v>TIN&lt;br&gt;(TIN)</v>
      </c>
      <c r="Q151" s="1" t="str">
        <f>IF(O151&lt;&gt;"", VLOOKUP(O151, Lable!$A:$B, 2, FALSE), "")</f>
        <v>TIN</v>
      </c>
      <c r="R151" s="2" t="s">
        <v>70</v>
      </c>
      <c r="S151" s="1"/>
      <c r="T151" s="4"/>
      <c r="U151" s="4"/>
      <c r="V151" s="4"/>
      <c r="W151" s="4"/>
      <c r="X151" s="4"/>
      <c r="Y151" s="4"/>
      <c r="Z151" s="4"/>
      <c r="AA151" s="4"/>
      <c r="AB151" s="4"/>
      <c r="AC151" s="4">
        <v>125840566</v>
      </c>
      <c r="AD151" s="4">
        <v>125840566</v>
      </c>
      <c r="AE151" s="4">
        <v>125840566</v>
      </c>
    </row>
    <row r="152" spans="1:31" ht="18.600000000000001" customHeight="1">
      <c r="A152" s="4" t="s">
        <v>308</v>
      </c>
      <c r="B152" s="1" t="str">
        <f>VLOOKUP(A152,Lable!$G:$I,2,FALSE)</f>
        <v>일괄 납부</v>
      </c>
      <c r="C152" s="1" t="str">
        <f t="shared" si="74"/>
        <v>Lumpsum Payments(일괄 납부)</v>
      </c>
      <c r="D152" s="1" t="str">
        <f>IF(B152&lt;&gt;"", VLOOKUP(B152,Lable!$A:$D,2,FALSE), "" )</f>
        <v>Lumpsum Payments</v>
      </c>
      <c r="E152" s="10" t="s">
        <v>265</v>
      </c>
      <c r="F152" s="1" t="str">
        <f t="shared" si="75"/>
        <v>Case ID : 271213(Case ID : 271213)</v>
      </c>
      <c r="G152" s="1" t="str">
        <f>IF(E152&lt;&gt;"",VLOOKUP(E152,Lable!$A:$B,2,FALSE),"")</f>
        <v>Case ID : 271213</v>
      </c>
      <c r="H152" s="10" t="s">
        <v>272</v>
      </c>
      <c r="I152" s="1" t="str">
        <f t="shared" si="79"/>
        <v>Payment Details(결제 세부 정보)</v>
      </c>
      <c r="J152" s="1" t="str">
        <f>IF(H152&lt;&gt;"", VLOOKUP(H152,Lable!$A:$D,2,FALSE),"")</f>
        <v>Payment Details</v>
      </c>
      <c r="K152" s="9"/>
      <c r="L152" s="1" t="str">
        <f t="shared" si="80"/>
        <v/>
      </c>
      <c r="M152" s="1" t="str">
        <f>IF(K152&lt;&gt;"",VLOOKUP(K152,Lable!$A:$B,2,FALSE),"")</f>
        <v/>
      </c>
      <c r="N152" s="2" t="s">
        <v>15</v>
      </c>
      <c r="O152" s="4" t="s">
        <v>170</v>
      </c>
      <c r="P152" s="1" t="str">
        <f t="shared" si="78"/>
        <v>Value Date&lt;br&gt;(금액 날짜)</v>
      </c>
      <c r="Q152" s="1" t="str">
        <f>IF(O152&lt;&gt;"", VLOOKUP(O152, Lable!$A:$B, 2, FALSE), "")</f>
        <v>Value Date</v>
      </c>
      <c r="R152" s="2" t="s">
        <v>70</v>
      </c>
      <c r="S152" s="1"/>
      <c r="T152" s="4"/>
      <c r="U152" s="4"/>
      <c r="V152" s="4"/>
      <c r="W152" s="4"/>
      <c r="X152" s="4"/>
      <c r="Y152" s="4"/>
      <c r="Z152" s="4"/>
      <c r="AA152" s="4"/>
      <c r="AB152" s="4"/>
      <c r="AC152" s="4" t="s">
        <v>280</v>
      </c>
      <c r="AD152" s="4" t="s">
        <v>280</v>
      </c>
      <c r="AE152" s="4" t="s">
        <v>280</v>
      </c>
    </row>
    <row r="153" spans="1:31" ht="18.600000000000001" customHeight="1">
      <c r="A153" s="4" t="s">
        <v>308</v>
      </c>
      <c r="B153" s="1" t="str">
        <f>VLOOKUP(A153,Lable!$G:$I,2,FALSE)</f>
        <v>일괄 납부</v>
      </c>
      <c r="C153" s="1" t="str">
        <f t="shared" si="74"/>
        <v>Lumpsum Payments(일괄 납부)</v>
      </c>
      <c r="D153" s="1" t="str">
        <f>IF(B153&lt;&gt;"", VLOOKUP(B153,Lable!$A:$D,2,FALSE), "" )</f>
        <v>Lumpsum Payments</v>
      </c>
      <c r="E153" s="10" t="s">
        <v>265</v>
      </c>
      <c r="F153" s="1" t="str">
        <f t="shared" si="75"/>
        <v>Case ID : 271213(Case ID : 271213)</v>
      </c>
      <c r="G153" s="1" t="str">
        <f>IF(E153&lt;&gt;"",VLOOKUP(E153,Lable!$A:$B,2,FALSE),"")</f>
        <v>Case ID : 271213</v>
      </c>
      <c r="H153" s="10" t="s">
        <v>272</v>
      </c>
      <c r="I153" s="1" t="str">
        <f t="shared" si="79"/>
        <v>Payment Details(결제 세부 정보)</v>
      </c>
      <c r="J153" s="1" t="str">
        <f>IF(H153&lt;&gt;"", VLOOKUP(H153,Lable!$A:$D,2,FALSE),"")</f>
        <v>Payment Details</v>
      </c>
      <c r="K153" s="9"/>
      <c r="L153" s="1" t="str">
        <f t="shared" si="80"/>
        <v/>
      </c>
      <c r="M153" s="1" t="str">
        <f>IF(K153&lt;&gt;"",VLOOKUP(K153,Lable!$A:$B,2,FALSE),"")</f>
        <v/>
      </c>
      <c r="N153" s="2" t="s">
        <v>15</v>
      </c>
      <c r="O153" s="4" t="s">
        <v>171</v>
      </c>
      <c r="P153" s="1" t="str">
        <f t="shared" si="78"/>
        <v>Period&lt;br&gt;(기간)</v>
      </c>
      <c r="Q153" s="1" t="str">
        <f>IF(O153&lt;&gt;"", VLOOKUP(O153, Lable!$A:$B, 2, FALSE), "")</f>
        <v>Period</v>
      </c>
      <c r="R153" s="2" t="s">
        <v>70</v>
      </c>
      <c r="S153" s="1"/>
      <c r="T153" s="4"/>
      <c r="U153" s="4"/>
      <c r="V153" s="4"/>
      <c r="W153" s="4"/>
      <c r="X153" s="4"/>
      <c r="Y153" s="4"/>
      <c r="Z153" s="4"/>
      <c r="AA153" s="4"/>
      <c r="AB153" s="4"/>
      <c r="AC153" s="4">
        <v>9</v>
      </c>
      <c r="AD153" s="4">
        <v>9</v>
      </c>
      <c r="AE153" s="4">
        <v>9</v>
      </c>
    </row>
    <row r="154" spans="1:31" ht="18.600000000000001" customHeight="1">
      <c r="A154" s="4" t="s">
        <v>308</v>
      </c>
      <c r="B154" s="1" t="str">
        <f>VLOOKUP(A154,Lable!$G:$I,2,FALSE)</f>
        <v>일괄 납부</v>
      </c>
      <c r="C154" s="1" t="str">
        <f t="shared" si="74"/>
        <v>Lumpsum Payments(일괄 납부)</v>
      </c>
      <c r="D154" s="1" t="str">
        <f>IF(B154&lt;&gt;"", VLOOKUP(B154,Lable!$A:$D,2,FALSE), "" )</f>
        <v>Lumpsum Payments</v>
      </c>
      <c r="E154" s="10" t="s">
        <v>265</v>
      </c>
      <c r="F154" s="1" t="str">
        <f t="shared" si="75"/>
        <v>Case ID : 271213(Case ID : 271213)</v>
      </c>
      <c r="G154" s="1" t="str">
        <f>IF(E154&lt;&gt;"",VLOOKUP(E154,Lable!$A:$B,2,FALSE),"")</f>
        <v>Case ID : 271213</v>
      </c>
      <c r="H154" s="10" t="s">
        <v>272</v>
      </c>
      <c r="I154" s="1" t="str">
        <f t="shared" si="79"/>
        <v>Payment Details(결제 세부 정보)</v>
      </c>
      <c r="J154" s="1" t="str">
        <f>IF(H154&lt;&gt;"", VLOOKUP(H154,Lable!$A:$D,2,FALSE),"")</f>
        <v>Payment Details</v>
      </c>
      <c r="K154" s="9"/>
      <c r="L154" s="1" t="str">
        <f t="shared" si="80"/>
        <v/>
      </c>
      <c r="M154" s="1" t="str">
        <f>IF(K154&lt;&gt;"",VLOOKUP(K154,Lable!$A:$B,2,FALSE),"")</f>
        <v/>
      </c>
      <c r="N154" s="2" t="s">
        <v>15</v>
      </c>
      <c r="O154" s="4" t="s">
        <v>172</v>
      </c>
      <c r="P154" s="1" t="str">
        <f t="shared" si="78"/>
        <v>Year&lt;br&gt;(년)</v>
      </c>
      <c r="Q154" s="1" t="str">
        <f>IF(O154&lt;&gt;"", VLOOKUP(O154, Lable!$A:$B, 2, FALSE), "")</f>
        <v>Year</v>
      </c>
      <c r="R154" s="2" t="s">
        <v>70</v>
      </c>
      <c r="S154" s="1"/>
      <c r="T154" s="4"/>
      <c r="U154" s="4"/>
      <c r="V154" s="4"/>
      <c r="W154" s="4"/>
      <c r="X154" s="4"/>
      <c r="Y154" s="4"/>
      <c r="Z154" s="4"/>
      <c r="AA154" s="4"/>
      <c r="AB154" s="4"/>
      <c r="AC154" s="4">
        <v>2018</v>
      </c>
      <c r="AD154" s="4">
        <v>2018</v>
      </c>
      <c r="AE154" s="4">
        <v>2018</v>
      </c>
    </row>
    <row r="155" spans="1:31" ht="18.600000000000001" customHeight="1">
      <c r="A155" s="4" t="s">
        <v>308</v>
      </c>
      <c r="B155" s="1" t="str">
        <f>VLOOKUP(A155,Lable!$G:$I,2,FALSE)</f>
        <v>일괄 납부</v>
      </c>
      <c r="C155" s="1" t="str">
        <f t="shared" si="74"/>
        <v>Lumpsum Payments(일괄 납부)</v>
      </c>
      <c r="D155" s="1" t="str">
        <f>IF(B155&lt;&gt;"", VLOOKUP(B155,Lable!$A:$D,2,FALSE), "" )</f>
        <v>Lumpsum Payments</v>
      </c>
      <c r="E155" s="10" t="s">
        <v>265</v>
      </c>
      <c r="F155" s="1" t="str">
        <f t="shared" si="75"/>
        <v>Case ID : 271213(Case ID : 271213)</v>
      </c>
      <c r="G155" s="1" t="str">
        <f>IF(E155&lt;&gt;"",VLOOKUP(E155,Lable!$A:$B,2,FALSE),"")</f>
        <v>Case ID : 271213</v>
      </c>
      <c r="H155" s="10" t="s">
        <v>272</v>
      </c>
      <c r="I155" s="1" t="str">
        <f t="shared" si="79"/>
        <v>Payment Details(결제 세부 정보)</v>
      </c>
      <c r="J155" s="1" t="str">
        <f>IF(H155&lt;&gt;"", VLOOKUP(H155,Lable!$A:$D,2,FALSE),"")</f>
        <v>Payment Details</v>
      </c>
      <c r="K155" s="9"/>
      <c r="L155" s="1" t="str">
        <f t="shared" si="80"/>
        <v/>
      </c>
      <c r="M155" s="1" t="str">
        <f>IF(K155&lt;&gt;"",VLOOKUP(K155,Lable!$A:$B,2,FALSE),"")</f>
        <v/>
      </c>
      <c r="N155" s="2" t="s">
        <v>15</v>
      </c>
      <c r="O155" s="4" t="s">
        <v>173</v>
      </c>
      <c r="P155" s="1" t="str">
        <f t="shared" si="78"/>
        <v>Tax&lt;br&gt;(세금)</v>
      </c>
      <c r="Q155" s="1" t="str">
        <f>IF(O155&lt;&gt;"", VLOOKUP(O155, Lable!$A:$B, 2, FALSE), "")</f>
        <v>Tax</v>
      </c>
      <c r="R155" s="2" t="s">
        <v>70</v>
      </c>
      <c r="S155" s="1"/>
      <c r="T155" s="4"/>
      <c r="U155" s="4"/>
      <c r="V155" s="4"/>
      <c r="W155" s="4"/>
      <c r="X155" s="4"/>
      <c r="Y155" s="4"/>
      <c r="Z155" s="4"/>
      <c r="AA155" s="4"/>
      <c r="AB155" s="4"/>
      <c r="AC155" s="4" t="s">
        <v>281</v>
      </c>
      <c r="AD155" s="4" t="s">
        <v>281</v>
      </c>
      <c r="AE155" s="4" t="s">
        <v>281</v>
      </c>
    </row>
    <row r="156" spans="1:31" ht="18.600000000000001" customHeight="1">
      <c r="A156" s="4" t="s">
        <v>308</v>
      </c>
      <c r="B156" s="1" t="str">
        <f>VLOOKUP(A156,Lable!$G:$I,2,FALSE)</f>
        <v>일괄 납부</v>
      </c>
      <c r="C156" s="1" t="str">
        <f t="shared" si="74"/>
        <v>Lumpsum Payments(일괄 납부)</v>
      </c>
      <c r="D156" s="1" t="str">
        <f>IF(B156&lt;&gt;"", VLOOKUP(B156,Lable!$A:$D,2,FALSE), "" )</f>
        <v>Lumpsum Payments</v>
      </c>
      <c r="E156" s="10" t="s">
        <v>265</v>
      </c>
      <c r="F156" s="1" t="str">
        <f t="shared" si="75"/>
        <v>Case ID : 271213(Case ID : 271213)</v>
      </c>
      <c r="G156" s="1" t="str">
        <f>IF(E156&lt;&gt;"",VLOOKUP(E156,Lable!$A:$B,2,FALSE),"")</f>
        <v>Case ID : 271213</v>
      </c>
      <c r="H156" s="10" t="s">
        <v>272</v>
      </c>
      <c r="I156" s="1" t="str">
        <f t="shared" si="79"/>
        <v>Payment Details(결제 세부 정보)</v>
      </c>
      <c r="J156" s="1" t="str">
        <f>IF(H156&lt;&gt;"", VLOOKUP(H156,Lable!$A:$D,2,FALSE),"")</f>
        <v>Payment Details</v>
      </c>
      <c r="K156" s="9"/>
      <c r="L156" s="1" t="str">
        <f t="shared" si="80"/>
        <v/>
      </c>
      <c r="M156" s="1" t="str">
        <f>IF(K156&lt;&gt;"",VLOOKUP(K156,Lable!$A:$B,2,FALSE),"")</f>
        <v/>
      </c>
      <c r="N156" s="2" t="s">
        <v>15</v>
      </c>
      <c r="O156" s="4" t="s">
        <v>278</v>
      </c>
      <c r="P156" s="1" t="str">
        <f t="shared" si="78"/>
        <v>GFS Code&lt;br&gt;(GFS 코드)</v>
      </c>
      <c r="Q156" s="1" t="str">
        <f>IF(O156&lt;&gt;"", VLOOKUP(O156, Lable!$A:$B, 2, FALSE), "")</f>
        <v>GFS Code</v>
      </c>
      <c r="R156" s="2" t="s">
        <v>70</v>
      </c>
      <c r="S156" s="1"/>
      <c r="T156" s="4"/>
      <c r="U156" s="4"/>
      <c r="V156" s="4"/>
      <c r="W156" s="4"/>
      <c r="X156" s="4"/>
      <c r="Y156" s="4"/>
      <c r="Z156" s="4"/>
      <c r="AA156" s="4"/>
      <c r="AB156" s="4"/>
      <c r="AC156" s="4">
        <v>11411150</v>
      </c>
      <c r="AD156" s="4">
        <v>11411150</v>
      </c>
      <c r="AE156" s="4">
        <v>11411150</v>
      </c>
    </row>
    <row r="157" spans="1:31" ht="18.600000000000001" customHeight="1">
      <c r="A157" s="4" t="s">
        <v>308</v>
      </c>
      <c r="B157" s="1" t="str">
        <f>VLOOKUP(A157,Lable!$G:$I,2,FALSE)</f>
        <v>일괄 납부</v>
      </c>
      <c r="C157" s="1" t="str">
        <f t="shared" si="74"/>
        <v>Lumpsum Payments(일괄 납부)</v>
      </c>
      <c r="D157" s="1" t="str">
        <f>IF(B157&lt;&gt;"", VLOOKUP(B157,Lable!$A:$D,2,FALSE), "" )</f>
        <v>Lumpsum Payments</v>
      </c>
      <c r="E157" s="10" t="s">
        <v>265</v>
      </c>
      <c r="F157" s="1" t="str">
        <f t="shared" si="75"/>
        <v>Case ID : 271213(Case ID : 271213)</v>
      </c>
      <c r="G157" s="1" t="str">
        <f>IF(E157&lt;&gt;"",VLOOKUP(E157,Lable!$A:$B,2,FALSE),"")</f>
        <v>Case ID : 271213</v>
      </c>
      <c r="H157" s="10" t="s">
        <v>272</v>
      </c>
      <c r="I157" s="1" t="str">
        <f t="shared" si="79"/>
        <v>Payment Details(결제 세부 정보)</v>
      </c>
      <c r="J157" s="1" t="str">
        <f>IF(H157&lt;&gt;"", VLOOKUP(H157,Lable!$A:$D,2,FALSE),"")</f>
        <v>Payment Details</v>
      </c>
      <c r="K157" s="9"/>
      <c r="L157" s="1" t="str">
        <f t="shared" si="80"/>
        <v/>
      </c>
      <c r="M157" s="1" t="str">
        <f>IF(K157&lt;&gt;"",VLOOKUP(K157,Lable!$A:$B,2,FALSE),"")</f>
        <v/>
      </c>
      <c r="N157" s="2" t="s">
        <v>15</v>
      </c>
      <c r="O157" s="4" t="s">
        <v>174</v>
      </c>
      <c r="P157" s="1" t="str">
        <f t="shared" si="78"/>
        <v>Case Type&lt;br&gt;(사례 유형)</v>
      </c>
      <c r="Q157" s="1" t="str">
        <f>IF(O157&lt;&gt;"", VLOOKUP(O157, Lable!$A:$B, 2, FALSE), "")</f>
        <v>Case Type</v>
      </c>
      <c r="R157" s="2" t="s">
        <v>70</v>
      </c>
      <c r="S157" s="1"/>
      <c r="T157" s="4"/>
      <c r="U157" s="4"/>
      <c r="V157" s="4"/>
      <c r="W157" s="4"/>
      <c r="X157" s="4"/>
      <c r="Y157" s="4"/>
      <c r="Z157" s="4"/>
      <c r="AA157" s="4"/>
      <c r="AB157" s="4"/>
      <c r="AC157" s="4" t="s">
        <v>282</v>
      </c>
      <c r="AD157" s="4" t="s">
        <v>282</v>
      </c>
      <c r="AE157" s="4" t="s">
        <v>282</v>
      </c>
    </row>
    <row r="158" spans="1:31" ht="18.600000000000001" customHeight="1">
      <c r="A158" s="4" t="s">
        <v>308</v>
      </c>
      <c r="B158" s="1" t="str">
        <f>VLOOKUP(A158,Lable!$G:$I,2,FALSE)</f>
        <v>일괄 납부</v>
      </c>
      <c r="C158" s="1" t="str">
        <f t="shared" si="74"/>
        <v>Lumpsum Payments(일괄 납부)</v>
      </c>
      <c r="D158" s="1" t="str">
        <f>IF(B158&lt;&gt;"", VLOOKUP(B158,Lable!$A:$D,2,FALSE), "" )</f>
        <v>Lumpsum Payments</v>
      </c>
      <c r="E158" s="10" t="s">
        <v>265</v>
      </c>
      <c r="F158" s="1" t="str">
        <f t="shared" si="75"/>
        <v>Case ID : 271213(Case ID : 271213)</v>
      </c>
      <c r="G158" s="1" t="str">
        <f>IF(E158&lt;&gt;"",VLOOKUP(E158,Lable!$A:$B,2,FALSE),"")</f>
        <v>Case ID : 271213</v>
      </c>
      <c r="H158" s="10" t="s">
        <v>272</v>
      </c>
      <c r="I158" s="1" t="str">
        <f t="shared" si="79"/>
        <v>Payment Details(결제 세부 정보)</v>
      </c>
      <c r="J158" s="1" t="str">
        <f>IF(H158&lt;&gt;"", VLOOKUP(H158,Lable!$A:$D,2,FALSE),"")</f>
        <v>Payment Details</v>
      </c>
      <c r="K158" s="9"/>
      <c r="L158" s="1" t="str">
        <f t="shared" si="80"/>
        <v/>
      </c>
      <c r="M158" s="1" t="str">
        <f>IF(K158&lt;&gt;"",VLOOKUP(K158,Lable!$A:$B,2,FALSE),"")</f>
        <v/>
      </c>
      <c r="N158" s="2" t="s">
        <v>15</v>
      </c>
      <c r="O158" s="4" t="s">
        <v>175</v>
      </c>
      <c r="P158" s="1" t="str">
        <f t="shared" si="78"/>
        <v>Debit No&lt;br&gt;(차변 번호)</v>
      </c>
      <c r="Q158" s="1" t="str">
        <f>IF(O158&lt;&gt;"", VLOOKUP(O158, Lable!$A:$B, 2, FALSE), "")</f>
        <v>Debit No</v>
      </c>
      <c r="R158" s="2" t="s">
        <v>70</v>
      </c>
      <c r="S158" s="1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ht="18.600000000000001" customHeight="1">
      <c r="A159" s="4" t="s">
        <v>308</v>
      </c>
      <c r="B159" s="1" t="str">
        <f>VLOOKUP(A159,Lable!$G:$I,2,FALSE)</f>
        <v>일괄 납부</v>
      </c>
      <c r="C159" s="1" t="str">
        <f t="shared" si="74"/>
        <v>Lumpsum Payments(일괄 납부)</v>
      </c>
      <c r="D159" s="1" t="str">
        <f>IF(B159&lt;&gt;"", VLOOKUP(B159,Lable!$A:$D,2,FALSE), "" )</f>
        <v>Lumpsum Payments</v>
      </c>
      <c r="E159" s="10" t="s">
        <v>265</v>
      </c>
      <c r="F159" s="1" t="str">
        <f t="shared" si="75"/>
        <v>Case ID : 271213(Case ID : 271213)</v>
      </c>
      <c r="G159" s="1" t="str">
        <f>IF(E159&lt;&gt;"",VLOOKUP(E159,Lable!$A:$B,2,FALSE),"")</f>
        <v>Case ID : 271213</v>
      </c>
      <c r="H159" s="10" t="s">
        <v>272</v>
      </c>
      <c r="I159" s="1" t="str">
        <f t="shared" si="79"/>
        <v>Payment Details(결제 세부 정보)</v>
      </c>
      <c r="J159" s="1" t="str">
        <f>IF(H159&lt;&gt;"", VLOOKUP(H159,Lable!$A:$D,2,FALSE),"")</f>
        <v>Payment Details</v>
      </c>
      <c r="K159" s="9"/>
      <c r="L159" s="1" t="str">
        <f t="shared" si="80"/>
        <v/>
      </c>
      <c r="M159" s="1" t="str">
        <f>IF(K159&lt;&gt;"",VLOOKUP(K159,Lable!$A:$B,2,FALSE),"")</f>
        <v/>
      </c>
      <c r="N159" s="2" t="s">
        <v>15</v>
      </c>
      <c r="O159" s="4" t="s">
        <v>176</v>
      </c>
      <c r="P159" s="1" t="str">
        <f t="shared" si="78"/>
        <v>Debit Amount&lt;br&gt;(차변 금액)</v>
      </c>
      <c r="Q159" s="1" t="str">
        <f>IF(O159&lt;&gt;"", VLOOKUP(O159, Lable!$A:$B, 2, FALSE), "")</f>
        <v>Debit Amount</v>
      </c>
      <c r="R159" s="2" t="s">
        <v>70</v>
      </c>
      <c r="S159" s="1"/>
      <c r="T159" s="4"/>
      <c r="U159" s="4"/>
      <c r="V159" s="4"/>
      <c r="W159" s="4"/>
      <c r="X159" s="4"/>
      <c r="Y159" s="4"/>
      <c r="Z159" s="4"/>
      <c r="AA159" s="4"/>
      <c r="AB159" s="4"/>
      <c r="AC159" s="4">
        <v>0</v>
      </c>
      <c r="AD159" s="4">
        <v>0</v>
      </c>
      <c r="AE159" s="4">
        <v>0</v>
      </c>
    </row>
    <row r="160" spans="1:31" ht="18.600000000000001" customHeight="1">
      <c r="A160" s="4" t="s">
        <v>308</v>
      </c>
      <c r="B160" s="1" t="str">
        <f>VLOOKUP(A160,Lable!$G:$I,2,FALSE)</f>
        <v>일괄 납부</v>
      </c>
      <c r="C160" s="1" t="str">
        <f t="shared" si="74"/>
        <v>Lumpsum Payments(일괄 납부)</v>
      </c>
      <c r="D160" s="1" t="str">
        <f>IF(B160&lt;&gt;"", VLOOKUP(B160,Lable!$A:$D,2,FALSE), "" )</f>
        <v>Lumpsum Payments</v>
      </c>
      <c r="E160" s="10" t="s">
        <v>265</v>
      </c>
      <c r="F160" s="1" t="str">
        <f t="shared" si="75"/>
        <v>Case ID : 271213(Case ID : 271213)</v>
      </c>
      <c r="G160" s="1" t="str">
        <f>IF(E160&lt;&gt;"",VLOOKUP(E160,Lable!$A:$B,2,FALSE),"")</f>
        <v>Case ID : 271213</v>
      </c>
      <c r="H160" s="10" t="s">
        <v>272</v>
      </c>
      <c r="I160" s="1" t="str">
        <f t="shared" si="79"/>
        <v>Payment Details(결제 세부 정보)</v>
      </c>
      <c r="J160" s="1" t="str">
        <f>IF(H160&lt;&gt;"", VLOOKUP(H160,Lable!$A:$D,2,FALSE),"")</f>
        <v>Payment Details</v>
      </c>
      <c r="K160" s="9"/>
      <c r="L160" s="1" t="str">
        <f t="shared" si="80"/>
        <v/>
      </c>
      <c r="M160" s="1" t="str">
        <f>IF(K160&lt;&gt;"",VLOOKUP(K160,Lable!$A:$B,2,FALSE),"")</f>
        <v/>
      </c>
      <c r="N160" s="2" t="s">
        <v>15</v>
      </c>
      <c r="O160" s="4" t="s">
        <v>177</v>
      </c>
      <c r="P160" s="1" t="str">
        <f t="shared" si="78"/>
        <v>Creadit Amount&lt;br&gt;(대변 금액)</v>
      </c>
      <c r="Q160" s="1" t="str">
        <f>IF(O160&lt;&gt;"", VLOOKUP(O160, Lable!$A:$B, 2, FALSE), "")</f>
        <v>Creadit Amount</v>
      </c>
      <c r="R160" s="2" t="s">
        <v>70</v>
      </c>
      <c r="S160" s="1"/>
      <c r="T160" s="4"/>
      <c r="U160" s="4"/>
      <c r="V160" s="4"/>
      <c r="W160" s="4"/>
      <c r="X160" s="4"/>
      <c r="Y160" s="4"/>
      <c r="Z160" s="4"/>
      <c r="AA160" s="4"/>
      <c r="AB160" s="4"/>
      <c r="AC160" s="33">
        <v>2894530</v>
      </c>
      <c r="AD160" s="33">
        <v>2894530</v>
      </c>
      <c r="AE160" s="33">
        <v>2894530</v>
      </c>
    </row>
    <row r="161" spans="1:31" ht="18.600000000000001" customHeight="1">
      <c r="A161" s="4" t="s">
        <v>308</v>
      </c>
      <c r="B161" s="1" t="str">
        <f>VLOOKUP(A161,Lable!$G:$I,2,FALSE)</f>
        <v>일괄 납부</v>
      </c>
      <c r="C161" s="1" t="str">
        <f t="shared" si="74"/>
        <v>Lumpsum Payments(일괄 납부)</v>
      </c>
      <c r="D161" s="1" t="str">
        <f>IF(B161&lt;&gt;"", VLOOKUP(B161,Lable!$A:$D,2,FALSE), "" )</f>
        <v>Lumpsum Payments</v>
      </c>
      <c r="E161" s="10" t="s">
        <v>265</v>
      </c>
      <c r="F161" s="1" t="str">
        <f t="shared" si="75"/>
        <v>Case ID : 271213(Case ID : 271213)</v>
      </c>
      <c r="G161" s="1" t="str">
        <f>IF(E161&lt;&gt;"",VLOOKUP(E161,Lable!$A:$B,2,FALSE),"")</f>
        <v>Case ID : 271213</v>
      </c>
      <c r="H161" s="10" t="s">
        <v>272</v>
      </c>
      <c r="I161" s="1" t="str">
        <f t="shared" si="79"/>
        <v>Payment Details(결제 세부 정보)</v>
      </c>
      <c r="J161" s="1" t="str">
        <f>IF(H161&lt;&gt;"", VLOOKUP(H161,Lable!$A:$D,2,FALSE),"")</f>
        <v>Payment Details</v>
      </c>
      <c r="K161" s="9"/>
      <c r="L161" s="1" t="str">
        <f t="shared" si="80"/>
        <v/>
      </c>
      <c r="M161" s="1" t="str">
        <f>IF(K161&lt;&gt;"",VLOOKUP(K161,Lable!$A:$B,2,FALSE),"")</f>
        <v/>
      </c>
      <c r="N161" s="2" t="s">
        <v>15</v>
      </c>
      <c r="O161" s="4" t="s">
        <v>279</v>
      </c>
      <c r="P161" s="1" t="str">
        <f t="shared" si="78"/>
        <v>Earmark&lt;br&gt;(귀속)</v>
      </c>
      <c r="Q161" s="1" t="str">
        <f>IF(O161&lt;&gt;"", VLOOKUP(O161, Lable!$A:$B, 2, FALSE), "")</f>
        <v>Earmark</v>
      </c>
      <c r="R161" s="2" t="s">
        <v>70</v>
      </c>
      <c r="S161" s="1"/>
      <c r="T161" s="4"/>
      <c r="U161" s="4"/>
      <c r="V161" s="4"/>
      <c r="W161" s="4"/>
      <c r="X161" s="4"/>
      <c r="Y161" s="4"/>
      <c r="Z161" s="4"/>
      <c r="AA161" s="4"/>
      <c r="AB161" s="4"/>
      <c r="AC161" s="4" t="s">
        <v>283</v>
      </c>
      <c r="AD161" s="4" t="s">
        <v>283</v>
      </c>
      <c r="AE161" s="4" t="s">
        <v>283</v>
      </c>
    </row>
    <row r="162" spans="1:31" s="11" customFormat="1" ht="18.600000000000001" customHeight="1">
      <c r="A162" s="4" t="s">
        <v>308</v>
      </c>
      <c r="B162" s="1" t="str">
        <f>VLOOKUP(A162,Lable!$G:$I,2,FALSE)</f>
        <v>일괄 납부</v>
      </c>
      <c r="C162" s="1" t="str">
        <f t="shared" si="74"/>
        <v>Lumpsum Payments(일괄 납부)</v>
      </c>
      <c r="D162" s="1" t="str">
        <f>IF(B162&lt;&gt;"", VLOOKUP(B162,Lable!$A:$D,2,FALSE), "" )</f>
        <v>Lumpsum Payments</v>
      </c>
      <c r="E162" s="10" t="s">
        <v>265</v>
      </c>
      <c r="F162" s="1" t="str">
        <f t="shared" si="75"/>
        <v>Case ID : 271213(Case ID : 271213)</v>
      </c>
      <c r="G162" s="1" t="str">
        <f>IF(E162&lt;&gt;"",VLOOKUP(E162,Lable!$A:$B,2,FALSE),"")</f>
        <v>Case ID : 271213</v>
      </c>
      <c r="H162" s="10"/>
      <c r="I162" s="1"/>
      <c r="J162" s="1"/>
      <c r="K162" s="9"/>
      <c r="L162" s="1"/>
      <c r="M162" s="1"/>
      <c r="N162" s="2"/>
      <c r="O162" s="4"/>
      <c r="P162" s="1"/>
      <c r="Q162" s="1"/>
      <c r="R162" s="2"/>
      <c r="S162" s="1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ht="18.600000000000001" customHeight="1">
      <c r="A163" s="4" t="s">
        <v>308</v>
      </c>
      <c r="B163" s="1" t="str">
        <f>VLOOKUP(A163,Lable!$G:$I,2,FALSE)</f>
        <v>일괄 납부</v>
      </c>
      <c r="C163" s="1" t="str">
        <f t="shared" si="74"/>
        <v>Lumpsum Payments(일괄 납부)</v>
      </c>
      <c r="D163" s="1" t="str">
        <f>IF(B163&lt;&gt;"", VLOOKUP(B163,Lable!$A:$D,2,FALSE), "" )</f>
        <v>Lumpsum Payments</v>
      </c>
      <c r="E163" s="10" t="s">
        <v>265</v>
      </c>
      <c r="F163" s="1" t="str">
        <f t="shared" si="75"/>
        <v>Case ID : 271213(Case ID : 271213)</v>
      </c>
      <c r="G163" s="1" t="str">
        <f>IF(E163&lt;&gt;"",VLOOKUP(E163,Lable!$A:$B,2,FALSE),"")</f>
        <v>Case ID : 271213</v>
      </c>
      <c r="H163" s="10" t="s">
        <v>402</v>
      </c>
      <c r="I163" s="1" t="str">
        <f t="shared" ref="I163:I175" si="81">IF(H163&lt;&gt;"",J163&amp;"("&amp;H163&amp;")","")</f>
        <v>Assessment Details(평가세부정보)</v>
      </c>
      <c r="J163" s="1" t="str">
        <f>IF(H163&lt;&gt;"", VLOOKUP(H163,Lable!$A:$D,2,FALSE),"")</f>
        <v>Assessment Details</v>
      </c>
      <c r="K163" s="9"/>
      <c r="L163" s="1" t="str">
        <f t="shared" ref="L163:L175" si="82">IF(K163&lt;&gt;"",M163&amp;"("&amp;K163&amp;")","")</f>
        <v/>
      </c>
      <c r="M163" s="1" t="str">
        <f>IF(K163&lt;&gt;"",VLOOKUP(K163,Lable!$A:$B,2,FALSE),"")</f>
        <v/>
      </c>
      <c r="N163" s="2"/>
      <c r="O163" s="4" t="s">
        <v>465</v>
      </c>
      <c r="P163" s="1" t="str">
        <f t="shared" ref="P163:P175" si="83">IF(O163&lt;&gt;"",Q163&amp;"&lt;br&gt;("&amp;O163&amp;")","")</f>
        <v>Add assessment&lt;br&gt;(평가추가)</v>
      </c>
      <c r="Q163" s="1" t="str">
        <f>IF(O163&lt;&gt;"", VLOOKUP(O163, Lable!$A:$B, 2, FALSE), "")</f>
        <v>Add assessment</v>
      </c>
      <c r="R163" s="2" t="s">
        <v>141</v>
      </c>
      <c r="S163" s="1" t="s">
        <v>8</v>
      </c>
      <c r="T163" s="4"/>
      <c r="U163" s="4"/>
      <c r="V163" s="4"/>
      <c r="W163" s="4"/>
      <c r="X163" s="4"/>
      <c r="Y163" s="4"/>
      <c r="Z163" s="4" t="s">
        <v>332</v>
      </c>
      <c r="AA163" s="4" t="s">
        <v>332</v>
      </c>
      <c r="AB163" s="4" t="s">
        <v>332</v>
      </c>
      <c r="AC163" s="4"/>
      <c r="AD163" s="4"/>
      <c r="AE163" s="4"/>
    </row>
    <row r="164" spans="1:31" ht="18.600000000000001" customHeight="1">
      <c r="A164" s="4" t="s">
        <v>308</v>
      </c>
      <c r="B164" s="1" t="str">
        <f>VLOOKUP(A164,Lable!$G:$I,2,FALSE)</f>
        <v>일괄 납부</v>
      </c>
      <c r="C164" s="1" t="str">
        <f t="shared" si="74"/>
        <v>Lumpsum Payments(일괄 납부)</v>
      </c>
      <c r="D164" s="1" t="str">
        <f>IF(B164&lt;&gt;"", VLOOKUP(B164,Lable!$A:$D,2,FALSE), "" )</f>
        <v>Lumpsum Payments</v>
      </c>
      <c r="E164" s="10" t="s">
        <v>265</v>
      </c>
      <c r="F164" s="1" t="str">
        <f t="shared" si="75"/>
        <v>Case ID : 271213(Case ID : 271213)</v>
      </c>
      <c r="G164" s="1" t="str">
        <f>IF(E164&lt;&gt;"",VLOOKUP(E164,Lable!$A:$B,2,FALSE),"")</f>
        <v>Case ID : 271213</v>
      </c>
      <c r="H164" s="10" t="s">
        <v>402</v>
      </c>
      <c r="I164" s="1" t="str">
        <f t="shared" si="81"/>
        <v>Assessment Details(평가세부정보)</v>
      </c>
      <c r="J164" s="1" t="str">
        <f>IF(H164&lt;&gt;"", VLOOKUP(H164,Lable!$A:$D,2,FALSE),"")</f>
        <v>Assessment Details</v>
      </c>
      <c r="K164" s="9"/>
      <c r="L164" s="1" t="str">
        <f t="shared" si="82"/>
        <v/>
      </c>
      <c r="M164" s="1" t="str">
        <f>IF(K164&lt;&gt;"",VLOOKUP(K164,Lable!$A:$B,2,FALSE),"")</f>
        <v/>
      </c>
      <c r="N164" s="2" t="s">
        <v>15</v>
      </c>
      <c r="O164" s="4" t="s">
        <v>277</v>
      </c>
      <c r="P164" s="1" t="str">
        <f t="shared" si="83"/>
        <v>Posting ID&lt;br&gt;(게시 ID)</v>
      </c>
      <c r="Q164" s="1" t="str">
        <f>IF(O164&lt;&gt;"", VLOOKUP(O164, Lable!$A:$B, 2, FALSE), "")</f>
        <v>Posting ID</v>
      </c>
      <c r="R164" s="2" t="s">
        <v>70</v>
      </c>
      <c r="S164" s="1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ht="18.600000000000001" customHeight="1">
      <c r="A165" s="4" t="s">
        <v>308</v>
      </c>
      <c r="B165" s="1" t="str">
        <f>VLOOKUP(A165,Lable!$G:$I,2,FALSE)</f>
        <v>일괄 납부</v>
      </c>
      <c r="C165" s="1" t="str">
        <f t="shared" si="74"/>
        <v>Lumpsum Payments(일괄 납부)</v>
      </c>
      <c r="D165" s="1" t="str">
        <f>IF(B165&lt;&gt;"", VLOOKUP(B165,Lable!$A:$D,2,FALSE), "" )</f>
        <v>Lumpsum Payments</v>
      </c>
      <c r="E165" s="10" t="s">
        <v>265</v>
      </c>
      <c r="F165" s="1" t="str">
        <f t="shared" si="75"/>
        <v>Case ID : 271213(Case ID : 271213)</v>
      </c>
      <c r="G165" s="1" t="str">
        <f>IF(E165&lt;&gt;"",VLOOKUP(E165,Lable!$A:$B,2,FALSE),"")</f>
        <v>Case ID : 271213</v>
      </c>
      <c r="H165" s="10" t="s">
        <v>402</v>
      </c>
      <c r="I165" s="1" t="str">
        <f t="shared" si="81"/>
        <v>Assessment Details(평가세부정보)</v>
      </c>
      <c r="J165" s="1" t="str">
        <f>IF(H165&lt;&gt;"", VLOOKUP(H165,Lable!$A:$D,2,FALSE),"")</f>
        <v>Assessment Details</v>
      </c>
      <c r="K165" s="9"/>
      <c r="L165" s="1" t="str">
        <f t="shared" si="82"/>
        <v/>
      </c>
      <c r="M165" s="1" t="str">
        <f>IF(K165&lt;&gt;"",VLOOKUP(K165,Lable!$A:$B,2,FALSE),"")</f>
        <v/>
      </c>
      <c r="N165" s="2" t="s">
        <v>15</v>
      </c>
      <c r="O165" s="4" t="s">
        <v>275</v>
      </c>
      <c r="P165" s="1" t="str">
        <f t="shared" si="83"/>
        <v>TIN&lt;br&gt;(TIN)</v>
      </c>
      <c r="Q165" s="1" t="str">
        <f>IF(O165&lt;&gt;"", VLOOKUP(O165, Lable!$A:$B, 2, FALSE), "")</f>
        <v>TIN</v>
      </c>
      <c r="R165" s="2" t="s">
        <v>70</v>
      </c>
      <c r="S165" s="1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ht="18.600000000000001" customHeight="1">
      <c r="A166" s="4" t="s">
        <v>308</v>
      </c>
      <c r="B166" s="1" t="str">
        <f>VLOOKUP(A166,Lable!$G:$I,2,FALSE)</f>
        <v>일괄 납부</v>
      </c>
      <c r="C166" s="1" t="str">
        <f t="shared" si="74"/>
        <v>Lumpsum Payments(일괄 납부)</v>
      </c>
      <c r="D166" s="1" t="str">
        <f>IF(B166&lt;&gt;"", VLOOKUP(B166,Lable!$A:$D,2,FALSE), "" )</f>
        <v>Lumpsum Payments</v>
      </c>
      <c r="E166" s="10" t="s">
        <v>265</v>
      </c>
      <c r="F166" s="1" t="str">
        <f t="shared" si="75"/>
        <v>Case ID : 271213(Case ID : 271213)</v>
      </c>
      <c r="G166" s="1" t="str">
        <f>IF(E166&lt;&gt;"",VLOOKUP(E166,Lable!$A:$B,2,FALSE),"")</f>
        <v>Case ID : 271213</v>
      </c>
      <c r="H166" s="10" t="s">
        <v>402</v>
      </c>
      <c r="I166" s="1" t="str">
        <f t="shared" si="81"/>
        <v>Assessment Details(평가세부정보)</v>
      </c>
      <c r="J166" s="1" t="str">
        <f>IF(H166&lt;&gt;"", VLOOKUP(H166,Lable!$A:$D,2,FALSE),"")</f>
        <v>Assessment Details</v>
      </c>
      <c r="K166" s="9"/>
      <c r="L166" s="1" t="str">
        <f t="shared" si="82"/>
        <v/>
      </c>
      <c r="M166" s="1" t="str">
        <f>IF(K166&lt;&gt;"",VLOOKUP(K166,Lable!$A:$B,2,FALSE),"")</f>
        <v/>
      </c>
      <c r="N166" s="2" t="s">
        <v>15</v>
      </c>
      <c r="O166" s="4" t="s">
        <v>170</v>
      </c>
      <c r="P166" s="1" t="str">
        <f t="shared" si="83"/>
        <v>Value Date&lt;br&gt;(금액 날짜)</v>
      </c>
      <c r="Q166" s="1" t="str">
        <f>IF(O166&lt;&gt;"", VLOOKUP(O166, Lable!$A:$B, 2, FALSE), "")</f>
        <v>Value Date</v>
      </c>
      <c r="R166" s="2" t="s">
        <v>70</v>
      </c>
      <c r="S166" s="1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ht="18.600000000000001" customHeight="1">
      <c r="A167" s="4" t="s">
        <v>308</v>
      </c>
      <c r="B167" s="1" t="str">
        <f>VLOOKUP(A167,Lable!$G:$I,2,FALSE)</f>
        <v>일괄 납부</v>
      </c>
      <c r="C167" s="1" t="str">
        <f t="shared" si="74"/>
        <v>Lumpsum Payments(일괄 납부)</v>
      </c>
      <c r="D167" s="1" t="str">
        <f>IF(B167&lt;&gt;"", VLOOKUP(B167,Lable!$A:$D,2,FALSE), "" )</f>
        <v>Lumpsum Payments</v>
      </c>
      <c r="E167" s="10" t="s">
        <v>265</v>
      </c>
      <c r="F167" s="1" t="str">
        <f t="shared" si="75"/>
        <v>Case ID : 271213(Case ID : 271213)</v>
      </c>
      <c r="G167" s="1" t="str">
        <f>IF(E167&lt;&gt;"",VLOOKUP(E167,Lable!$A:$B,2,FALSE),"")</f>
        <v>Case ID : 271213</v>
      </c>
      <c r="H167" s="10" t="s">
        <v>402</v>
      </c>
      <c r="I167" s="1" t="str">
        <f t="shared" si="81"/>
        <v>Assessment Details(평가세부정보)</v>
      </c>
      <c r="J167" s="1" t="str">
        <f>IF(H167&lt;&gt;"", VLOOKUP(H167,Lable!$A:$D,2,FALSE),"")</f>
        <v>Assessment Details</v>
      </c>
      <c r="K167" s="9"/>
      <c r="L167" s="1" t="str">
        <f t="shared" si="82"/>
        <v/>
      </c>
      <c r="M167" s="1" t="str">
        <f>IF(K167&lt;&gt;"",VLOOKUP(K167,Lable!$A:$B,2,FALSE),"")</f>
        <v/>
      </c>
      <c r="N167" s="2" t="s">
        <v>15</v>
      </c>
      <c r="O167" s="4" t="s">
        <v>171</v>
      </c>
      <c r="P167" s="1" t="str">
        <f t="shared" si="83"/>
        <v>Period&lt;br&gt;(기간)</v>
      </c>
      <c r="Q167" s="1" t="str">
        <f>IF(O167&lt;&gt;"", VLOOKUP(O167, Lable!$A:$B, 2, FALSE), "")</f>
        <v>Period</v>
      </c>
      <c r="R167" s="2" t="s">
        <v>70</v>
      </c>
      <c r="S167" s="1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 ht="18.600000000000001" customHeight="1">
      <c r="A168" s="4" t="s">
        <v>308</v>
      </c>
      <c r="B168" s="1" t="str">
        <f>VLOOKUP(A168,Lable!$G:$I,2,FALSE)</f>
        <v>일괄 납부</v>
      </c>
      <c r="C168" s="1" t="str">
        <f t="shared" si="74"/>
        <v>Lumpsum Payments(일괄 납부)</v>
      </c>
      <c r="D168" s="1" t="str">
        <f>IF(B168&lt;&gt;"", VLOOKUP(B168,Lable!$A:$D,2,FALSE), "" )</f>
        <v>Lumpsum Payments</v>
      </c>
      <c r="E168" s="10" t="s">
        <v>265</v>
      </c>
      <c r="F168" s="1" t="str">
        <f t="shared" si="75"/>
        <v>Case ID : 271213(Case ID : 271213)</v>
      </c>
      <c r="G168" s="1" t="str">
        <f>IF(E168&lt;&gt;"",VLOOKUP(E168,Lable!$A:$B,2,FALSE),"")</f>
        <v>Case ID : 271213</v>
      </c>
      <c r="H168" s="10" t="s">
        <v>402</v>
      </c>
      <c r="I168" s="1" t="str">
        <f t="shared" si="81"/>
        <v>Assessment Details(평가세부정보)</v>
      </c>
      <c r="J168" s="1" t="str">
        <f>IF(H168&lt;&gt;"", VLOOKUP(H168,Lable!$A:$D,2,FALSE),"")</f>
        <v>Assessment Details</v>
      </c>
      <c r="K168" s="9"/>
      <c r="L168" s="1" t="str">
        <f t="shared" si="82"/>
        <v/>
      </c>
      <c r="M168" s="1" t="str">
        <f>IF(K168&lt;&gt;"",VLOOKUP(K168,Lable!$A:$B,2,FALSE),"")</f>
        <v/>
      </c>
      <c r="N168" s="2" t="s">
        <v>15</v>
      </c>
      <c r="O168" s="4" t="s">
        <v>172</v>
      </c>
      <c r="P168" s="1" t="str">
        <f t="shared" si="83"/>
        <v>Year&lt;br&gt;(년)</v>
      </c>
      <c r="Q168" s="1" t="str">
        <f>IF(O168&lt;&gt;"", VLOOKUP(O168, Lable!$A:$B, 2, FALSE), "")</f>
        <v>Year</v>
      </c>
      <c r="R168" s="2" t="s">
        <v>70</v>
      </c>
      <c r="S168" s="1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ht="18.600000000000001" customHeight="1">
      <c r="A169" s="4" t="s">
        <v>308</v>
      </c>
      <c r="B169" s="1" t="str">
        <f>VLOOKUP(A169,Lable!$G:$I,2,FALSE)</f>
        <v>일괄 납부</v>
      </c>
      <c r="C169" s="1" t="str">
        <f t="shared" si="74"/>
        <v>Lumpsum Payments(일괄 납부)</v>
      </c>
      <c r="D169" s="1" t="str">
        <f>IF(B169&lt;&gt;"", VLOOKUP(B169,Lable!$A:$D,2,FALSE), "" )</f>
        <v>Lumpsum Payments</v>
      </c>
      <c r="E169" s="10" t="s">
        <v>265</v>
      </c>
      <c r="F169" s="1" t="str">
        <f t="shared" si="75"/>
        <v>Case ID : 271213(Case ID : 271213)</v>
      </c>
      <c r="G169" s="1" t="str">
        <f>IF(E169&lt;&gt;"",VLOOKUP(E169,Lable!$A:$B,2,FALSE),"")</f>
        <v>Case ID : 271213</v>
      </c>
      <c r="H169" s="10" t="s">
        <v>402</v>
      </c>
      <c r="I169" s="1" t="str">
        <f t="shared" si="81"/>
        <v>Assessment Details(평가세부정보)</v>
      </c>
      <c r="J169" s="1" t="str">
        <f>IF(H169&lt;&gt;"", VLOOKUP(H169,Lable!$A:$D,2,FALSE),"")</f>
        <v>Assessment Details</v>
      </c>
      <c r="K169" s="9"/>
      <c r="L169" s="1" t="str">
        <f t="shared" si="82"/>
        <v/>
      </c>
      <c r="M169" s="1" t="str">
        <f>IF(K169&lt;&gt;"",VLOOKUP(K169,Lable!$A:$B,2,FALSE),"")</f>
        <v/>
      </c>
      <c r="N169" s="2" t="s">
        <v>15</v>
      </c>
      <c r="O169" s="4" t="s">
        <v>173</v>
      </c>
      <c r="P169" s="1" t="str">
        <f t="shared" si="83"/>
        <v>Tax&lt;br&gt;(세금)</v>
      </c>
      <c r="Q169" s="1" t="str">
        <f>IF(O169&lt;&gt;"", VLOOKUP(O169, Lable!$A:$B, 2, FALSE), "")</f>
        <v>Tax</v>
      </c>
      <c r="R169" s="2" t="s">
        <v>70</v>
      </c>
      <c r="S169" s="1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ht="18.600000000000001" customHeight="1">
      <c r="A170" s="4" t="s">
        <v>308</v>
      </c>
      <c r="B170" s="1" t="str">
        <f>VLOOKUP(A170,Lable!$G:$I,2,FALSE)</f>
        <v>일괄 납부</v>
      </c>
      <c r="C170" s="1" t="str">
        <f t="shared" si="74"/>
        <v>Lumpsum Payments(일괄 납부)</v>
      </c>
      <c r="D170" s="1" t="str">
        <f>IF(B170&lt;&gt;"", VLOOKUP(B170,Lable!$A:$D,2,FALSE), "" )</f>
        <v>Lumpsum Payments</v>
      </c>
      <c r="E170" s="10" t="s">
        <v>265</v>
      </c>
      <c r="F170" s="1" t="str">
        <f t="shared" si="75"/>
        <v>Case ID : 271213(Case ID : 271213)</v>
      </c>
      <c r="G170" s="1" t="str">
        <f>IF(E170&lt;&gt;"",VLOOKUP(E170,Lable!$A:$B,2,FALSE),"")</f>
        <v>Case ID : 271213</v>
      </c>
      <c r="H170" s="10" t="s">
        <v>402</v>
      </c>
      <c r="I170" s="1" t="str">
        <f t="shared" si="81"/>
        <v>Assessment Details(평가세부정보)</v>
      </c>
      <c r="J170" s="1" t="str">
        <f>IF(H170&lt;&gt;"", VLOOKUP(H170,Lable!$A:$D,2,FALSE),"")</f>
        <v>Assessment Details</v>
      </c>
      <c r="K170" s="9"/>
      <c r="L170" s="1" t="str">
        <f t="shared" si="82"/>
        <v/>
      </c>
      <c r="M170" s="1" t="str">
        <f>IF(K170&lt;&gt;"",VLOOKUP(K170,Lable!$A:$B,2,FALSE),"")</f>
        <v/>
      </c>
      <c r="N170" s="2" t="s">
        <v>15</v>
      </c>
      <c r="O170" s="4" t="s">
        <v>278</v>
      </c>
      <c r="P170" s="1" t="str">
        <f t="shared" si="83"/>
        <v>GFS Code&lt;br&gt;(GFS 코드)</v>
      </c>
      <c r="Q170" s="1" t="str">
        <f>IF(O170&lt;&gt;"", VLOOKUP(O170, Lable!$A:$B, 2, FALSE), "")</f>
        <v>GFS Code</v>
      </c>
      <c r="R170" s="2" t="s">
        <v>70</v>
      </c>
      <c r="S170" s="1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 ht="18.600000000000001" customHeight="1">
      <c r="A171" s="4" t="s">
        <v>308</v>
      </c>
      <c r="B171" s="1" t="str">
        <f>VLOOKUP(A171,Lable!$G:$I,2,FALSE)</f>
        <v>일괄 납부</v>
      </c>
      <c r="C171" s="1" t="str">
        <f t="shared" si="74"/>
        <v>Lumpsum Payments(일괄 납부)</v>
      </c>
      <c r="D171" s="1" t="str">
        <f>IF(B171&lt;&gt;"", VLOOKUP(B171,Lable!$A:$D,2,FALSE), "" )</f>
        <v>Lumpsum Payments</v>
      </c>
      <c r="E171" s="10" t="s">
        <v>265</v>
      </c>
      <c r="F171" s="1" t="str">
        <f t="shared" si="75"/>
        <v>Case ID : 271213(Case ID : 271213)</v>
      </c>
      <c r="G171" s="1" t="str">
        <f>IF(E171&lt;&gt;"",VLOOKUP(E171,Lable!$A:$B,2,FALSE),"")</f>
        <v>Case ID : 271213</v>
      </c>
      <c r="H171" s="10" t="s">
        <v>402</v>
      </c>
      <c r="I171" s="1" t="str">
        <f t="shared" si="81"/>
        <v>Assessment Details(평가세부정보)</v>
      </c>
      <c r="J171" s="1" t="str">
        <f>IF(H171&lt;&gt;"", VLOOKUP(H171,Lable!$A:$D,2,FALSE),"")</f>
        <v>Assessment Details</v>
      </c>
      <c r="K171" s="9"/>
      <c r="L171" s="1" t="str">
        <f t="shared" si="82"/>
        <v/>
      </c>
      <c r="M171" s="1" t="str">
        <f>IF(K171&lt;&gt;"",VLOOKUP(K171,Lable!$A:$B,2,FALSE),"")</f>
        <v/>
      </c>
      <c r="N171" s="2" t="s">
        <v>15</v>
      </c>
      <c r="O171" s="4" t="s">
        <v>174</v>
      </c>
      <c r="P171" s="1" t="str">
        <f t="shared" si="83"/>
        <v>Case Type&lt;br&gt;(사례 유형)</v>
      </c>
      <c r="Q171" s="1" t="str">
        <f>IF(O171&lt;&gt;"", VLOOKUP(O171, Lable!$A:$B, 2, FALSE), "")</f>
        <v>Case Type</v>
      </c>
      <c r="R171" s="2" t="s">
        <v>70</v>
      </c>
      <c r="S171" s="1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 ht="18.600000000000001" customHeight="1">
      <c r="A172" s="4" t="s">
        <v>308</v>
      </c>
      <c r="B172" s="1" t="str">
        <f>VLOOKUP(A172,Lable!$G:$I,2,FALSE)</f>
        <v>일괄 납부</v>
      </c>
      <c r="C172" s="1" t="str">
        <f t="shared" si="74"/>
        <v>Lumpsum Payments(일괄 납부)</v>
      </c>
      <c r="D172" s="1" t="str">
        <f>IF(B172&lt;&gt;"", VLOOKUP(B172,Lable!$A:$D,2,FALSE), "" )</f>
        <v>Lumpsum Payments</v>
      </c>
      <c r="E172" s="10" t="s">
        <v>265</v>
      </c>
      <c r="F172" s="1" t="str">
        <f t="shared" si="75"/>
        <v>Case ID : 271213(Case ID : 271213)</v>
      </c>
      <c r="G172" s="1" t="str">
        <f>IF(E172&lt;&gt;"",VLOOKUP(E172,Lable!$A:$B,2,FALSE),"")</f>
        <v>Case ID : 271213</v>
      </c>
      <c r="H172" s="10" t="s">
        <v>402</v>
      </c>
      <c r="I172" s="1" t="str">
        <f t="shared" si="81"/>
        <v>Assessment Details(평가세부정보)</v>
      </c>
      <c r="J172" s="1" t="str">
        <f>IF(H172&lt;&gt;"", VLOOKUP(H172,Lable!$A:$D,2,FALSE),"")</f>
        <v>Assessment Details</v>
      </c>
      <c r="K172" s="9"/>
      <c r="L172" s="1" t="str">
        <f t="shared" si="82"/>
        <v/>
      </c>
      <c r="M172" s="1" t="str">
        <f>IF(K172&lt;&gt;"",VLOOKUP(K172,Lable!$A:$B,2,FALSE),"")</f>
        <v/>
      </c>
      <c r="N172" s="2" t="s">
        <v>15</v>
      </c>
      <c r="O172" s="4" t="s">
        <v>175</v>
      </c>
      <c r="P172" s="1" t="str">
        <f t="shared" si="83"/>
        <v>Debit No&lt;br&gt;(차변 번호)</v>
      </c>
      <c r="Q172" s="1" t="str">
        <f>IF(O172&lt;&gt;"", VLOOKUP(O172, Lable!$A:$B, 2, FALSE), "")</f>
        <v>Debit No</v>
      </c>
      <c r="R172" s="2" t="s">
        <v>70</v>
      </c>
      <c r="S172" s="1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ht="18.600000000000001" customHeight="1">
      <c r="A173" s="4" t="s">
        <v>308</v>
      </c>
      <c r="B173" s="1" t="str">
        <f>VLOOKUP(A173,Lable!$G:$I,2,FALSE)</f>
        <v>일괄 납부</v>
      </c>
      <c r="C173" s="1" t="str">
        <f t="shared" si="74"/>
        <v>Lumpsum Payments(일괄 납부)</v>
      </c>
      <c r="D173" s="1" t="str">
        <f>IF(B173&lt;&gt;"", VLOOKUP(B173,Lable!$A:$D,2,FALSE), "" )</f>
        <v>Lumpsum Payments</v>
      </c>
      <c r="E173" s="10" t="s">
        <v>265</v>
      </c>
      <c r="F173" s="1" t="str">
        <f t="shared" si="75"/>
        <v>Case ID : 271213(Case ID : 271213)</v>
      </c>
      <c r="G173" s="1" t="str">
        <f>IF(E173&lt;&gt;"",VLOOKUP(E173,Lable!$A:$B,2,FALSE),"")</f>
        <v>Case ID : 271213</v>
      </c>
      <c r="H173" s="10" t="s">
        <v>402</v>
      </c>
      <c r="I173" s="1" t="str">
        <f t="shared" si="81"/>
        <v>Assessment Details(평가세부정보)</v>
      </c>
      <c r="J173" s="1" t="str">
        <f>IF(H173&lt;&gt;"", VLOOKUP(H173,Lable!$A:$D,2,FALSE),"")</f>
        <v>Assessment Details</v>
      </c>
      <c r="K173" s="9"/>
      <c r="L173" s="1" t="str">
        <f t="shared" si="82"/>
        <v/>
      </c>
      <c r="M173" s="1" t="str">
        <f>IF(K173&lt;&gt;"",VLOOKUP(K173,Lable!$A:$B,2,FALSE),"")</f>
        <v/>
      </c>
      <c r="N173" s="2" t="s">
        <v>15</v>
      </c>
      <c r="O173" s="4" t="s">
        <v>176</v>
      </c>
      <c r="P173" s="1" t="str">
        <f t="shared" si="83"/>
        <v>Debit Amount&lt;br&gt;(차변 금액)</v>
      </c>
      <c r="Q173" s="1" t="str">
        <f>IF(O173&lt;&gt;"", VLOOKUP(O173, Lable!$A:$B, 2, FALSE), "")</f>
        <v>Debit Amount</v>
      </c>
      <c r="R173" s="2" t="s">
        <v>70</v>
      </c>
      <c r="S173" s="1"/>
      <c r="T173" s="4"/>
      <c r="U173" s="4"/>
      <c r="V173" s="4"/>
      <c r="W173" s="4"/>
      <c r="X173" s="4"/>
      <c r="Y173" s="4"/>
      <c r="Z173" s="4"/>
      <c r="AA173" s="4"/>
      <c r="AB173" s="4"/>
      <c r="AC173" s="33"/>
      <c r="AD173" s="33"/>
      <c r="AE173" s="33"/>
    </row>
    <row r="174" spans="1:31" ht="18.600000000000001" customHeight="1">
      <c r="A174" s="4" t="s">
        <v>308</v>
      </c>
      <c r="B174" s="1" t="str">
        <f>VLOOKUP(A174,Lable!$G:$I,2,FALSE)</f>
        <v>일괄 납부</v>
      </c>
      <c r="C174" s="1" t="str">
        <f t="shared" si="74"/>
        <v>Lumpsum Payments(일괄 납부)</v>
      </c>
      <c r="D174" s="1" t="str">
        <f>IF(B174&lt;&gt;"", VLOOKUP(B174,Lable!$A:$D,2,FALSE), "" )</f>
        <v>Lumpsum Payments</v>
      </c>
      <c r="E174" s="10" t="s">
        <v>265</v>
      </c>
      <c r="F174" s="1" t="str">
        <f t="shared" si="75"/>
        <v>Case ID : 271213(Case ID : 271213)</v>
      </c>
      <c r="G174" s="1" t="str">
        <f>IF(E174&lt;&gt;"",VLOOKUP(E174,Lable!$A:$B,2,FALSE),"")</f>
        <v>Case ID : 271213</v>
      </c>
      <c r="H174" s="10" t="s">
        <v>402</v>
      </c>
      <c r="I174" s="1" t="str">
        <f t="shared" si="81"/>
        <v>Assessment Details(평가세부정보)</v>
      </c>
      <c r="J174" s="1" t="str">
        <f>IF(H174&lt;&gt;"", VLOOKUP(H174,Lable!$A:$D,2,FALSE),"")</f>
        <v>Assessment Details</v>
      </c>
      <c r="K174" s="9"/>
      <c r="L174" s="1" t="str">
        <f t="shared" si="82"/>
        <v/>
      </c>
      <c r="M174" s="1" t="str">
        <f>IF(K174&lt;&gt;"",VLOOKUP(K174,Lable!$A:$B,2,FALSE),"")</f>
        <v/>
      </c>
      <c r="N174" s="2" t="s">
        <v>15</v>
      </c>
      <c r="O174" s="4" t="s">
        <v>177</v>
      </c>
      <c r="P174" s="1" t="str">
        <f t="shared" si="83"/>
        <v>Creadit Amount&lt;br&gt;(대변 금액)</v>
      </c>
      <c r="Q174" s="1" t="str">
        <f>IF(O174&lt;&gt;"", VLOOKUP(O174, Lable!$A:$B, 2, FALSE), "")</f>
        <v>Creadit Amount</v>
      </c>
      <c r="R174" s="2" t="s">
        <v>70</v>
      </c>
      <c r="S174" s="1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ht="18.600000000000001" customHeight="1">
      <c r="A175" s="4" t="s">
        <v>308</v>
      </c>
      <c r="B175" s="1" t="str">
        <f>VLOOKUP(A175,Lable!$G:$I,2,FALSE)</f>
        <v>일괄 납부</v>
      </c>
      <c r="C175" s="1" t="str">
        <f t="shared" si="74"/>
        <v>Lumpsum Payments(일괄 납부)</v>
      </c>
      <c r="D175" s="1" t="str">
        <f>IF(B175&lt;&gt;"", VLOOKUP(B175,Lable!$A:$D,2,FALSE), "" )</f>
        <v>Lumpsum Payments</v>
      </c>
      <c r="E175" s="10" t="s">
        <v>265</v>
      </c>
      <c r="F175" s="1" t="str">
        <f t="shared" si="75"/>
        <v>Case ID : 271213(Case ID : 271213)</v>
      </c>
      <c r="G175" s="1" t="str">
        <f>IF(E175&lt;&gt;"",VLOOKUP(E175,Lable!$A:$B,2,FALSE),"")</f>
        <v>Case ID : 271213</v>
      </c>
      <c r="H175" s="10" t="s">
        <v>402</v>
      </c>
      <c r="I175" s="1" t="str">
        <f t="shared" si="81"/>
        <v>Assessment Details(평가세부정보)</v>
      </c>
      <c r="J175" s="1" t="str">
        <f>IF(H175&lt;&gt;"", VLOOKUP(H175,Lable!$A:$D,2,FALSE),"")</f>
        <v>Assessment Details</v>
      </c>
      <c r="K175" s="9"/>
      <c r="L175" s="1" t="str">
        <f t="shared" si="82"/>
        <v/>
      </c>
      <c r="M175" s="1" t="str">
        <f>IF(K175&lt;&gt;"",VLOOKUP(K175,Lable!$A:$B,2,FALSE),"")</f>
        <v/>
      </c>
      <c r="N175" s="2" t="s">
        <v>15</v>
      </c>
      <c r="O175" s="4" t="s">
        <v>279</v>
      </c>
      <c r="P175" s="1" t="str">
        <f t="shared" si="83"/>
        <v>Earmark&lt;br&gt;(귀속)</v>
      </c>
      <c r="Q175" s="1" t="str">
        <f>IF(O175&lt;&gt;"", VLOOKUP(O175, Lable!$A:$B, 2, FALSE), "")</f>
        <v>Earmark</v>
      </c>
      <c r="R175" s="2" t="s">
        <v>70</v>
      </c>
      <c r="S175" s="1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ht="18.600000000000001" customHeight="1">
      <c r="A176" s="4" t="s">
        <v>308</v>
      </c>
      <c r="B176" s="1" t="str">
        <f>VLOOKUP(A176,Lable!$G:$I,2,FALSE)</f>
        <v>일괄 납부</v>
      </c>
      <c r="C176" s="1" t="str">
        <f t="shared" ref="C176:C224" si="84">IF(B176&lt;&gt;"",D176&amp;"("&amp;B176&amp;")","")</f>
        <v>Lumpsum Payments(일괄 납부)</v>
      </c>
      <c r="D176" s="1" t="str">
        <f>IF(B176&lt;&gt;"", VLOOKUP(B176,Lable!$A:$D,2,FALSE), "" )</f>
        <v>Lumpsum Payments</v>
      </c>
      <c r="E176" s="10" t="s">
        <v>265</v>
      </c>
      <c r="F176" s="1" t="str">
        <f t="shared" ref="F176:F183" si="85">IF(E176&lt;&gt;"",G176&amp;"("&amp;E176&amp;")","")</f>
        <v>Case ID : 271213(Case ID : 271213)</v>
      </c>
      <c r="G176" s="1" t="str">
        <f>IF(E176&lt;&gt;"",VLOOKUP(E176,Lable!$A:$B,2,FALSE),"")</f>
        <v>Case ID : 271213</v>
      </c>
      <c r="H176" s="10" t="s">
        <v>402</v>
      </c>
      <c r="I176" s="1" t="str">
        <f t="shared" ref="I176" si="86">IF(H176&lt;&gt;"",J176&amp;"("&amp;H176&amp;")","")</f>
        <v>Assessment Details(평가세부정보)</v>
      </c>
      <c r="J176" s="1" t="str">
        <f>IF(H176&lt;&gt;"", VLOOKUP(H176,Lable!$A:$D,2,FALSE),"")</f>
        <v>Assessment Details</v>
      </c>
      <c r="K176" s="9"/>
      <c r="L176" s="1" t="str">
        <f t="shared" ref="L176" si="87">IF(K176&lt;&gt;"",M176&amp;"("&amp;K176&amp;")","")</f>
        <v/>
      </c>
      <c r="M176" s="1" t="str">
        <f>IF(K176&lt;&gt;"",VLOOKUP(K176,Lable!$A:$B,2,FALSE),"")</f>
        <v/>
      </c>
      <c r="N176" s="2" t="s">
        <v>15</v>
      </c>
      <c r="O176" s="4" t="s">
        <v>313</v>
      </c>
      <c r="P176" s="1" t="str">
        <f t="shared" ref="P176" si="88">IF(O176&lt;&gt;"",Q176&amp;"&lt;br&gt;("&amp;O176&amp;")","")</f>
        <v>Actions&lt;br&gt;(행위)</v>
      </c>
      <c r="Q176" s="1" t="str">
        <f>IF(O176&lt;&gt;"", VLOOKUP(O176, Lable!$A:$B, 2, FALSE), "")</f>
        <v>Actions</v>
      </c>
      <c r="R176" s="2" t="s">
        <v>70</v>
      </c>
      <c r="S176" s="1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 s="11" customFormat="1" ht="18.600000000000001" customHeight="1">
      <c r="A177" s="4" t="s">
        <v>308</v>
      </c>
      <c r="B177" s="1" t="str">
        <f>VLOOKUP(A177,Lable!$G:$I,2,FALSE)</f>
        <v>일괄 납부</v>
      </c>
      <c r="C177" s="1" t="str">
        <f t="shared" si="84"/>
        <v>Lumpsum Payments(일괄 납부)</v>
      </c>
      <c r="D177" s="1" t="str">
        <f>IF(B177&lt;&gt;"", VLOOKUP(B177,Lable!$A:$D,2,FALSE), "" )</f>
        <v>Lumpsum Payments</v>
      </c>
      <c r="E177" s="10" t="s">
        <v>265</v>
      </c>
      <c r="F177" s="1" t="str">
        <f t="shared" si="85"/>
        <v>Case ID : 271213(Case ID : 271213)</v>
      </c>
      <c r="G177" s="1" t="str">
        <f>IF(E177&lt;&gt;"",VLOOKUP(E177,Lable!$A:$B,2,FALSE),"")</f>
        <v>Case ID : 271213</v>
      </c>
      <c r="H177" s="10"/>
      <c r="I177" s="1"/>
      <c r="J177" s="1"/>
      <c r="K177" s="9"/>
      <c r="L177" s="1"/>
      <c r="M177" s="1"/>
      <c r="N177" s="2"/>
      <c r="O177" s="4"/>
      <c r="P177" s="1"/>
      <c r="Q177" s="1"/>
      <c r="R177" s="2"/>
      <c r="S177" s="1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ht="18.600000000000001" customHeight="1">
      <c r="A178" s="4" t="s">
        <v>308</v>
      </c>
      <c r="B178" s="1" t="str">
        <f>VLOOKUP(A178,Lable!$G:$I,2,FALSE)</f>
        <v>일괄 납부</v>
      </c>
      <c r="C178" s="1" t="str">
        <f t="shared" si="84"/>
        <v>Lumpsum Payments(일괄 납부)</v>
      </c>
      <c r="D178" s="1" t="str">
        <f>IF(B178&lt;&gt;"", VLOOKUP(B178,Lable!$A:$D,2,FALSE), "" )</f>
        <v>Lumpsum Payments</v>
      </c>
      <c r="E178" s="10" t="s">
        <v>265</v>
      </c>
      <c r="F178" s="1" t="str">
        <f t="shared" si="85"/>
        <v>Case ID : 271213(Case ID : 271213)</v>
      </c>
      <c r="G178" s="1" t="str">
        <f>IF(E178&lt;&gt;"",VLOOKUP(E178,Lable!$A:$B,2,FALSE),"")</f>
        <v>Case ID : 271213</v>
      </c>
      <c r="H178" s="10" t="s">
        <v>317</v>
      </c>
      <c r="I178" s="1" t="str">
        <f t="shared" ref="I178:I183" si="89">IF(H178&lt;&gt;"",J178&amp;"("&amp;H178&amp;")","")</f>
        <v>Remarks(비고)</v>
      </c>
      <c r="J178" s="1" t="str">
        <f>IF(H178&lt;&gt;"", VLOOKUP(H178,Lable!$A:$D,2,FALSE),"")</f>
        <v>Remarks</v>
      </c>
      <c r="K178" s="9"/>
      <c r="L178" s="1" t="str">
        <f t="shared" ref="L178:L183" si="90">IF(K178&lt;&gt;"",M178&amp;"("&amp;K178&amp;")","")</f>
        <v/>
      </c>
      <c r="M178" s="1" t="str">
        <f>IF(K178&lt;&gt;"",VLOOKUP(K178,Lable!$A:$B,2,FALSE),"")</f>
        <v/>
      </c>
      <c r="N178" s="2" t="s">
        <v>333</v>
      </c>
      <c r="O178" s="4" t="s">
        <v>316</v>
      </c>
      <c r="P178" s="1" t="str">
        <f t="shared" ref="P178:P183" si="91">IF(O178&lt;&gt;"",Q178&amp;"&lt;br&gt;("&amp;O178&amp;")","")</f>
        <v>Remarks&lt;br&gt;(비고)</v>
      </c>
      <c r="Q178" s="1" t="str">
        <f>IF(O178&lt;&gt;"", VLOOKUP(O178, Lable!$A:$B, 2, FALSE), "")</f>
        <v>Remarks</v>
      </c>
      <c r="R178" s="2" t="s">
        <v>318</v>
      </c>
      <c r="S178" s="1"/>
      <c r="T178" s="4"/>
      <c r="U178" s="4"/>
      <c r="V178" s="2" t="s">
        <v>140</v>
      </c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s="11" customFormat="1" ht="18.600000000000001" customHeight="1">
      <c r="A179" s="4" t="s">
        <v>319</v>
      </c>
      <c r="B179" s="1" t="str">
        <f>VLOOKUP(A179,Lable!$G:$I,2,FALSE)</f>
        <v>평가추가(일괄 납부)</v>
      </c>
      <c r="C179" s="1" t="str">
        <f t="shared" ref="C179:C183" si="92">IF(B179&lt;&gt;"",D179&amp;"("&amp;B179&amp;")","")</f>
        <v>Add assessment(Lumpsum Payments)(평가추가(일괄 납부))</v>
      </c>
      <c r="D179" s="1" t="str">
        <f>IF(B179&lt;&gt;"", VLOOKUP(B179,Lable!$A:$D,2,FALSE), "" )</f>
        <v>Add assessment(Lumpsum Payments)</v>
      </c>
      <c r="E179" s="10"/>
      <c r="F179" s="1" t="str">
        <f t="shared" si="85"/>
        <v/>
      </c>
      <c r="G179" s="1" t="str">
        <f>IF(E179&lt;&gt;"",VLOOKUP(E179,Lable!$A:$B,2,FALSE),"")</f>
        <v/>
      </c>
      <c r="H179" s="10"/>
      <c r="I179" s="1" t="str">
        <f t="shared" si="89"/>
        <v/>
      </c>
      <c r="J179" s="1" t="str">
        <f>IF(H179&lt;&gt;"", VLOOKUP(H179,Lable!$A:$D,2,FALSE),"")</f>
        <v/>
      </c>
      <c r="K179" s="9"/>
      <c r="L179" s="1" t="str">
        <f t="shared" si="90"/>
        <v/>
      </c>
      <c r="M179" s="1" t="str">
        <f>IF(K179&lt;&gt;"",VLOOKUP(K179,Lable!$A:$B,2,FALSE),"")</f>
        <v/>
      </c>
      <c r="N179" s="2" t="s">
        <v>26</v>
      </c>
      <c r="O179" s="4" t="s">
        <v>132</v>
      </c>
      <c r="P179" s="1" t="str">
        <f t="shared" si="91"/>
        <v>From Date&lt;br&gt;(From Date)</v>
      </c>
      <c r="Q179" s="1" t="str">
        <f>IF(O179&lt;&gt;"", VLOOKUP(O179, Lable!$A:$B, 2, FALSE), "")</f>
        <v>From Date</v>
      </c>
      <c r="R179" s="2" t="s">
        <v>144</v>
      </c>
      <c r="S179" s="1"/>
      <c r="T179" s="1"/>
      <c r="U179" s="1"/>
      <c r="V179" s="2"/>
      <c r="W179" s="2" t="s">
        <v>140</v>
      </c>
      <c r="X179" s="2"/>
      <c r="Y179" s="2"/>
      <c r="Z179" s="4"/>
      <c r="AA179" s="4"/>
      <c r="AB179" s="4"/>
      <c r="AC179" s="4" t="s">
        <v>327</v>
      </c>
      <c r="AD179" s="4" t="s">
        <v>327</v>
      </c>
      <c r="AE179" s="4" t="s">
        <v>327</v>
      </c>
    </row>
    <row r="180" spans="1:31" s="11" customFormat="1" ht="18.600000000000001" customHeight="1">
      <c r="A180" s="4" t="s">
        <v>319</v>
      </c>
      <c r="B180" s="1" t="str">
        <f>VLOOKUP(A180,Lable!$G:$I,2,FALSE)</f>
        <v>평가추가(일괄 납부)</v>
      </c>
      <c r="C180" s="1" t="str">
        <f t="shared" si="92"/>
        <v>Add assessment(Lumpsum Payments)(평가추가(일괄 납부))</v>
      </c>
      <c r="D180" s="1" t="str">
        <f>IF(B180&lt;&gt;"", VLOOKUP(B180,Lable!$A:$D,2,FALSE), "" )</f>
        <v>Add assessment(Lumpsum Payments)</v>
      </c>
      <c r="E180" s="10"/>
      <c r="F180" s="1" t="str">
        <f t="shared" si="85"/>
        <v/>
      </c>
      <c r="G180" s="1" t="str">
        <f>IF(E180&lt;&gt;"",VLOOKUP(E180,Lable!$A:$B,2,FALSE),"")</f>
        <v/>
      </c>
      <c r="H180" s="10"/>
      <c r="I180" s="1" t="str">
        <f t="shared" si="89"/>
        <v/>
      </c>
      <c r="J180" s="1" t="str">
        <f>IF(H180&lt;&gt;"", VLOOKUP(H180,Lable!$A:$D,2,FALSE),"")</f>
        <v/>
      </c>
      <c r="K180" s="9"/>
      <c r="L180" s="1" t="str">
        <f t="shared" si="90"/>
        <v/>
      </c>
      <c r="M180" s="1" t="str">
        <f>IF(K180&lt;&gt;"",VLOOKUP(K180,Lable!$A:$B,2,FALSE),"")</f>
        <v/>
      </c>
      <c r="N180" s="2" t="s">
        <v>26</v>
      </c>
      <c r="O180" s="4" t="s">
        <v>133</v>
      </c>
      <c r="P180" s="1" t="str">
        <f t="shared" si="91"/>
        <v>To Date&lt;br&gt;(To Date)</v>
      </c>
      <c r="Q180" s="1" t="str">
        <f>IF(O180&lt;&gt;"", VLOOKUP(O180, Lable!$A:$B, 2, FALSE), "")</f>
        <v>To Date</v>
      </c>
      <c r="R180" s="2" t="s">
        <v>144</v>
      </c>
      <c r="S180" s="1"/>
      <c r="T180" s="1"/>
      <c r="U180" s="1"/>
      <c r="V180" s="2"/>
      <c r="W180" s="2" t="s">
        <v>140</v>
      </c>
      <c r="X180" s="2"/>
      <c r="Y180" s="2"/>
      <c r="Z180" s="4"/>
      <c r="AA180" s="4"/>
      <c r="AB180" s="4"/>
      <c r="AC180" s="4" t="s">
        <v>328</v>
      </c>
      <c r="AD180" s="4" t="s">
        <v>328</v>
      </c>
      <c r="AE180" s="4" t="s">
        <v>328</v>
      </c>
    </row>
    <row r="181" spans="1:31" s="11" customFormat="1" ht="18.600000000000001" customHeight="1">
      <c r="A181" s="4" t="s">
        <v>319</v>
      </c>
      <c r="B181" s="1" t="str">
        <f>VLOOKUP(A181,Lable!$G:$I,2,FALSE)</f>
        <v>평가추가(일괄 납부)</v>
      </c>
      <c r="C181" s="1" t="str">
        <f t="shared" ref="C181" si="93">IF(B181&lt;&gt;"",D181&amp;"("&amp;B181&amp;")","")</f>
        <v>Add assessment(Lumpsum Payments)(평가추가(일괄 납부))</v>
      </c>
      <c r="D181" s="1" t="str">
        <f>IF(B181&lt;&gt;"", VLOOKUP(B181,Lable!$A:$D,2,FALSE), "" )</f>
        <v>Add assessment(Lumpsum Payments)</v>
      </c>
      <c r="E181" s="10"/>
      <c r="F181" s="1" t="str">
        <f t="shared" ref="F181" si="94">IF(E181&lt;&gt;"",G181&amp;"("&amp;E181&amp;")","")</f>
        <v/>
      </c>
      <c r="G181" s="1" t="str">
        <f>IF(E181&lt;&gt;"",VLOOKUP(E181,Lable!$A:$B,2,FALSE),"")</f>
        <v/>
      </c>
      <c r="H181" s="10"/>
      <c r="I181" s="1" t="str">
        <f t="shared" ref="I181" si="95">IF(H181&lt;&gt;"",J181&amp;"("&amp;H181&amp;")","")</f>
        <v/>
      </c>
      <c r="J181" s="1" t="str">
        <f>IF(H181&lt;&gt;"", VLOOKUP(H181,Lable!$A:$D,2,FALSE),"")</f>
        <v/>
      </c>
      <c r="K181" s="9"/>
      <c r="L181" s="1" t="str">
        <f t="shared" ref="L181" si="96">IF(K181&lt;&gt;"",M181&amp;"("&amp;K181&amp;")","")</f>
        <v/>
      </c>
      <c r="M181" s="1" t="str">
        <f>IF(K181&lt;&gt;"",VLOOKUP(K181,Lable!$A:$B,2,FALSE),"")</f>
        <v/>
      </c>
      <c r="N181" s="2" t="s">
        <v>26</v>
      </c>
      <c r="O181" s="4" t="s">
        <v>331</v>
      </c>
      <c r="P181" s="1" t="str">
        <f t="shared" ref="P181" si="97">IF(O181&lt;&gt;"",Q181&amp;"&lt;br&gt;("&amp;O181&amp;")","")</f>
        <v>TaxType&lt;br&gt;(세금 유형)</v>
      </c>
      <c r="Q181" s="1" t="str">
        <f>IF(O181&lt;&gt;"", VLOOKUP(O181, Lable!$A:$B, 2, FALSE), "")</f>
        <v>TaxType</v>
      </c>
      <c r="R181" s="2" t="s">
        <v>143</v>
      </c>
      <c r="S181" s="1"/>
      <c r="T181" s="1"/>
      <c r="U181" s="1"/>
      <c r="V181" s="2"/>
      <c r="W181" s="2"/>
      <c r="X181" s="2"/>
      <c r="Y181" s="2"/>
      <c r="Z181" s="4"/>
      <c r="AA181" s="4"/>
      <c r="AB181" s="4"/>
      <c r="AC181" s="4"/>
      <c r="AD181" s="4"/>
      <c r="AE181" s="4"/>
    </row>
    <row r="182" spans="1:31" s="11" customFormat="1" ht="18.600000000000001" customHeight="1">
      <c r="A182" s="4" t="s">
        <v>319</v>
      </c>
      <c r="B182" s="1" t="str">
        <f>VLOOKUP(A182,Lable!$G:$I,2,FALSE)</f>
        <v>평가추가(일괄 납부)</v>
      </c>
      <c r="C182" s="1" t="str">
        <f t="shared" si="92"/>
        <v>Add assessment(Lumpsum Payments)(평가추가(일괄 납부))</v>
      </c>
      <c r="D182" s="1" t="str">
        <f>IF(B182&lt;&gt;"", VLOOKUP(B182,Lable!$A:$D,2,FALSE), "" )</f>
        <v>Add assessment(Lumpsum Payments)</v>
      </c>
      <c r="E182" s="10"/>
      <c r="F182" s="1" t="str">
        <f t="shared" si="85"/>
        <v/>
      </c>
      <c r="G182" s="1" t="str">
        <f>IF(E182&lt;&gt;"",VLOOKUP(E182,Lable!$A:$B,2,FALSE),"")</f>
        <v/>
      </c>
      <c r="H182" s="10"/>
      <c r="I182" s="1" t="str">
        <f t="shared" si="89"/>
        <v/>
      </c>
      <c r="J182" s="1" t="str">
        <f>IF(H182&lt;&gt;"", VLOOKUP(H182,Lable!$A:$D,2,FALSE),"")</f>
        <v/>
      </c>
      <c r="K182" s="9"/>
      <c r="L182" s="1" t="str">
        <f t="shared" si="90"/>
        <v/>
      </c>
      <c r="M182" s="1" t="str">
        <f>IF(K182&lt;&gt;"",VLOOKUP(K182,Lable!$A:$B,2,FALSE),"")</f>
        <v/>
      </c>
      <c r="N182" s="2" t="s">
        <v>26</v>
      </c>
      <c r="O182" s="4" t="s">
        <v>130</v>
      </c>
      <c r="P182" s="1" t="str">
        <f t="shared" si="91"/>
        <v>Debit Number&lt;br&gt;(Debit Number)</v>
      </c>
      <c r="Q182" s="1" t="str">
        <f>IF(O182&lt;&gt;"", VLOOKUP(O182, Lable!$A:$B, 2, FALSE), "")</f>
        <v>Debit Number</v>
      </c>
      <c r="R182" s="2" t="s">
        <v>142</v>
      </c>
      <c r="S182" s="1"/>
      <c r="T182" s="1"/>
      <c r="U182" s="1"/>
      <c r="V182" s="2"/>
      <c r="W182" s="2"/>
      <c r="X182" s="2"/>
      <c r="Y182" s="2"/>
      <c r="Z182" s="4"/>
      <c r="AA182" s="4"/>
      <c r="AB182" s="4"/>
      <c r="AC182" s="4"/>
      <c r="AD182" s="4"/>
      <c r="AE182" s="4"/>
    </row>
    <row r="183" spans="1:31" s="19" customFormat="1" ht="18.600000000000001" customHeight="1">
      <c r="A183" s="16" t="s">
        <v>319</v>
      </c>
      <c r="B183" s="17" t="str">
        <f>VLOOKUP(A183,Lable!$G:$I,2,FALSE)</f>
        <v>평가추가(일괄 납부)</v>
      </c>
      <c r="C183" s="17" t="str">
        <f t="shared" si="92"/>
        <v>Add assessment(Lumpsum Payments)(평가추가(일괄 납부))</v>
      </c>
      <c r="D183" s="17" t="str">
        <f>IF(B183&lt;&gt;"", VLOOKUP(B183,Lable!$A:$D,2,FALSE), "" )</f>
        <v>Add assessment(Lumpsum Payments)</v>
      </c>
      <c r="E183" s="18"/>
      <c r="F183" s="17" t="str">
        <f t="shared" si="85"/>
        <v/>
      </c>
      <c r="G183" s="17" t="str">
        <f>IF(E183&lt;&gt;"",VLOOKUP(E183,Lable!$A:$B,2,FALSE),"")</f>
        <v/>
      </c>
      <c r="H183" s="18"/>
      <c r="I183" s="17" t="str">
        <f t="shared" si="89"/>
        <v/>
      </c>
      <c r="J183" s="17" t="str">
        <f>IF(H183&lt;&gt;"", VLOOKUP(H183,Lable!$A:$D,2,FALSE),"")</f>
        <v/>
      </c>
      <c r="K183" s="17"/>
      <c r="L183" s="17" t="str">
        <f t="shared" si="90"/>
        <v/>
      </c>
      <c r="M183" s="17" t="str">
        <f>IF(K183&lt;&gt;"",VLOOKUP(K183,Lable!$A:$B,2,FALSE),"")</f>
        <v/>
      </c>
      <c r="N183" s="18"/>
      <c r="O183" s="16" t="s">
        <v>145</v>
      </c>
      <c r="P183" s="17" t="str">
        <f t="shared" si="91"/>
        <v>Search&lt;br&gt;(조회)</v>
      </c>
      <c r="Q183" s="17" t="str">
        <f>IF(O183&lt;&gt;"", VLOOKUP(O183, Lable!$A:$B, 2, FALSE), "")</f>
        <v>Search</v>
      </c>
      <c r="R183" s="18" t="s">
        <v>141</v>
      </c>
      <c r="S183" s="17"/>
      <c r="T183" s="17" t="s">
        <v>9</v>
      </c>
      <c r="U183" s="17"/>
      <c r="V183" s="18"/>
      <c r="W183" s="18"/>
      <c r="X183" s="18"/>
      <c r="Y183" s="18"/>
      <c r="Z183" s="16"/>
      <c r="AA183" s="16"/>
      <c r="AB183" s="16"/>
      <c r="AC183" s="16"/>
      <c r="AD183" s="16"/>
      <c r="AE183" s="16"/>
    </row>
    <row r="184" spans="1:31" ht="18.600000000000001" customHeight="1">
      <c r="A184" s="4" t="s">
        <v>319</v>
      </c>
      <c r="B184" s="1" t="str">
        <f>VLOOKUP(A184,Lable!$G:$I,2,FALSE)</f>
        <v>평가추가(일괄 납부)</v>
      </c>
      <c r="C184" s="1" t="str">
        <f t="shared" si="84"/>
        <v>Add assessment(Lumpsum Payments)(평가추가(일괄 납부))</v>
      </c>
      <c r="D184" s="1" t="str">
        <f>IF(B184&lt;&gt;"", VLOOKUP(B184,Lable!$A:$D,2,FALSE), "" )</f>
        <v>Add assessment(Lumpsum Payments)</v>
      </c>
      <c r="E184" s="10" t="s">
        <v>267</v>
      </c>
      <c r="F184" s="1"/>
      <c r="G184" s="1"/>
      <c r="H184" s="10"/>
      <c r="I184" s="1"/>
      <c r="J184" s="1"/>
      <c r="K184" s="9"/>
      <c r="L184" s="1"/>
      <c r="M184" s="1"/>
      <c r="N184" s="2" t="s">
        <v>14</v>
      </c>
      <c r="O184" s="4"/>
      <c r="P184" s="1"/>
      <c r="Q184" s="1"/>
      <c r="R184" s="2" t="s">
        <v>203</v>
      </c>
      <c r="S184" s="1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 ht="18.600000000000001" customHeight="1">
      <c r="A185" s="4" t="s">
        <v>319</v>
      </c>
      <c r="B185" s="1" t="str">
        <f>VLOOKUP(A185,Lable!$G:$I,2,FALSE)</f>
        <v>평가추가(일괄 납부)</v>
      </c>
      <c r="C185" s="1" t="str">
        <f t="shared" si="84"/>
        <v>Add assessment(Lumpsum Payments)(평가추가(일괄 납부))</v>
      </c>
      <c r="D185" s="1" t="str">
        <f>IF(B185&lt;&gt;"", VLOOKUP(B185,Lable!$A:$D,2,FALSE), "" )</f>
        <v>Add assessment(Lumpsum Payments)</v>
      </c>
      <c r="E185" s="10" t="s">
        <v>267</v>
      </c>
      <c r="F185" s="1"/>
      <c r="G185" s="1"/>
      <c r="H185" s="10"/>
      <c r="I185" s="1"/>
      <c r="J185" s="1"/>
      <c r="K185" s="9"/>
      <c r="L185" s="1"/>
      <c r="M185" s="1"/>
      <c r="N185" s="2" t="s">
        <v>14</v>
      </c>
      <c r="O185" s="4" t="s">
        <v>277</v>
      </c>
      <c r="P185" s="1" t="str">
        <f t="shared" ref="P185:P196" si="98">IF(O185&lt;&gt;"",Q185&amp;"&lt;br&gt;("&amp;O185&amp;")","")</f>
        <v>Posting ID&lt;br&gt;(게시 ID)</v>
      </c>
      <c r="Q185" s="1" t="str">
        <f>IF(O185&lt;&gt;"", VLOOKUP(O185, Lable!$A:$B, 2, FALSE), "")</f>
        <v>Posting ID</v>
      </c>
      <c r="R185" s="2" t="s">
        <v>70</v>
      </c>
      <c r="S185" s="1"/>
      <c r="T185" s="4"/>
      <c r="U185" s="4"/>
      <c r="V185" s="4"/>
      <c r="W185" s="4"/>
      <c r="X185" s="4"/>
      <c r="Y185" s="4"/>
      <c r="Z185" s="4"/>
      <c r="AA185" s="4"/>
      <c r="AB185" s="4"/>
      <c r="AC185" s="4" t="s">
        <v>334</v>
      </c>
      <c r="AD185" s="4" t="s">
        <v>334</v>
      </c>
      <c r="AE185" s="4" t="s">
        <v>334</v>
      </c>
    </row>
    <row r="186" spans="1:31" ht="18.600000000000001" customHeight="1">
      <c r="A186" s="4" t="s">
        <v>319</v>
      </c>
      <c r="B186" s="1" t="str">
        <f>VLOOKUP(A186,Lable!$G:$I,2,FALSE)</f>
        <v>평가추가(일괄 납부)</v>
      </c>
      <c r="C186" s="1" t="str">
        <f t="shared" si="84"/>
        <v>Add assessment(Lumpsum Payments)(평가추가(일괄 납부))</v>
      </c>
      <c r="D186" s="1" t="str">
        <f>IF(B186&lt;&gt;"", VLOOKUP(B186,Lable!$A:$D,2,FALSE), "" )</f>
        <v>Add assessment(Lumpsum Payments)</v>
      </c>
      <c r="E186" s="10" t="s">
        <v>267</v>
      </c>
      <c r="F186" s="1"/>
      <c r="G186" s="1"/>
      <c r="H186" s="10"/>
      <c r="I186" s="1"/>
      <c r="J186" s="1"/>
      <c r="K186" s="9"/>
      <c r="L186" s="1"/>
      <c r="M186" s="1"/>
      <c r="N186" s="2" t="s">
        <v>14</v>
      </c>
      <c r="O186" s="4" t="s">
        <v>170</v>
      </c>
      <c r="P186" s="1" t="str">
        <f t="shared" si="98"/>
        <v>Value Date&lt;br&gt;(금액 날짜)</v>
      </c>
      <c r="Q186" s="1" t="str">
        <f>IF(O186&lt;&gt;"", VLOOKUP(O186, Lable!$A:$B, 2, FALSE), "")</f>
        <v>Value Date</v>
      </c>
      <c r="R186" s="2" t="s">
        <v>70</v>
      </c>
      <c r="S186" s="1"/>
      <c r="T186" s="4"/>
      <c r="U186" s="4"/>
      <c r="V186" s="4"/>
      <c r="W186" s="4"/>
      <c r="X186" s="4"/>
      <c r="Y186" s="4"/>
      <c r="Z186" s="4"/>
      <c r="AA186" s="4"/>
      <c r="AB186" s="4"/>
      <c r="AC186" s="4" t="s">
        <v>335</v>
      </c>
      <c r="AD186" s="4" t="s">
        <v>335</v>
      </c>
      <c r="AE186" s="4" t="s">
        <v>335</v>
      </c>
    </row>
    <row r="187" spans="1:31" ht="18.600000000000001" customHeight="1">
      <c r="A187" s="4" t="s">
        <v>319</v>
      </c>
      <c r="B187" s="1" t="str">
        <f>VLOOKUP(A187,Lable!$G:$I,2,FALSE)</f>
        <v>평가추가(일괄 납부)</v>
      </c>
      <c r="C187" s="1" t="str">
        <f t="shared" si="84"/>
        <v>Add assessment(Lumpsum Payments)(평가추가(일괄 납부))</v>
      </c>
      <c r="D187" s="1" t="str">
        <f>IF(B187&lt;&gt;"", VLOOKUP(B187,Lable!$A:$D,2,FALSE), "" )</f>
        <v>Add assessment(Lumpsum Payments)</v>
      </c>
      <c r="E187" s="10" t="s">
        <v>267</v>
      </c>
      <c r="F187" s="1"/>
      <c r="G187" s="1"/>
      <c r="H187" s="10"/>
      <c r="I187" s="1"/>
      <c r="J187" s="1"/>
      <c r="K187" s="9"/>
      <c r="L187" s="1"/>
      <c r="M187" s="1"/>
      <c r="N187" s="2" t="s">
        <v>14</v>
      </c>
      <c r="O187" s="4" t="s">
        <v>171</v>
      </c>
      <c r="P187" s="1" t="str">
        <f t="shared" si="98"/>
        <v>Period&lt;br&gt;(기간)</v>
      </c>
      <c r="Q187" s="1" t="str">
        <f>IF(O187&lt;&gt;"", VLOOKUP(O187, Lable!$A:$B, 2, FALSE), "")</f>
        <v>Period</v>
      </c>
      <c r="R187" s="2" t="s">
        <v>70</v>
      </c>
      <c r="S187" s="1"/>
      <c r="T187" s="4"/>
      <c r="U187" s="4"/>
      <c r="V187" s="4"/>
      <c r="W187" s="4"/>
      <c r="X187" s="4"/>
      <c r="Y187" s="4"/>
      <c r="Z187" s="4"/>
      <c r="AA187" s="4"/>
      <c r="AB187" s="4"/>
      <c r="AC187" s="4" t="s">
        <v>336</v>
      </c>
      <c r="AD187" s="4" t="s">
        <v>336</v>
      </c>
      <c r="AE187" s="4" t="s">
        <v>336</v>
      </c>
    </row>
    <row r="188" spans="1:31" ht="18.600000000000001" customHeight="1">
      <c r="A188" s="4" t="s">
        <v>319</v>
      </c>
      <c r="B188" s="1" t="str">
        <f>VLOOKUP(A188,Lable!$G:$I,2,FALSE)</f>
        <v>평가추가(일괄 납부)</v>
      </c>
      <c r="C188" s="1" t="str">
        <f t="shared" si="84"/>
        <v>Add assessment(Lumpsum Payments)(평가추가(일괄 납부))</v>
      </c>
      <c r="D188" s="1" t="str">
        <f>IF(B188&lt;&gt;"", VLOOKUP(B188,Lable!$A:$D,2,FALSE), "" )</f>
        <v>Add assessment(Lumpsum Payments)</v>
      </c>
      <c r="E188" s="10" t="s">
        <v>267</v>
      </c>
      <c r="F188" s="1"/>
      <c r="G188" s="1"/>
      <c r="H188" s="10"/>
      <c r="I188" s="1"/>
      <c r="J188" s="1"/>
      <c r="K188" s="9"/>
      <c r="L188" s="1"/>
      <c r="M188" s="1"/>
      <c r="N188" s="2" t="s">
        <v>14</v>
      </c>
      <c r="O188" s="4" t="s">
        <v>172</v>
      </c>
      <c r="P188" s="1" t="str">
        <f t="shared" si="98"/>
        <v>Year&lt;br&gt;(년)</v>
      </c>
      <c r="Q188" s="1" t="str">
        <f>IF(O188&lt;&gt;"", VLOOKUP(O188, Lable!$A:$B, 2, FALSE), "")</f>
        <v>Year</v>
      </c>
      <c r="R188" s="2" t="s">
        <v>70</v>
      </c>
      <c r="S188" s="1"/>
      <c r="T188" s="4"/>
      <c r="U188" s="4"/>
      <c r="V188" s="4"/>
      <c r="W188" s="4"/>
      <c r="X188" s="4"/>
      <c r="Y188" s="4"/>
      <c r="Z188" s="4"/>
      <c r="AA188" s="4"/>
      <c r="AB188" s="4"/>
      <c r="AC188" s="4" t="s">
        <v>337</v>
      </c>
      <c r="AD188" s="4" t="s">
        <v>337</v>
      </c>
      <c r="AE188" s="4" t="s">
        <v>337</v>
      </c>
    </row>
    <row r="189" spans="1:31" ht="18.600000000000001" customHeight="1">
      <c r="A189" s="4" t="s">
        <v>319</v>
      </c>
      <c r="B189" s="1" t="str">
        <f>VLOOKUP(A189,Lable!$G:$I,2,FALSE)</f>
        <v>평가추가(일괄 납부)</v>
      </c>
      <c r="C189" s="1" t="str">
        <f t="shared" si="84"/>
        <v>Add assessment(Lumpsum Payments)(평가추가(일괄 납부))</v>
      </c>
      <c r="D189" s="1" t="str">
        <f>IF(B189&lt;&gt;"", VLOOKUP(B189,Lable!$A:$D,2,FALSE), "" )</f>
        <v>Add assessment(Lumpsum Payments)</v>
      </c>
      <c r="E189" s="10" t="s">
        <v>267</v>
      </c>
      <c r="F189" s="1"/>
      <c r="G189" s="1"/>
      <c r="H189" s="10"/>
      <c r="I189" s="1"/>
      <c r="J189" s="1"/>
      <c r="K189" s="9"/>
      <c r="L189" s="1"/>
      <c r="M189" s="1"/>
      <c r="N189" s="2" t="s">
        <v>14</v>
      </c>
      <c r="O189" s="4" t="s">
        <v>173</v>
      </c>
      <c r="P189" s="1" t="str">
        <f t="shared" si="98"/>
        <v>Tax&lt;br&gt;(세금)</v>
      </c>
      <c r="Q189" s="1" t="str">
        <f>IF(O189&lt;&gt;"", VLOOKUP(O189, Lable!$A:$B, 2, FALSE), "")</f>
        <v>Tax</v>
      </c>
      <c r="R189" s="2" t="s">
        <v>70</v>
      </c>
      <c r="S189" s="1"/>
      <c r="T189" s="4"/>
      <c r="U189" s="4"/>
      <c r="V189" s="4"/>
      <c r="W189" s="4"/>
      <c r="X189" s="4"/>
      <c r="Y189" s="4"/>
      <c r="Z189" s="4"/>
      <c r="AA189" s="4"/>
      <c r="AB189" s="4"/>
      <c r="AC189" s="4" t="s">
        <v>338</v>
      </c>
      <c r="AD189" s="4" t="s">
        <v>338</v>
      </c>
      <c r="AE189" s="4" t="s">
        <v>338</v>
      </c>
    </row>
    <row r="190" spans="1:31" ht="18.600000000000001" customHeight="1">
      <c r="A190" s="4" t="s">
        <v>319</v>
      </c>
      <c r="B190" s="1" t="str">
        <f>VLOOKUP(A190,Lable!$G:$I,2,FALSE)</f>
        <v>평가추가(일괄 납부)</v>
      </c>
      <c r="C190" s="1" t="str">
        <f t="shared" si="84"/>
        <v>Add assessment(Lumpsum Payments)(평가추가(일괄 납부))</v>
      </c>
      <c r="D190" s="1" t="str">
        <f>IF(B190&lt;&gt;"", VLOOKUP(B190,Lable!$A:$D,2,FALSE), "" )</f>
        <v>Add assessment(Lumpsum Payments)</v>
      </c>
      <c r="E190" s="10" t="s">
        <v>267</v>
      </c>
      <c r="F190" s="1"/>
      <c r="G190" s="1"/>
      <c r="H190" s="10"/>
      <c r="I190" s="1"/>
      <c r="J190" s="1"/>
      <c r="K190" s="9"/>
      <c r="L190" s="1"/>
      <c r="M190" s="1"/>
      <c r="N190" s="2" t="s">
        <v>14</v>
      </c>
      <c r="O190" s="4" t="s">
        <v>174</v>
      </c>
      <c r="P190" s="1" t="str">
        <f t="shared" si="98"/>
        <v>Case Type&lt;br&gt;(사례 유형)</v>
      </c>
      <c r="Q190" s="1" t="str">
        <f>IF(O190&lt;&gt;"", VLOOKUP(O190, Lable!$A:$B, 2, FALSE), "")</f>
        <v>Case Type</v>
      </c>
      <c r="R190" s="2" t="s">
        <v>70</v>
      </c>
      <c r="S190" s="1"/>
      <c r="T190" s="4"/>
      <c r="U190" s="4"/>
      <c r="V190" s="4"/>
      <c r="W190" s="4"/>
      <c r="X190" s="4"/>
      <c r="Y190" s="4"/>
      <c r="Z190" s="4"/>
      <c r="AA190" s="4"/>
      <c r="AB190" s="4"/>
      <c r="AC190" s="4" t="s">
        <v>339</v>
      </c>
      <c r="AD190" s="4" t="s">
        <v>339</v>
      </c>
      <c r="AE190" s="4" t="s">
        <v>339</v>
      </c>
    </row>
    <row r="191" spans="1:31" ht="18.600000000000001" customHeight="1">
      <c r="A191" s="4" t="s">
        <v>319</v>
      </c>
      <c r="B191" s="1" t="str">
        <f>VLOOKUP(A191,Lable!$G:$I,2,FALSE)</f>
        <v>평가추가(일괄 납부)</v>
      </c>
      <c r="C191" s="1" t="str">
        <f t="shared" si="84"/>
        <v>Add assessment(Lumpsum Payments)(평가추가(일괄 납부))</v>
      </c>
      <c r="D191" s="1" t="str">
        <f>IF(B191&lt;&gt;"", VLOOKUP(B191,Lable!$A:$D,2,FALSE), "" )</f>
        <v>Add assessment(Lumpsum Payments)</v>
      </c>
      <c r="E191" s="10" t="s">
        <v>267</v>
      </c>
      <c r="F191" s="1"/>
      <c r="G191" s="1"/>
      <c r="H191" s="10"/>
      <c r="I191" s="1"/>
      <c r="J191" s="1"/>
      <c r="K191" s="9"/>
      <c r="L191" s="1"/>
      <c r="M191" s="1"/>
      <c r="N191" s="2" t="s">
        <v>14</v>
      </c>
      <c r="O191" s="4" t="s">
        <v>175</v>
      </c>
      <c r="P191" s="1" t="str">
        <f t="shared" si="98"/>
        <v>Debit No&lt;br&gt;(차변 번호)</v>
      </c>
      <c r="Q191" s="1" t="str">
        <f>IF(O191&lt;&gt;"", VLOOKUP(O191, Lable!$A:$B, 2, FALSE), "")</f>
        <v>Debit No</v>
      </c>
      <c r="R191" s="2" t="s">
        <v>70</v>
      </c>
      <c r="S191" s="1"/>
      <c r="T191" s="4"/>
      <c r="U191" s="4"/>
      <c r="V191" s="4"/>
      <c r="W191" s="4"/>
      <c r="X191" s="4"/>
      <c r="Y191" s="4"/>
      <c r="Z191" s="4"/>
      <c r="AA191" s="4"/>
      <c r="AB191" s="4"/>
      <c r="AC191" s="4" t="s">
        <v>340</v>
      </c>
      <c r="AD191" s="4" t="s">
        <v>340</v>
      </c>
      <c r="AE191" s="4" t="s">
        <v>340</v>
      </c>
    </row>
    <row r="192" spans="1:31" ht="18.600000000000001" customHeight="1">
      <c r="A192" s="4" t="s">
        <v>319</v>
      </c>
      <c r="B192" s="1" t="str">
        <f>VLOOKUP(A192,Lable!$G:$I,2,FALSE)</f>
        <v>평가추가(일괄 납부)</v>
      </c>
      <c r="C192" s="1" t="str">
        <f t="shared" si="84"/>
        <v>Add assessment(Lumpsum Payments)(평가추가(일괄 납부))</v>
      </c>
      <c r="D192" s="1" t="str">
        <f>IF(B192&lt;&gt;"", VLOOKUP(B192,Lable!$A:$D,2,FALSE), "" )</f>
        <v>Add assessment(Lumpsum Payments)</v>
      </c>
      <c r="E192" s="10" t="s">
        <v>267</v>
      </c>
      <c r="F192" s="1"/>
      <c r="G192" s="1"/>
      <c r="H192" s="10"/>
      <c r="I192" s="1"/>
      <c r="J192" s="1"/>
      <c r="K192" s="9"/>
      <c r="L192" s="1"/>
      <c r="M192" s="1"/>
      <c r="N192" s="2" t="s">
        <v>14</v>
      </c>
      <c r="O192" s="4" t="s">
        <v>176</v>
      </c>
      <c r="P192" s="1" t="str">
        <f t="shared" si="98"/>
        <v>Debit Amount&lt;br&gt;(차변 금액)</v>
      </c>
      <c r="Q192" s="1" t="str">
        <f>IF(O192&lt;&gt;"", VLOOKUP(O192, Lable!$A:$B, 2, FALSE), "")</f>
        <v>Debit Amount</v>
      </c>
      <c r="R192" s="2" t="s">
        <v>70</v>
      </c>
      <c r="S192" s="1"/>
      <c r="T192" s="4"/>
      <c r="U192" s="4"/>
      <c r="V192" s="4"/>
      <c r="W192" s="4"/>
      <c r="X192" s="4"/>
      <c r="Y192" s="4"/>
      <c r="Z192" s="4"/>
      <c r="AA192" s="4"/>
      <c r="AB192" s="4"/>
      <c r="AC192" s="4" t="s">
        <v>341</v>
      </c>
      <c r="AD192" s="4" t="s">
        <v>341</v>
      </c>
      <c r="AE192" s="4" t="s">
        <v>341</v>
      </c>
    </row>
    <row r="193" spans="1:31" ht="18.600000000000001" customHeight="1">
      <c r="A193" s="4" t="s">
        <v>319</v>
      </c>
      <c r="B193" s="1" t="str">
        <f>VLOOKUP(A193,Lable!$G:$I,2,FALSE)</f>
        <v>평가추가(일괄 납부)</v>
      </c>
      <c r="C193" s="1" t="str">
        <f t="shared" si="84"/>
        <v>Add assessment(Lumpsum Payments)(평가추가(일괄 납부))</v>
      </c>
      <c r="D193" s="1" t="str">
        <f>IF(B193&lt;&gt;"", VLOOKUP(B193,Lable!$A:$D,2,FALSE), "" )</f>
        <v>Add assessment(Lumpsum Payments)</v>
      </c>
      <c r="E193" s="10" t="s">
        <v>267</v>
      </c>
      <c r="F193" s="1"/>
      <c r="G193" s="1"/>
      <c r="H193" s="10"/>
      <c r="I193" s="1"/>
      <c r="J193" s="1"/>
      <c r="K193" s="9"/>
      <c r="L193" s="1"/>
      <c r="M193" s="1"/>
      <c r="N193" s="2" t="s">
        <v>14</v>
      </c>
      <c r="O193" s="4" t="s">
        <v>177</v>
      </c>
      <c r="P193" s="1" t="str">
        <f t="shared" si="98"/>
        <v>Creadit Amount&lt;br&gt;(대변 금액)</v>
      </c>
      <c r="Q193" s="1" t="str">
        <f>IF(O193&lt;&gt;"", VLOOKUP(O193, Lable!$A:$B, 2, FALSE), "")</f>
        <v>Creadit Amount</v>
      </c>
      <c r="R193" s="2" t="s">
        <v>70</v>
      </c>
      <c r="S193" s="1"/>
      <c r="T193" s="4"/>
      <c r="U193" s="4"/>
      <c r="V193" s="4"/>
      <c r="W193" s="4"/>
      <c r="X193" s="4"/>
      <c r="Y193" s="4"/>
      <c r="Z193" s="4"/>
      <c r="AA193" s="4"/>
      <c r="AB193" s="4"/>
      <c r="AC193" s="4" t="s">
        <v>342</v>
      </c>
      <c r="AD193" s="4" t="s">
        <v>342</v>
      </c>
      <c r="AE193" s="4" t="s">
        <v>342</v>
      </c>
    </row>
    <row r="194" spans="1:31" ht="18.600000000000001" customHeight="1">
      <c r="A194" s="4" t="s">
        <v>319</v>
      </c>
      <c r="B194" s="1" t="str">
        <f>VLOOKUP(A194,Lable!$G:$I,2,FALSE)</f>
        <v>평가추가(일괄 납부)</v>
      </c>
      <c r="C194" s="1" t="str">
        <f t="shared" si="84"/>
        <v>Add assessment(Lumpsum Payments)(평가추가(일괄 납부))</v>
      </c>
      <c r="D194" s="1" t="str">
        <f>IF(B194&lt;&gt;"", VLOOKUP(B194,Lable!$A:$D,2,FALSE), "" )</f>
        <v>Add assessment(Lumpsum Payments)</v>
      </c>
      <c r="E194" s="10" t="s">
        <v>267</v>
      </c>
      <c r="F194" s="1"/>
      <c r="G194" s="1"/>
      <c r="H194" s="10"/>
      <c r="I194" s="1"/>
      <c r="J194" s="1"/>
      <c r="K194" s="9"/>
      <c r="L194" s="1"/>
      <c r="M194" s="1"/>
      <c r="N194" s="2" t="s">
        <v>14</v>
      </c>
      <c r="O194" s="4" t="s">
        <v>178</v>
      </c>
      <c r="P194" s="1" t="str">
        <f t="shared" si="98"/>
        <v>Earmark&lt;br&gt;(예치금)</v>
      </c>
      <c r="Q194" s="1" t="str">
        <f>IF(O194&lt;&gt;"", VLOOKUP(O194, Lable!$A:$B, 2, FALSE), "")</f>
        <v>Earmark</v>
      </c>
      <c r="R194" s="2" t="s">
        <v>70</v>
      </c>
      <c r="S194" s="1"/>
      <c r="T194" s="4"/>
      <c r="U194" s="4"/>
      <c r="V194" s="4"/>
      <c r="W194" s="4"/>
      <c r="X194" s="4"/>
      <c r="Y194" s="4"/>
      <c r="Z194" s="4"/>
      <c r="AA194" s="4"/>
      <c r="AB194" s="4"/>
      <c r="AC194" s="4" t="s">
        <v>343</v>
      </c>
      <c r="AD194" s="4" t="s">
        <v>343</v>
      </c>
      <c r="AE194" s="4" t="s">
        <v>343</v>
      </c>
    </row>
    <row r="195" spans="1:31" ht="18.600000000000001" customHeight="1">
      <c r="A195" s="4" t="s">
        <v>319</v>
      </c>
      <c r="B195" s="1" t="str">
        <f>VLOOKUP(A195,Lable!$G:$I,2,FALSE)</f>
        <v>평가추가(일괄 납부)</v>
      </c>
      <c r="C195" s="1" t="str">
        <f t="shared" si="84"/>
        <v>Add assessment(Lumpsum Payments)(평가추가(일괄 납부))</v>
      </c>
      <c r="D195" s="1" t="str">
        <f>IF(B195&lt;&gt;"", VLOOKUP(B195,Lable!$A:$D,2,FALSE), "" )</f>
        <v>Add assessment(Lumpsum Payments)</v>
      </c>
      <c r="E195" s="10" t="s">
        <v>267</v>
      </c>
      <c r="F195" s="1"/>
      <c r="G195" s="1"/>
      <c r="H195" s="10"/>
      <c r="I195" s="1"/>
      <c r="J195" s="1"/>
      <c r="K195" s="9"/>
      <c r="L195" s="1"/>
      <c r="M195" s="1"/>
      <c r="N195" s="2" t="s">
        <v>14</v>
      </c>
      <c r="O195" s="4" t="s">
        <v>179</v>
      </c>
      <c r="P195" s="1" t="str">
        <f t="shared" si="98"/>
        <v>Last Event&lt;br&gt;(마지막 이벤트)</v>
      </c>
      <c r="Q195" s="1" t="str">
        <f>IF(O195&lt;&gt;"", VLOOKUP(O195, Lable!$A:$B, 2, FALSE), "")</f>
        <v>Last Event</v>
      </c>
      <c r="R195" s="2" t="s">
        <v>70</v>
      </c>
      <c r="S195" s="1"/>
      <c r="T195" s="4"/>
      <c r="U195" s="4"/>
      <c r="V195" s="4"/>
      <c r="W195" s="4"/>
      <c r="X195" s="4"/>
      <c r="Y195" s="4"/>
      <c r="Z195" s="4"/>
      <c r="AA195" s="4"/>
      <c r="AB195" s="4"/>
      <c r="AC195" s="4" t="s">
        <v>344</v>
      </c>
      <c r="AD195" s="4" t="s">
        <v>344</v>
      </c>
      <c r="AE195" s="4" t="s">
        <v>344</v>
      </c>
    </row>
    <row r="196" spans="1:31" s="19" customFormat="1" ht="18.600000000000001" customHeight="1">
      <c r="A196" s="16" t="s">
        <v>319</v>
      </c>
      <c r="B196" s="17" t="str">
        <f>VLOOKUP(A196,Lable!$G:$I,2,FALSE)</f>
        <v>평가추가(일괄 납부)</v>
      </c>
      <c r="C196" s="17" t="str">
        <f t="shared" si="84"/>
        <v>Add assessment(Lumpsum Payments)(평가추가(일괄 납부))</v>
      </c>
      <c r="D196" s="17" t="str">
        <f>IF(B196&lt;&gt;"", VLOOKUP(B196,Lable!$A:$D,2,FALSE), "" )</f>
        <v>Add assessment(Lumpsum Payments)</v>
      </c>
      <c r="E196" s="18" t="s">
        <v>267</v>
      </c>
      <c r="F196" s="17"/>
      <c r="G196" s="17"/>
      <c r="H196" s="18"/>
      <c r="I196" s="17"/>
      <c r="J196" s="17"/>
      <c r="K196" s="17"/>
      <c r="L196" s="17" t="str">
        <f t="shared" ref="L196:L197" si="99">IF(K196&lt;&gt;"",M196&amp;"("&amp;K196&amp;")","")</f>
        <v/>
      </c>
      <c r="M196" s="17" t="str">
        <f>IF(K196&lt;&gt;"",VLOOKUP(K196,Lable!$A:$B,2,FALSE),"")</f>
        <v/>
      </c>
      <c r="N196" s="18"/>
      <c r="O196" s="16" t="s">
        <v>465</v>
      </c>
      <c r="P196" s="17" t="str">
        <f t="shared" si="98"/>
        <v>Add assessment&lt;br&gt;(평가추가)</v>
      </c>
      <c r="Q196" s="17" t="str">
        <f>IF(O196&lt;&gt;"", VLOOKUP(O196, Lable!$A:$B, 2, FALSE), "")</f>
        <v>Add assessment</v>
      </c>
      <c r="R196" s="18" t="s">
        <v>141</v>
      </c>
      <c r="S196" s="17" t="s">
        <v>8</v>
      </c>
      <c r="T196" s="16"/>
      <c r="U196" s="16"/>
      <c r="V196" s="18"/>
      <c r="W196" s="16"/>
      <c r="X196" s="16"/>
      <c r="Y196" s="16"/>
      <c r="Z196" s="16"/>
      <c r="AA196" s="16"/>
      <c r="AB196" s="16"/>
      <c r="AC196" s="16"/>
      <c r="AD196" s="16"/>
      <c r="AE196" s="16"/>
    </row>
    <row r="197" spans="1:31" s="11" customFormat="1" ht="18.600000000000001" customHeight="1">
      <c r="A197" s="4" t="s">
        <v>345</v>
      </c>
      <c r="B197" s="1" t="str">
        <f>VLOOKUP(A197,Lable!$G:$I,2,FALSE)</f>
        <v>잘못된 게시 내역</v>
      </c>
      <c r="C197" s="1" t="str">
        <f t="shared" si="84"/>
        <v>Incorrect Posting(잘못된 게시 내역)</v>
      </c>
      <c r="D197" s="1" t="str">
        <f>IF(B197&lt;&gt;"", VLOOKUP(B197,Lable!$A:$D,2,FALSE), "" )</f>
        <v>Incorrect Posting</v>
      </c>
      <c r="E197" s="10" t="s">
        <v>265</v>
      </c>
      <c r="F197" s="1" t="str">
        <f t="shared" ref="F197:F227" si="100">IF(E197&lt;&gt;"",G197&amp;"("&amp;E197&amp;")","")</f>
        <v>Case ID : 271213(Case ID : 271213)</v>
      </c>
      <c r="G197" s="1" t="str">
        <f>IF(E197&lt;&gt;"",VLOOKUP(E197,Lable!$A:$B,2,FALSE),"")</f>
        <v>Case ID : 271213</v>
      </c>
      <c r="H197" s="10"/>
      <c r="I197" s="1" t="str">
        <f t="shared" ref="I197" si="101">IF(H197&lt;&gt;"",J197&amp;"("&amp;H197&amp;")","")</f>
        <v/>
      </c>
      <c r="J197" s="1" t="str">
        <f>IF(H197&lt;&gt;"", VLOOKUP(H197,Lable!$A:$D,2,FALSE),"")</f>
        <v/>
      </c>
      <c r="K197" s="9"/>
      <c r="L197" s="1" t="str">
        <f t="shared" si="99"/>
        <v/>
      </c>
      <c r="M197" s="1" t="str">
        <f>IF(K197&lt;&gt;"",VLOOKUP(K197,Lable!$A:$B,2,FALSE),"")</f>
        <v/>
      </c>
      <c r="N197" s="2"/>
      <c r="O197" s="4"/>
      <c r="P197" s="1"/>
      <c r="Q197" s="1"/>
      <c r="R197" s="2"/>
      <c r="S197" s="1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 s="19" customFormat="1" ht="18.600000000000001" customHeight="1">
      <c r="A198" s="16" t="s">
        <v>345</v>
      </c>
      <c r="B198" s="17" t="str">
        <f>VLOOKUP(A198,Lable!$G:$I,2,FALSE)</f>
        <v>잘못된 게시 내역</v>
      </c>
      <c r="C198" s="17" t="str">
        <f t="shared" si="84"/>
        <v>Incorrect Posting(잘못된 게시 내역)</v>
      </c>
      <c r="D198" s="17" t="str">
        <f>IF(B198&lt;&gt;"", VLOOKUP(B198,Lable!$A:$D,2,FALSE), "" )</f>
        <v>Incorrect Posting</v>
      </c>
      <c r="E198" s="18" t="s">
        <v>265</v>
      </c>
      <c r="F198" s="17" t="str">
        <f t="shared" si="100"/>
        <v>Case ID : 271213(Case ID : 271213)</v>
      </c>
      <c r="G198" s="17" t="str">
        <f>IF(E198&lt;&gt;"",VLOOKUP(E198,Lable!$A:$B,2,FALSE),"")</f>
        <v>Case ID : 271213</v>
      </c>
      <c r="H198" s="18"/>
      <c r="I198" s="17"/>
      <c r="J198" s="17"/>
      <c r="K198" s="17"/>
      <c r="L198" s="17"/>
      <c r="M198" s="17"/>
      <c r="N198" s="18"/>
      <c r="O198" s="16" t="s">
        <v>285</v>
      </c>
      <c r="P198" s="17" t="str">
        <f t="shared" ref="P198:P211" si="102">IF(O198&lt;&gt;"",Q198&amp;"&lt;br&gt;("&amp;O198&amp;")","")</f>
        <v>Remove Case&lt;br&gt;(케이스 제거)</v>
      </c>
      <c r="Q198" s="17" t="str">
        <f>IF(O198&lt;&gt;"", VLOOKUP(O198, Lable!$A:$B, 2, FALSE), "")</f>
        <v>Remove Case</v>
      </c>
      <c r="R198" s="18" t="s">
        <v>141</v>
      </c>
      <c r="S198" s="17" t="s">
        <v>287</v>
      </c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</row>
    <row r="199" spans="1:31" s="11" customFormat="1" ht="18.600000000000001" customHeight="1">
      <c r="A199" s="4" t="s">
        <v>345</v>
      </c>
      <c r="B199" s="1" t="str">
        <f>VLOOKUP(A199,Lable!$G:$I,2,FALSE)</f>
        <v>잘못된 게시 내역</v>
      </c>
      <c r="C199" s="1" t="str">
        <f t="shared" si="84"/>
        <v>Incorrect Posting(잘못된 게시 내역)</v>
      </c>
      <c r="D199" s="1" t="str">
        <f>IF(B199&lt;&gt;"", VLOOKUP(B199,Lable!$A:$D,2,FALSE), "" )</f>
        <v>Incorrect Posting</v>
      </c>
      <c r="E199" s="10" t="s">
        <v>265</v>
      </c>
      <c r="F199" s="1" t="str">
        <f t="shared" si="100"/>
        <v>Case ID : 271213(Case ID : 271213)</v>
      </c>
      <c r="G199" s="1" t="str">
        <f>IF(E199&lt;&gt;"",VLOOKUP(E199,Lable!$A:$B,2,FALSE),"")</f>
        <v>Case ID : 271213</v>
      </c>
      <c r="H199" s="10" t="s">
        <v>272</v>
      </c>
      <c r="I199" s="1" t="str">
        <f t="shared" ref="I199:I211" si="103">IF(H199&lt;&gt;"",J199&amp;"("&amp;H199&amp;")","")</f>
        <v>Payment Details(결제 세부 정보)</v>
      </c>
      <c r="J199" s="1" t="str">
        <f>IF(H199&lt;&gt;"", VLOOKUP(H199,Lable!$A:$D,2,FALSE),"")</f>
        <v>Payment Details</v>
      </c>
      <c r="K199" s="9"/>
      <c r="L199" s="1" t="str">
        <f t="shared" ref="L199:L211" si="104">IF(K199&lt;&gt;"",M199&amp;"("&amp;K199&amp;")","")</f>
        <v/>
      </c>
      <c r="M199" s="1" t="str">
        <f>IF(K199&lt;&gt;"",VLOOKUP(K199,Lable!$A:$B,2,FALSE),"")</f>
        <v/>
      </c>
      <c r="N199" s="2" t="s">
        <v>15</v>
      </c>
      <c r="O199" s="4" t="s">
        <v>277</v>
      </c>
      <c r="P199" s="1" t="str">
        <f t="shared" si="102"/>
        <v>Posting ID&lt;br&gt;(게시 ID)</v>
      </c>
      <c r="Q199" s="1" t="str">
        <f>IF(O199&lt;&gt;"", VLOOKUP(O199, Lable!$A:$B, 2, FALSE), "")</f>
        <v>Posting ID</v>
      </c>
      <c r="R199" s="2" t="s">
        <v>70</v>
      </c>
      <c r="S199" s="1"/>
      <c r="T199" s="4"/>
      <c r="U199" s="4"/>
      <c r="V199" s="4"/>
      <c r="W199" s="4"/>
      <c r="X199" s="4"/>
      <c r="Y199" s="4"/>
      <c r="Z199" s="4"/>
      <c r="AA199" s="4"/>
      <c r="AB199" s="4"/>
      <c r="AC199" s="4">
        <v>482498960</v>
      </c>
      <c r="AD199" s="4">
        <v>482498960</v>
      </c>
      <c r="AE199" s="4">
        <v>482498960</v>
      </c>
    </row>
    <row r="200" spans="1:31" ht="18.600000000000001" customHeight="1">
      <c r="A200" s="4" t="s">
        <v>345</v>
      </c>
      <c r="B200" s="1" t="str">
        <f>VLOOKUP(A200,Lable!$G:$I,2,FALSE)</f>
        <v>잘못된 게시 내역</v>
      </c>
      <c r="C200" s="1" t="str">
        <f t="shared" si="84"/>
        <v>Incorrect Posting(잘못된 게시 내역)</v>
      </c>
      <c r="D200" s="1" t="str">
        <f>IF(B200&lt;&gt;"", VLOOKUP(B200,Lable!$A:$D,2,FALSE), "" )</f>
        <v>Incorrect Posting</v>
      </c>
      <c r="E200" s="10" t="s">
        <v>265</v>
      </c>
      <c r="F200" s="1" t="str">
        <f t="shared" si="100"/>
        <v>Case ID : 271213(Case ID : 271213)</v>
      </c>
      <c r="G200" s="1" t="str">
        <f>IF(E200&lt;&gt;"",VLOOKUP(E200,Lable!$A:$B,2,FALSE),"")</f>
        <v>Case ID : 271213</v>
      </c>
      <c r="H200" s="10" t="s">
        <v>272</v>
      </c>
      <c r="I200" s="1" t="str">
        <f t="shared" si="103"/>
        <v>Payment Details(결제 세부 정보)</v>
      </c>
      <c r="J200" s="1" t="str">
        <f>IF(H200&lt;&gt;"", VLOOKUP(H200,Lable!$A:$D,2,FALSE),"")</f>
        <v>Payment Details</v>
      </c>
      <c r="K200" s="9"/>
      <c r="L200" s="1" t="str">
        <f t="shared" si="104"/>
        <v/>
      </c>
      <c r="M200" s="1" t="str">
        <f>IF(K200&lt;&gt;"",VLOOKUP(K200,Lable!$A:$B,2,FALSE),"")</f>
        <v/>
      </c>
      <c r="N200" s="2" t="s">
        <v>15</v>
      </c>
      <c r="O200" s="4" t="s">
        <v>275</v>
      </c>
      <c r="P200" s="1" t="str">
        <f t="shared" si="102"/>
        <v>TIN&lt;br&gt;(TIN)</v>
      </c>
      <c r="Q200" s="1" t="str">
        <f>IF(O200&lt;&gt;"", VLOOKUP(O200, Lable!$A:$B, 2, FALSE), "")</f>
        <v>TIN</v>
      </c>
      <c r="R200" s="2" t="s">
        <v>70</v>
      </c>
      <c r="S200" s="1"/>
      <c r="T200" s="4"/>
      <c r="U200" s="4"/>
      <c r="V200" s="4"/>
      <c r="W200" s="4"/>
      <c r="X200" s="4"/>
      <c r="Y200" s="4"/>
      <c r="Z200" s="4"/>
      <c r="AA200" s="4"/>
      <c r="AB200" s="4"/>
      <c r="AC200" s="4">
        <v>125840566</v>
      </c>
      <c r="AD200" s="4">
        <v>125840566</v>
      </c>
      <c r="AE200" s="4">
        <v>125840566</v>
      </c>
    </row>
    <row r="201" spans="1:31" ht="18.600000000000001" customHeight="1">
      <c r="A201" s="4" t="s">
        <v>345</v>
      </c>
      <c r="B201" s="1" t="str">
        <f>VLOOKUP(A201,Lable!$G:$I,2,FALSE)</f>
        <v>잘못된 게시 내역</v>
      </c>
      <c r="C201" s="1" t="str">
        <f t="shared" si="84"/>
        <v>Incorrect Posting(잘못된 게시 내역)</v>
      </c>
      <c r="D201" s="1" t="str">
        <f>IF(B201&lt;&gt;"", VLOOKUP(B201,Lable!$A:$D,2,FALSE), "" )</f>
        <v>Incorrect Posting</v>
      </c>
      <c r="E201" s="10" t="s">
        <v>265</v>
      </c>
      <c r="F201" s="1" t="str">
        <f t="shared" si="100"/>
        <v>Case ID : 271213(Case ID : 271213)</v>
      </c>
      <c r="G201" s="1" t="str">
        <f>IF(E201&lt;&gt;"",VLOOKUP(E201,Lable!$A:$B,2,FALSE),"")</f>
        <v>Case ID : 271213</v>
      </c>
      <c r="H201" s="10" t="s">
        <v>272</v>
      </c>
      <c r="I201" s="1" t="str">
        <f t="shared" si="103"/>
        <v>Payment Details(결제 세부 정보)</v>
      </c>
      <c r="J201" s="1" t="str">
        <f>IF(H201&lt;&gt;"", VLOOKUP(H201,Lable!$A:$D,2,FALSE),"")</f>
        <v>Payment Details</v>
      </c>
      <c r="K201" s="9"/>
      <c r="L201" s="1" t="str">
        <f t="shared" si="104"/>
        <v/>
      </c>
      <c r="M201" s="1" t="str">
        <f>IF(K201&lt;&gt;"",VLOOKUP(K201,Lable!$A:$B,2,FALSE),"")</f>
        <v/>
      </c>
      <c r="N201" s="2" t="s">
        <v>15</v>
      </c>
      <c r="O201" s="4" t="s">
        <v>170</v>
      </c>
      <c r="P201" s="1" t="str">
        <f t="shared" si="102"/>
        <v>Value Date&lt;br&gt;(금액 날짜)</v>
      </c>
      <c r="Q201" s="1" t="str">
        <f>IF(O201&lt;&gt;"", VLOOKUP(O201, Lable!$A:$B, 2, FALSE), "")</f>
        <v>Value Date</v>
      </c>
      <c r="R201" s="2" t="s">
        <v>70</v>
      </c>
      <c r="S201" s="1"/>
      <c r="T201" s="4"/>
      <c r="U201" s="4"/>
      <c r="V201" s="4"/>
      <c r="W201" s="4"/>
      <c r="X201" s="4"/>
      <c r="Y201" s="4"/>
      <c r="Z201" s="4"/>
      <c r="AA201" s="4"/>
      <c r="AB201" s="4"/>
      <c r="AC201" s="4" t="s">
        <v>280</v>
      </c>
      <c r="AD201" s="4" t="s">
        <v>280</v>
      </c>
      <c r="AE201" s="4" t="s">
        <v>280</v>
      </c>
    </row>
    <row r="202" spans="1:31" ht="18.600000000000001" customHeight="1">
      <c r="A202" s="4" t="s">
        <v>345</v>
      </c>
      <c r="B202" s="1" t="str">
        <f>VLOOKUP(A202,Lable!$G:$I,2,FALSE)</f>
        <v>잘못된 게시 내역</v>
      </c>
      <c r="C202" s="1" t="str">
        <f t="shared" si="84"/>
        <v>Incorrect Posting(잘못된 게시 내역)</v>
      </c>
      <c r="D202" s="1" t="str">
        <f>IF(B202&lt;&gt;"", VLOOKUP(B202,Lable!$A:$D,2,FALSE), "" )</f>
        <v>Incorrect Posting</v>
      </c>
      <c r="E202" s="10" t="s">
        <v>265</v>
      </c>
      <c r="F202" s="1" t="str">
        <f t="shared" si="100"/>
        <v>Case ID : 271213(Case ID : 271213)</v>
      </c>
      <c r="G202" s="1" t="str">
        <f>IF(E202&lt;&gt;"",VLOOKUP(E202,Lable!$A:$B,2,FALSE),"")</f>
        <v>Case ID : 271213</v>
      </c>
      <c r="H202" s="10" t="s">
        <v>272</v>
      </c>
      <c r="I202" s="1" t="str">
        <f t="shared" si="103"/>
        <v>Payment Details(결제 세부 정보)</v>
      </c>
      <c r="J202" s="1" t="str">
        <f>IF(H202&lt;&gt;"", VLOOKUP(H202,Lable!$A:$D,2,FALSE),"")</f>
        <v>Payment Details</v>
      </c>
      <c r="K202" s="9"/>
      <c r="L202" s="1" t="str">
        <f t="shared" si="104"/>
        <v/>
      </c>
      <c r="M202" s="1" t="str">
        <f>IF(K202&lt;&gt;"",VLOOKUP(K202,Lable!$A:$B,2,FALSE),"")</f>
        <v/>
      </c>
      <c r="N202" s="2" t="s">
        <v>15</v>
      </c>
      <c r="O202" s="4" t="s">
        <v>171</v>
      </c>
      <c r="P202" s="1" t="str">
        <f t="shared" si="102"/>
        <v>Period&lt;br&gt;(기간)</v>
      </c>
      <c r="Q202" s="1" t="str">
        <f>IF(O202&lt;&gt;"", VLOOKUP(O202, Lable!$A:$B, 2, FALSE), "")</f>
        <v>Period</v>
      </c>
      <c r="R202" s="2" t="s">
        <v>70</v>
      </c>
      <c r="S202" s="1"/>
      <c r="T202" s="4"/>
      <c r="U202" s="4"/>
      <c r="V202" s="4"/>
      <c r="W202" s="4"/>
      <c r="X202" s="4"/>
      <c r="Y202" s="4"/>
      <c r="Z202" s="4"/>
      <c r="AA202" s="4"/>
      <c r="AB202" s="4"/>
      <c r="AC202" s="4">
        <v>9</v>
      </c>
      <c r="AD202" s="4">
        <v>9</v>
      </c>
      <c r="AE202" s="4">
        <v>9</v>
      </c>
    </row>
    <row r="203" spans="1:31" ht="18.600000000000001" customHeight="1">
      <c r="A203" s="4" t="s">
        <v>345</v>
      </c>
      <c r="B203" s="1" t="str">
        <f>VLOOKUP(A203,Lable!$G:$I,2,FALSE)</f>
        <v>잘못된 게시 내역</v>
      </c>
      <c r="C203" s="1" t="str">
        <f t="shared" si="84"/>
        <v>Incorrect Posting(잘못된 게시 내역)</v>
      </c>
      <c r="D203" s="1" t="str">
        <f>IF(B203&lt;&gt;"", VLOOKUP(B203,Lable!$A:$D,2,FALSE), "" )</f>
        <v>Incorrect Posting</v>
      </c>
      <c r="E203" s="10" t="s">
        <v>265</v>
      </c>
      <c r="F203" s="1" t="str">
        <f t="shared" si="100"/>
        <v>Case ID : 271213(Case ID : 271213)</v>
      </c>
      <c r="G203" s="1" t="str">
        <f>IF(E203&lt;&gt;"",VLOOKUP(E203,Lable!$A:$B,2,FALSE),"")</f>
        <v>Case ID : 271213</v>
      </c>
      <c r="H203" s="10" t="s">
        <v>272</v>
      </c>
      <c r="I203" s="1" t="str">
        <f t="shared" si="103"/>
        <v>Payment Details(결제 세부 정보)</v>
      </c>
      <c r="J203" s="1" t="str">
        <f>IF(H203&lt;&gt;"", VLOOKUP(H203,Lable!$A:$D,2,FALSE),"")</f>
        <v>Payment Details</v>
      </c>
      <c r="K203" s="9"/>
      <c r="L203" s="1" t="str">
        <f t="shared" si="104"/>
        <v/>
      </c>
      <c r="M203" s="1" t="str">
        <f>IF(K203&lt;&gt;"",VLOOKUP(K203,Lable!$A:$B,2,FALSE),"")</f>
        <v/>
      </c>
      <c r="N203" s="2" t="s">
        <v>15</v>
      </c>
      <c r="O203" s="4" t="s">
        <v>172</v>
      </c>
      <c r="P203" s="1" t="str">
        <f t="shared" si="102"/>
        <v>Year&lt;br&gt;(년)</v>
      </c>
      <c r="Q203" s="1" t="str">
        <f>IF(O203&lt;&gt;"", VLOOKUP(O203, Lable!$A:$B, 2, FALSE), "")</f>
        <v>Year</v>
      </c>
      <c r="R203" s="2" t="s">
        <v>70</v>
      </c>
      <c r="S203" s="1"/>
      <c r="T203" s="4"/>
      <c r="U203" s="4"/>
      <c r="V203" s="4"/>
      <c r="W203" s="4"/>
      <c r="X203" s="4"/>
      <c r="Y203" s="4"/>
      <c r="Z203" s="4"/>
      <c r="AA203" s="4"/>
      <c r="AB203" s="4"/>
      <c r="AC203" s="4">
        <v>2018</v>
      </c>
      <c r="AD203" s="4">
        <v>2018</v>
      </c>
      <c r="AE203" s="4">
        <v>2018</v>
      </c>
    </row>
    <row r="204" spans="1:31" ht="18.600000000000001" customHeight="1">
      <c r="A204" s="4" t="s">
        <v>345</v>
      </c>
      <c r="B204" s="1" t="str">
        <f>VLOOKUP(A204,Lable!$G:$I,2,FALSE)</f>
        <v>잘못된 게시 내역</v>
      </c>
      <c r="C204" s="1" t="str">
        <f t="shared" si="84"/>
        <v>Incorrect Posting(잘못된 게시 내역)</v>
      </c>
      <c r="D204" s="1" t="str">
        <f>IF(B204&lt;&gt;"", VLOOKUP(B204,Lable!$A:$D,2,FALSE), "" )</f>
        <v>Incorrect Posting</v>
      </c>
      <c r="E204" s="10" t="s">
        <v>265</v>
      </c>
      <c r="F204" s="1" t="str">
        <f t="shared" si="100"/>
        <v>Case ID : 271213(Case ID : 271213)</v>
      </c>
      <c r="G204" s="1" t="str">
        <f>IF(E204&lt;&gt;"",VLOOKUP(E204,Lable!$A:$B,2,FALSE),"")</f>
        <v>Case ID : 271213</v>
      </c>
      <c r="H204" s="10" t="s">
        <v>272</v>
      </c>
      <c r="I204" s="1" t="str">
        <f t="shared" si="103"/>
        <v>Payment Details(결제 세부 정보)</v>
      </c>
      <c r="J204" s="1" t="str">
        <f>IF(H204&lt;&gt;"", VLOOKUP(H204,Lable!$A:$D,2,FALSE),"")</f>
        <v>Payment Details</v>
      </c>
      <c r="K204" s="9"/>
      <c r="L204" s="1" t="str">
        <f t="shared" si="104"/>
        <v/>
      </c>
      <c r="M204" s="1" t="str">
        <f>IF(K204&lt;&gt;"",VLOOKUP(K204,Lable!$A:$B,2,FALSE),"")</f>
        <v/>
      </c>
      <c r="N204" s="2" t="s">
        <v>15</v>
      </c>
      <c r="O204" s="4" t="s">
        <v>173</v>
      </c>
      <c r="P204" s="1" t="str">
        <f t="shared" si="102"/>
        <v>Tax&lt;br&gt;(세금)</v>
      </c>
      <c r="Q204" s="1" t="str">
        <f>IF(O204&lt;&gt;"", VLOOKUP(O204, Lable!$A:$B, 2, FALSE), "")</f>
        <v>Tax</v>
      </c>
      <c r="R204" s="2" t="s">
        <v>70</v>
      </c>
      <c r="S204" s="1"/>
      <c r="T204" s="4"/>
      <c r="U204" s="4"/>
      <c r="V204" s="4"/>
      <c r="W204" s="4"/>
      <c r="X204" s="4"/>
      <c r="Y204" s="4"/>
      <c r="Z204" s="4"/>
      <c r="AA204" s="4"/>
      <c r="AB204" s="4"/>
      <c r="AC204" s="4" t="s">
        <v>281</v>
      </c>
      <c r="AD204" s="4" t="s">
        <v>281</v>
      </c>
      <c r="AE204" s="4" t="s">
        <v>281</v>
      </c>
    </row>
    <row r="205" spans="1:31" ht="18.600000000000001" customHeight="1">
      <c r="A205" s="4" t="s">
        <v>345</v>
      </c>
      <c r="B205" s="1" t="str">
        <f>VLOOKUP(A205,Lable!$G:$I,2,FALSE)</f>
        <v>잘못된 게시 내역</v>
      </c>
      <c r="C205" s="1" t="str">
        <f t="shared" si="84"/>
        <v>Incorrect Posting(잘못된 게시 내역)</v>
      </c>
      <c r="D205" s="1" t="str">
        <f>IF(B205&lt;&gt;"", VLOOKUP(B205,Lable!$A:$D,2,FALSE), "" )</f>
        <v>Incorrect Posting</v>
      </c>
      <c r="E205" s="10" t="s">
        <v>265</v>
      </c>
      <c r="F205" s="1" t="str">
        <f t="shared" si="100"/>
        <v>Case ID : 271213(Case ID : 271213)</v>
      </c>
      <c r="G205" s="1" t="str">
        <f>IF(E205&lt;&gt;"",VLOOKUP(E205,Lable!$A:$B,2,FALSE),"")</f>
        <v>Case ID : 271213</v>
      </c>
      <c r="H205" s="10" t="s">
        <v>272</v>
      </c>
      <c r="I205" s="1" t="str">
        <f t="shared" si="103"/>
        <v>Payment Details(결제 세부 정보)</v>
      </c>
      <c r="J205" s="1" t="str">
        <f>IF(H205&lt;&gt;"", VLOOKUP(H205,Lable!$A:$D,2,FALSE),"")</f>
        <v>Payment Details</v>
      </c>
      <c r="K205" s="9"/>
      <c r="L205" s="1" t="str">
        <f t="shared" si="104"/>
        <v/>
      </c>
      <c r="M205" s="1" t="str">
        <f>IF(K205&lt;&gt;"",VLOOKUP(K205,Lable!$A:$B,2,FALSE),"")</f>
        <v/>
      </c>
      <c r="N205" s="2" t="s">
        <v>15</v>
      </c>
      <c r="O205" s="4" t="s">
        <v>278</v>
      </c>
      <c r="P205" s="1" t="str">
        <f t="shared" si="102"/>
        <v>GFS Code&lt;br&gt;(GFS 코드)</v>
      </c>
      <c r="Q205" s="1" t="str">
        <f>IF(O205&lt;&gt;"", VLOOKUP(O205, Lable!$A:$B, 2, FALSE), "")</f>
        <v>GFS Code</v>
      </c>
      <c r="R205" s="2" t="s">
        <v>70</v>
      </c>
      <c r="S205" s="1"/>
      <c r="T205" s="4"/>
      <c r="U205" s="4"/>
      <c r="V205" s="4"/>
      <c r="W205" s="4"/>
      <c r="X205" s="4"/>
      <c r="Y205" s="4"/>
      <c r="Z205" s="4"/>
      <c r="AA205" s="4"/>
      <c r="AB205" s="4"/>
      <c r="AC205" s="4">
        <v>11411150</v>
      </c>
      <c r="AD205" s="4">
        <v>11411150</v>
      </c>
      <c r="AE205" s="4">
        <v>11411150</v>
      </c>
    </row>
    <row r="206" spans="1:31" ht="18.600000000000001" customHeight="1">
      <c r="A206" s="4" t="s">
        <v>345</v>
      </c>
      <c r="B206" s="1" t="str">
        <f>VLOOKUP(A206,Lable!$G:$I,2,FALSE)</f>
        <v>잘못된 게시 내역</v>
      </c>
      <c r="C206" s="1" t="str">
        <f t="shared" si="84"/>
        <v>Incorrect Posting(잘못된 게시 내역)</v>
      </c>
      <c r="D206" s="1" t="str">
        <f>IF(B206&lt;&gt;"", VLOOKUP(B206,Lable!$A:$D,2,FALSE), "" )</f>
        <v>Incorrect Posting</v>
      </c>
      <c r="E206" s="10" t="s">
        <v>265</v>
      </c>
      <c r="F206" s="1" t="str">
        <f t="shared" si="100"/>
        <v>Case ID : 271213(Case ID : 271213)</v>
      </c>
      <c r="G206" s="1" t="str">
        <f>IF(E206&lt;&gt;"",VLOOKUP(E206,Lable!$A:$B,2,FALSE),"")</f>
        <v>Case ID : 271213</v>
      </c>
      <c r="H206" s="10" t="s">
        <v>272</v>
      </c>
      <c r="I206" s="1" t="str">
        <f t="shared" si="103"/>
        <v>Payment Details(결제 세부 정보)</v>
      </c>
      <c r="J206" s="1" t="str">
        <f>IF(H206&lt;&gt;"", VLOOKUP(H206,Lable!$A:$D,2,FALSE),"")</f>
        <v>Payment Details</v>
      </c>
      <c r="K206" s="9"/>
      <c r="L206" s="1" t="str">
        <f t="shared" si="104"/>
        <v/>
      </c>
      <c r="M206" s="1" t="str">
        <f>IF(K206&lt;&gt;"",VLOOKUP(K206,Lable!$A:$B,2,FALSE),"")</f>
        <v/>
      </c>
      <c r="N206" s="2" t="s">
        <v>15</v>
      </c>
      <c r="O206" s="4" t="s">
        <v>174</v>
      </c>
      <c r="P206" s="1" t="str">
        <f t="shared" si="102"/>
        <v>Case Type&lt;br&gt;(사례 유형)</v>
      </c>
      <c r="Q206" s="1" t="str">
        <f>IF(O206&lt;&gt;"", VLOOKUP(O206, Lable!$A:$B, 2, FALSE), "")</f>
        <v>Case Type</v>
      </c>
      <c r="R206" s="2" t="s">
        <v>70</v>
      </c>
      <c r="S206" s="1"/>
      <c r="T206" s="4"/>
      <c r="U206" s="4"/>
      <c r="V206" s="4"/>
      <c r="W206" s="4"/>
      <c r="X206" s="4"/>
      <c r="Y206" s="4"/>
      <c r="Z206" s="4"/>
      <c r="AA206" s="4"/>
      <c r="AB206" s="4"/>
      <c r="AC206" s="4" t="s">
        <v>282</v>
      </c>
      <c r="AD206" s="4" t="s">
        <v>282</v>
      </c>
      <c r="AE206" s="4" t="s">
        <v>282</v>
      </c>
    </row>
    <row r="207" spans="1:31" ht="18.600000000000001" customHeight="1">
      <c r="A207" s="4" t="s">
        <v>345</v>
      </c>
      <c r="B207" s="1" t="str">
        <f>VLOOKUP(A207,Lable!$G:$I,2,FALSE)</f>
        <v>잘못된 게시 내역</v>
      </c>
      <c r="C207" s="1" t="str">
        <f t="shared" si="84"/>
        <v>Incorrect Posting(잘못된 게시 내역)</v>
      </c>
      <c r="D207" s="1" t="str">
        <f>IF(B207&lt;&gt;"", VLOOKUP(B207,Lable!$A:$D,2,FALSE), "" )</f>
        <v>Incorrect Posting</v>
      </c>
      <c r="E207" s="10" t="s">
        <v>265</v>
      </c>
      <c r="F207" s="1" t="str">
        <f t="shared" si="100"/>
        <v>Case ID : 271213(Case ID : 271213)</v>
      </c>
      <c r="G207" s="1" t="str">
        <f>IF(E207&lt;&gt;"",VLOOKUP(E207,Lable!$A:$B,2,FALSE),"")</f>
        <v>Case ID : 271213</v>
      </c>
      <c r="H207" s="10" t="s">
        <v>272</v>
      </c>
      <c r="I207" s="1" t="str">
        <f t="shared" si="103"/>
        <v>Payment Details(결제 세부 정보)</v>
      </c>
      <c r="J207" s="1" t="str">
        <f>IF(H207&lt;&gt;"", VLOOKUP(H207,Lable!$A:$D,2,FALSE),"")</f>
        <v>Payment Details</v>
      </c>
      <c r="K207" s="9"/>
      <c r="L207" s="1" t="str">
        <f t="shared" si="104"/>
        <v/>
      </c>
      <c r="M207" s="1" t="str">
        <f>IF(K207&lt;&gt;"",VLOOKUP(K207,Lable!$A:$B,2,FALSE),"")</f>
        <v/>
      </c>
      <c r="N207" s="2" t="s">
        <v>15</v>
      </c>
      <c r="O207" s="4" t="s">
        <v>175</v>
      </c>
      <c r="P207" s="1" t="str">
        <f t="shared" si="102"/>
        <v>Debit No&lt;br&gt;(차변 번호)</v>
      </c>
      <c r="Q207" s="1" t="str">
        <f>IF(O207&lt;&gt;"", VLOOKUP(O207, Lable!$A:$B, 2, FALSE), "")</f>
        <v>Debit No</v>
      </c>
      <c r="R207" s="2" t="s">
        <v>70</v>
      </c>
      <c r="S207" s="1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 ht="18.600000000000001" customHeight="1">
      <c r="A208" s="4" t="s">
        <v>345</v>
      </c>
      <c r="B208" s="1" t="str">
        <f>VLOOKUP(A208,Lable!$G:$I,2,FALSE)</f>
        <v>잘못된 게시 내역</v>
      </c>
      <c r="C208" s="1" t="str">
        <f t="shared" si="84"/>
        <v>Incorrect Posting(잘못된 게시 내역)</v>
      </c>
      <c r="D208" s="1" t="str">
        <f>IF(B208&lt;&gt;"", VLOOKUP(B208,Lable!$A:$D,2,FALSE), "" )</f>
        <v>Incorrect Posting</v>
      </c>
      <c r="E208" s="10" t="s">
        <v>265</v>
      </c>
      <c r="F208" s="1" t="str">
        <f t="shared" si="100"/>
        <v>Case ID : 271213(Case ID : 271213)</v>
      </c>
      <c r="G208" s="1" t="str">
        <f>IF(E208&lt;&gt;"",VLOOKUP(E208,Lable!$A:$B,2,FALSE),"")</f>
        <v>Case ID : 271213</v>
      </c>
      <c r="H208" s="10" t="s">
        <v>272</v>
      </c>
      <c r="I208" s="1" t="str">
        <f t="shared" si="103"/>
        <v>Payment Details(결제 세부 정보)</v>
      </c>
      <c r="J208" s="1" t="str">
        <f>IF(H208&lt;&gt;"", VLOOKUP(H208,Lable!$A:$D,2,FALSE),"")</f>
        <v>Payment Details</v>
      </c>
      <c r="K208" s="9"/>
      <c r="L208" s="1" t="str">
        <f t="shared" si="104"/>
        <v/>
      </c>
      <c r="M208" s="1" t="str">
        <f>IF(K208&lt;&gt;"",VLOOKUP(K208,Lable!$A:$B,2,FALSE),"")</f>
        <v/>
      </c>
      <c r="N208" s="2" t="s">
        <v>15</v>
      </c>
      <c r="O208" s="4" t="s">
        <v>176</v>
      </c>
      <c r="P208" s="1" t="str">
        <f t="shared" si="102"/>
        <v>Debit Amount&lt;br&gt;(차변 금액)</v>
      </c>
      <c r="Q208" s="1" t="str">
        <f>IF(O208&lt;&gt;"", VLOOKUP(O208, Lable!$A:$B, 2, FALSE), "")</f>
        <v>Debit Amount</v>
      </c>
      <c r="R208" s="2" t="s">
        <v>70</v>
      </c>
      <c r="S208" s="1"/>
      <c r="T208" s="4"/>
      <c r="U208" s="4"/>
      <c r="V208" s="4"/>
      <c r="W208" s="4"/>
      <c r="X208" s="4"/>
      <c r="Y208" s="4"/>
      <c r="Z208" s="4"/>
      <c r="AA208" s="4"/>
      <c r="AB208" s="4"/>
      <c r="AC208" s="4">
        <v>0</v>
      </c>
      <c r="AD208" s="4">
        <v>0</v>
      </c>
      <c r="AE208" s="4">
        <v>0</v>
      </c>
    </row>
    <row r="209" spans="1:31" ht="18.600000000000001" customHeight="1">
      <c r="A209" s="4" t="s">
        <v>345</v>
      </c>
      <c r="B209" s="1" t="str">
        <f>VLOOKUP(A209,Lable!$G:$I,2,FALSE)</f>
        <v>잘못된 게시 내역</v>
      </c>
      <c r="C209" s="1" t="str">
        <f t="shared" si="84"/>
        <v>Incorrect Posting(잘못된 게시 내역)</v>
      </c>
      <c r="D209" s="1" t="str">
        <f>IF(B209&lt;&gt;"", VLOOKUP(B209,Lable!$A:$D,2,FALSE), "" )</f>
        <v>Incorrect Posting</v>
      </c>
      <c r="E209" s="10" t="s">
        <v>265</v>
      </c>
      <c r="F209" s="1" t="str">
        <f t="shared" si="100"/>
        <v>Case ID : 271213(Case ID : 271213)</v>
      </c>
      <c r="G209" s="1" t="str">
        <f>IF(E209&lt;&gt;"",VLOOKUP(E209,Lable!$A:$B,2,FALSE),"")</f>
        <v>Case ID : 271213</v>
      </c>
      <c r="H209" s="10" t="s">
        <v>272</v>
      </c>
      <c r="I209" s="1" t="str">
        <f t="shared" si="103"/>
        <v>Payment Details(결제 세부 정보)</v>
      </c>
      <c r="J209" s="1" t="str">
        <f>IF(H209&lt;&gt;"", VLOOKUP(H209,Lable!$A:$D,2,FALSE),"")</f>
        <v>Payment Details</v>
      </c>
      <c r="K209" s="9"/>
      <c r="L209" s="1" t="str">
        <f t="shared" si="104"/>
        <v/>
      </c>
      <c r="M209" s="1" t="str">
        <f>IF(K209&lt;&gt;"",VLOOKUP(K209,Lable!$A:$B,2,FALSE),"")</f>
        <v/>
      </c>
      <c r="N209" s="2" t="s">
        <v>15</v>
      </c>
      <c r="O209" s="4" t="s">
        <v>177</v>
      </c>
      <c r="P209" s="1" t="str">
        <f t="shared" si="102"/>
        <v>Creadit Amount&lt;br&gt;(대변 금액)</v>
      </c>
      <c r="Q209" s="1" t="str">
        <f>IF(O209&lt;&gt;"", VLOOKUP(O209, Lable!$A:$B, 2, FALSE), "")</f>
        <v>Creadit Amount</v>
      </c>
      <c r="R209" s="2" t="s">
        <v>70</v>
      </c>
      <c r="S209" s="1"/>
      <c r="T209" s="4"/>
      <c r="U209" s="4"/>
      <c r="V209" s="4"/>
      <c r="W209" s="4"/>
      <c r="X209" s="4"/>
      <c r="Y209" s="4"/>
      <c r="Z209" s="4"/>
      <c r="AA209" s="4"/>
      <c r="AB209" s="4"/>
      <c r="AC209" s="33">
        <v>2894530</v>
      </c>
      <c r="AD209" s="33">
        <v>2894530</v>
      </c>
      <c r="AE209" s="33">
        <v>2894530</v>
      </c>
    </row>
    <row r="210" spans="1:31" ht="18.600000000000001" customHeight="1">
      <c r="A210" s="4" t="s">
        <v>345</v>
      </c>
      <c r="B210" s="1" t="str">
        <f>VLOOKUP(A210,Lable!$G:$I,2,FALSE)</f>
        <v>잘못된 게시 내역</v>
      </c>
      <c r="C210" s="1" t="str">
        <f t="shared" si="84"/>
        <v>Incorrect Posting(잘못된 게시 내역)</v>
      </c>
      <c r="D210" s="1" t="str">
        <f>IF(B210&lt;&gt;"", VLOOKUP(B210,Lable!$A:$D,2,FALSE), "" )</f>
        <v>Incorrect Posting</v>
      </c>
      <c r="E210" s="10" t="s">
        <v>265</v>
      </c>
      <c r="F210" s="1" t="str">
        <f t="shared" si="100"/>
        <v>Case ID : 271213(Case ID : 271213)</v>
      </c>
      <c r="G210" s="1" t="str">
        <f>IF(E210&lt;&gt;"",VLOOKUP(E210,Lable!$A:$B,2,FALSE),"")</f>
        <v>Case ID : 271213</v>
      </c>
      <c r="H210" s="10" t="s">
        <v>272</v>
      </c>
      <c r="I210" s="1" t="str">
        <f t="shared" si="103"/>
        <v>Payment Details(결제 세부 정보)</v>
      </c>
      <c r="J210" s="1" t="str">
        <f>IF(H210&lt;&gt;"", VLOOKUP(H210,Lable!$A:$D,2,FALSE),"")</f>
        <v>Payment Details</v>
      </c>
      <c r="K210" s="9"/>
      <c r="L210" s="1" t="str">
        <f t="shared" si="104"/>
        <v/>
      </c>
      <c r="M210" s="1" t="str">
        <f>IF(K210&lt;&gt;"",VLOOKUP(K210,Lable!$A:$B,2,FALSE),"")</f>
        <v/>
      </c>
      <c r="N210" s="2" t="s">
        <v>15</v>
      </c>
      <c r="O210" s="4" t="s">
        <v>279</v>
      </c>
      <c r="P210" s="1" t="str">
        <f t="shared" si="102"/>
        <v>Earmark&lt;br&gt;(귀속)</v>
      </c>
      <c r="Q210" s="1" t="str">
        <f>IF(O210&lt;&gt;"", VLOOKUP(O210, Lable!$A:$B, 2, FALSE), "")</f>
        <v>Earmark</v>
      </c>
      <c r="R210" s="2" t="s">
        <v>70</v>
      </c>
      <c r="S210" s="1"/>
      <c r="T210" s="4"/>
      <c r="U210" s="4"/>
      <c r="V210" s="4"/>
      <c r="W210" s="4"/>
      <c r="X210" s="4"/>
      <c r="Y210" s="4"/>
      <c r="Z210" s="4"/>
      <c r="AA210" s="4"/>
      <c r="AB210" s="4"/>
      <c r="AC210" s="4" t="s">
        <v>283</v>
      </c>
      <c r="AD210" s="4" t="s">
        <v>283</v>
      </c>
      <c r="AE210" s="4" t="s">
        <v>283</v>
      </c>
    </row>
    <row r="211" spans="1:31" ht="18.600000000000001" customHeight="1">
      <c r="A211" s="4" t="s">
        <v>345</v>
      </c>
      <c r="B211" s="1" t="str">
        <f>VLOOKUP(A211,Lable!$G:$I,2,FALSE)</f>
        <v>잘못된 게시 내역</v>
      </c>
      <c r="C211" s="1" t="str">
        <f t="shared" si="84"/>
        <v>Incorrect Posting(잘못된 게시 내역)</v>
      </c>
      <c r="D211" s="1" t="str">
        <f>IF(B211&lt;&gt;"", VLOOKUP(B211,Lable!$A:$D,2,FALSE), "" )</f>
        <v>Incorrect Posting</v>
      </c>
      <c r="E211" s="10" t="s">
        <v>265</v>
      </c>
      <c r="F211" s="1" t="str">
        <f t="shared" ref="F211" si="105">IF(E211&lt;&gt;"",G211&amp;"("&amp;E211&amp;")","")</f>
        <v>Case ID : 271213(Case ID : 271213)</v>
      </c>
      <c r="G211" s="1" t="str">
        <f>IF(E211&lt;&gt;"",VLOOKUP(E211,Lable!$A:$B,2,FALSE),"")</f>
        <v>Case ID : 271213</v>
      </c>
      <c r="H211" s="10" t="s">
        <v>272</v>
      </c>
      <c r="I211" s="1" t="str">
        <f t="shared" si="103"/>
        <v>Payment Details(결제 세부 정보)</v>
      </c>
      <c r="J211" s="1" t="str">
        <f>IF(H211&lt;&gt;"", VLOOKUP(H211,Lable!$A:$D,2,FALSE),"")</f>
        <v>Payment Details</v>
      </c>
      <c r="K211" s="9"/>
      <c r="L211" s="1" t="str">
        <f t="shared" si="104"/>
        <v/>
      </c>
      <c r="M211" s="1" t="str">
        <f>IF(K211&lt;&gt;"",VLOOKUP(K211,Lable!$A:$B,2,FALSE),"")</f>
        <v/>
      </c>
      <c r="N211" s="2" t="s">
        <v>15</v>
      </c>
      <c r="O211" s="4" t="s">
        <v>313</v>
      </c>
      <c r="P211" s="1" t="str">
        <f t="shared" si="102"/>
        <v>Actions&lt;br&gt;(행위)</v>
      </c>
      <c r="Q211" s="1" t="str">
        <f>IF(O211&lt;&gt;"", VLOOKUP(O211, Lable!$A:$B, 2, FALSE), "")</f>
        <v>Actions</v>
      </c>
      <c r="R211" s="2" t="s">
        <v>70</v>
      </c>
      <c r="S211" s="1" t="s">
        <v>395</v>
      </c>
      <c r="T211" s="4"/>
      <c r="U211" s="4"/>
      <c r="V211" s="4"/>
      <c r="W211" s="4"/>
      <c r="X211" s="4"/>
      <c r="Y211" s="4"/>
      <c r="Z211" s="4" t="s">
        <v>394</v>
      </c>
      <c r="AA211" s="4" t="s">
        <v>394</v>
      </c>
      <c r="AB211" s="4" t="s">
        <v>394</v>
      </c>
      <c r="AC211" s="41" t="s">
        <v>396</v>
      </c>
      <c r="AD211" s="41" t="s">
        <v>396</v>
      </c>
      <c r="AE211" s="41" t="s">
        <v>396</v>
      </c>
    </row>
    <row r="212" spans="1:31" s="11" customFormat="1" ht="18.600000000000001" customHeight="1">
      <c r="A212" s="4" t="s">
        <v>345</v>
      </c>
      <c r="B212" s="1" t="str">
        <f>VLOOKUP(A212,Lable!$G:$I,2,FALSE)</f>
        <v>잘못된 게시 내역</v>
      </c>
      <c r="C212" s="1" t="str">
        <f t="shared" si="84"/>
        <v>Incorrect Posting(잘못된 게시 내역)</v>
      </c>
      <c r="D212" s="1" t="str">
        <f>IF(B212&lt;&gt;"", VLOOKUP(B212,Lable!$A:$D,2,FALSE), "" )</f>
        <v>Incorrect Posting</v>
      </c>
      <c r="E212" s="10" t="s">
        <v>265</v>
      </c>
      <c r="F212" s="1" t="str">
        <f t="shared" si="100"/>
        <v>Case ID : 271213(Case ID : 271213)</v>
      </c>
      <c r="G212" s="1" t="str">
        <f>IF(E212&lt;&gt;"",VLOOKUP(E212,Lable!$A:$B,2,FALSE),"")</f>
        <v>Case ID : 271213</v>
      </c>
      <c r="H212" s="10"/>
      <c r="I212" s="1"/>
      <c r="J212" s="1"/>
      <c r="K212" s="9"/>
      <c r="L212" s="1"/>
      <c r="M212" s="1"/>
      <c r="N212" s="2"/>
      <c r="O212" s="4"/>
      <c r="P212" s="1"/>
      <c r="Q212" s="1"/>
      <c r="R212" s="2"/>
      <c r="S212" s="1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 ht="18.600000000000001" customHeight="1">
      <c r="A213" s="4" t="s">
        <v>345</v>
      </c>
      <c r="B213" s="1" t="str">
        <f>VLOOKUP(A213,Lable!$G:$I,2,FALSE)</f>
        <v>잘못된 게시 내역</v>
      </c>
      <c r="C213" s="1" t="str">
        <f t="shared" si="84"/>
        <v>Incorrect Posting(잘못된 게시 내역)</v>
      </c>
      <c r="D213" s="1" t="str">
        <f>IF(B213&lt;&gt;"", VLOOKUP(B213,Lable!$A:$D,2,FALSE), "" )</f>
        <v>Incorrect Posting</v>
      </c>
      <c r="E213" s="10" t="s">
        <v>265</v>
      </c>
      <c r="F213" s="1" t="str">
        <f t="shared" si="100"/>
        <v>Case ID : 271213(Case ID : 271213)</v>
      </c>
      <c r="G213" s="1" t="str">
        <f>IF(E213&lt;&gt;"",VLOOKUP(E213,Lable!$A:$B,2,FALSE),"")</f>
        <v>Case ID : 271213</v>
      </c>
      <c r="H213" s="10" t="s">
        <v>348</v>
      </c>
      <c r="I213" s="1" t="str">
        <f t="shared" ref="I213:I225" si="106">IF(H213&lt;&gt;"",J213&amp;"("&amp;H213&amp;")","")</f>
        <v>Proposed Values(제안된 값)</v>
      </c>
      <c r="J213" s="1" t="str">
        <f>IF(H213&lt;&gt;"", VLOOKUP(H213,Lable!$A:$D,2,FALSE),"")</f>
        <v>Proposed Values</v>
      </c>
      <c r="K213" s="9"/>
      <c r="L213" s="1" t="str">
        <f t="shared" ref="L213:L225" si="107">IF(K213&lt;&gt;"",M213&amp;"("&amp;K213&amp;")","")</f>
        <v/>
      </c>
      <c r="M213" s="1" t="str">
        <f>IF(K213&lt;&gt;"",VLOOKUP(K213,Lable!$A:$B,2,FALSE),"")</f>
        <v/>
      </c>
      <c r="N213" s="2" t="s">
        <v>15</v>
      </c>
      <c r="O213" s="4" t="s">
        <v>277</v>
      </c>
      <c r="P213" s="1" t="str">
        <f t="shared" ref="P213:P225" si="108">IF(O213&lt;&gt;"",Q213&amp;"&lt;br&gt;("&amp;O213&amp;")","")</f>
        <v>Posting ID&lt;br&gt;(게시 ID)</v>
      </c>
      <c r="Q213" s="1" t="str">
        <f>IF(O213&lt;&gt;"", VLOOKUP(O213, Lable!$A:$B, 2, FALSE), "")</f>
        <v>Posting ID</v>
      </c>
      <c r="R213" s="2" t="s">
        <v>70</v>
      </c>
      <c r="S213" s="1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 ht="18.600000000000001" customHeight="1">
      <c r="A214" s="4" t="s">
        <v>345</v>
      </c>
      <c r="B214" s="1" t="str">
        <f>VLOOKUP(A214,Lable!$G:$I,2,FALSE)</f>
        <v>잘못된 게시 내역</v>
      </c>
      <c r="C214" s="1" t="str">
        <f t="shared" si="84"/>
        <v>Incorrect Posting(잘못된 게시 내역)</v>
      </c>
      <c r="D214" s="1" t="str">
        <f>IF(B214&lt;&gt;"", VLOOKUP(B214,Lable!$A:$D,2,FALSE), "" )</f>
        <v>Incorrect Posting</v>
      </c>
      <c r="E214" s="10" t="s">
        <v>265</v>
      </c>
      <c r="F214" s="1" t="str">
        <f t="shared" si="100"/>
        <v>Case ID : 271213(Case ID : 271213)</v>
      </c>
      <c r="G214" s="1" t="str">
        <f>IF(E214&lt;&gt;"",VLOOKUP(E214,Lable!$A:$B,2,FALSE),"")</f>
        <v>Case ID : 271213</v>
      </c>
      <c r="H214" s="10" t="s">
        <v>348</v>
      </c>
      <c r="I214" s="1" t="str">
        <f t="shared" si="106"/>
        <v>Proposed Values(제안된 값)</v>
      </c>
      <c r="J214" s="1" t="str">
        <f>IF(H214&lt;&gt;"", VLOOKUP(H214,Lable!$A:$D,2,FALSE),"")</f>
        <v>Proposed Values</v>
      </c>
      <c r="K214" s="9"/>
      <c r="L214" s="1" t="str">
        <f t="shared" si="107"/>
        <v/>
      </c>
      <c r="M214" s="1" t="str">
        <f>IF(K214&lt;&gt;"",VLOOKUP(K214,Lable!$A:$B,2,FALSE),"")</f>
        <v/>
      </c>
      <c r="N214" s="2" t="s">
        <v>15</v>
      </c>
      <c r="O214" s="4" t="s">
        <v>275</v>
      </c>
      <c r="P214" s="1" t="str">
        <f t="shared" si="108"/>
        <v>TIN&lt;br&gt;(TIN)</v>
      </c>
      <c r="Q214" s="1" t="str">
        <f>IF(O214&lt;&gt;"", VLOOKUP(O214, Lable!$A:$B, 2, FALSE), "")</f>
        <v>TIN</v>
      </c>
      <c r="R214" s="2" t="s">
        <v>70</v>
      </c>
      <c r="S214" s="1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 ht="18.600000000000001" customHeight="1">
      <c r="A215" s="4" t="s">
        <v>345</v>
      </c>
      <c r="B215" s="1" t="str">
        <f>VLOOKUP(A215,Lable!$G:$I,2,FALSE)</f>
        <v>잘못된 게시 내역</v>
      </c>
      <c r="C215" s="1" t="str">
        <f t="shared" si="84"/>
        <v>Incorrect Posting(잘못된 게시 내역)</v>
      </c>
      <c r="D215" s="1" t="str">
        <f>IF(B215&lt;&gt;"", VLOOKUP(B215,Lable!$A:$D,2,FALSE), "" )</f>
        <v>Incorrect Posting</v>
      </c>
      <c r="E215" s="10" t="s">
        <v>265</v>
      </c>
      <c r="F215" s="1" t="str">
        <f t="shared" si="100"/>
        <v>Case ID : 271213(Case ID : 271213)</v>
      </c>
      <c r="G215" s="1" t="str">
        <f>IF(E215&lt;&gt;"",VLOOKUP(E215,Lable!$A:$B,2,FALSE),"")</f>
        <v>Case ID : 271213</v>
      </c>
      <c r="H215" s="10" t="s">
        <v>348</v>
      </c>
      <c r="I215" s="1" t="str">
        <f t="shared" si="106"/>
        <v>Proposed Values(제안된 값)</v>
      </c>
      <c r="J215" s="1" t="str">
        <f>IF(H215&lt;&gt;"", VLOOKUP(H215,Lable!$A:$D,2,FALSE),"")</f>
        <v>Proposed Values</v>
      </c>
      <c r="K215" s="9"/>
      <c r="L215" s="1" t="str">
        <f t="shared" si="107"/>
        <v/>
      </c>
      <c r="M215" s="1" t="str">
        <f>IF(K215&lt;&gt;"",VLOOKUP(K215,Lable!$A:$B,2,FALSE),"")</f>
        <v/>
      </c>
      <c r="N215" s="2" t="s">
        <v>15</v>
      </c>
      <c r="O215" s="4" t="s">
        <v>170</v>
      </c>
      <c r="P215" s="1" t="str">
        <f t="shared" si="108"/>
        <v>Value Date&lt;br&gt;(금액 날짜)</v>
      </c>
      <c r="Q215" s="1" t="str">
        <f>IF(O215&lt;&gt;"", VLOOKUP(O215, Lable!$A:$B, 2, FALSE), "")</f>
        <v>Value Date</v>
      </c>
      <c r="R215" s="2" t="s">
        <v>70</v>
      </c>
      <c r="S215" s="1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 ht="18.600000000000001" customHeight="1">
      <c r="A216" s="4" t="s">
        <v>345</v>
      </c>
      <c r="B216" s="1" t="str">
        <f>VLOOKUP(A216,Lable!$G:$I,2,FALSE)</f>
        <v>잘못된 게시 내역</v>
      </c>
      <c r="C216" s="1" t="str">
        <f t="shared" si="84"/>
        <v>Incorrect Posting(잘못된 게시 내역)</v>
      </c>
      <c r="D216" s="1" t="str">
        <f>IF(B216&lt;&gt;"", VLOOKUP(B216,Lable!$A:$D,2,FALSE), "" )</f>
        <v>Incorrect Posting</v>
      </c>
      <c r="E216" s="10" t="s">
        <v>265</v>
      </c>
      <c r="F216" s="1" t="str">
        <f t="shared" si="100"/>
        <v>Case ID : 271213(Case ID : 271213)</v>
      </c>
      <c r="G216" s="1" t="str">
        <f>IF(E216&lt;&gt;"",VLOOKUP(E216,Lable!$A:$B,2,FALSE),"")</f>
        <v>Case ID : 271213</v>
      </c>
      <c r="H216" s="10" t="s">
        <v>348</v>
      </c>
      <c r="I216" s="1" t="str">
        <f t="shared" si="106"/>
        <v>Proposed Values(제안된 값)</v>
      </c>
      <c r="J216" s="1" t="str">
        <f>IF(H216&lt;&gt;"", VLOOKUP(H216,Lable!$A:$D,2,FALSE),"")</f>
        <v>Proposed Values</v>
      </c>
      <c r="K216" s="9"/>
      <c r="L216" s="1" t="str">
        <f t="shared" si="107"/>
        <v/>
      </c>
      <c r="M216" s="1" t="str">
        <f>IF(K216&lt;&gt;"",VLOOKUP(K216,Lable!$A:$B,2,FALSE),"")</f>
        <v/>
      </c>
      <c r="N216" s="2" t="s">
        <v>15</v>
      </c>
      <c r="O216" s="4" t="s">
        <v>171</v>
      </c>
      <c r="P216" s="1" t="str">
        <f t="shared" si="108"/>
        <v>Period&lt;br&gt;(기간)</v>
      </c>
      <c r="Q216" s="1" t="str">
        <f>IF(O216&lt;&gt;"", VLOOKUP(O216, Lable!$A:$B, 2, FALSE), "")</f>
        <v>Period</v>
      </c>
      <c r="R216" s="2" t="s">
        <v>70</v>
      </c>
      <c r="S216" s="1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 ht="18.600000000000001" customHeight="1">
      <c r="A217" s="4" t="s">
        <v>345</v>
      </c>
      <c r="B217" s="1" t="str">
        <f>VLOOKUP(A217,Lable!$G:$I,2,FALSE)</f>
        <v>잘못된 게시 내역</v>
      </c>
      <c r="C217" s="1" t="str">
        <f t="shared" si="84"/>
        <v>Incorrect Posting(잘못된 게시 내역)</v>
      </c>
      <c r="D217" s="1" t="str">
        <f>IF(B217&lt;&gt;"", VLOOKUP(B217,Lable!$A:$D,2,FALSE), "" )</f>
        <v>Incorrect Posting</v>
      </c>
      <c r="E217" s="10" t="s">
        <v>265</v>
      </c>
      <c r="F217" s="1" t="str">
        <f t="shared" si="100"/>
        <v>Case ID : 271213(Case ID : 271213)</v>
      </c>
      <c r="G217" s="1" t="str">
        <f>IF(E217&lt;&gt;"",VLOOKUP(E217,Lable!$A:$B,2,FALSE),"")</f>
        <v>Case ID : 271213</v>
      </c>
      <c r="H217" s="10" t="s">
        <v>348</v>
      </c>
      <c r="I217" s="1" t="str">
        <f t="shared" si="106"/>
        <v>Proposed Values(제안된 값)</v>
      </c>
      <c r="J217" s="1" t="str">
        <f>IF(H217&lt;&gt;"", VLOOKUP(H217,Lable!$A:$D,2,FALSE),"")</f>
        <v>Proposed Values</v>
      </c>
      <c r="K217" s="9"/>
      <c r="L217" s="1" t="str">
        <f t="shared" si="107"/>
        <v/>
      </c>
      <c r="M217" s="1" t="str">
        <f>IF(K217&lt;&gt;"",VLOOKUP(K217,Lable!$A:$B,2,FALSE),"")</f>
        <v/>
      </c>
      <c r="N217" s="2" t="s">
        <v>15</v>
      </c>
      <c r="O217" s="4" t="s">
        <v>172</v>
      </c>
      <c r="P217" s="1" t="str">
        <f t="shared" si="108"/>
        <v>Year&lt;br&gt;(년)</v>
      </c>
      <c r="Q217" s="1" t="str">
        <f>IF(O217&lt;&gt;"", VLOOKUP(O217, Lable!$A:$B, 2, FALSE), "")</f>
        <v>Year</v>
      </c>
      <c r="R217" s="2" t="s">
        <v>70</v>
      </c>
      <c r="S217" s="1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 ht="18.600000000000001" customHeight="1">
      <c r="A218" s="4" t="s">
        <v>345</v>
      </c>
      <c r="B218" s="1" t="str">
        <f>VLOOKUP(A218,Lable!$G:$I,2,FALSE)</f>
        <v>잘못된 게시 내역</v>
      </c>
      <c r="C218" s="1" t="str">
        <f t="shared" si="84"/>
        <v>Incorrect Posting(잘못된 게시 내역)</v>
      </c>
      <c r="D218" s="1" t="str">
        <f>IF(B218&lt;&gt;"", VLOOKUP(B218,Lable!$A:$D,2,FALSE), "" )</f>
        <v>Incorrect Posting</v>
      </c>
      <c r="E218" s="10" t="s">
        <v>265</v>
      </c>
      <c r="F218" s="1" t="str">
        <f t="shared" si="100"/>
        <v>Case ID : 271213(Case ID : 271213)</v>
      </c>
      <c r="G218" s="1" t="str">
        <f>IF(E218&lt;&gt;"",VLOOKUP(E218,Lable!$A:$B,2,FALSE),"")</f>
        <v>Case ID : 271213</v>
      </c>
      <c r="H218" s="10" t="s">
        <v>348</v>
      </c>
      <c r="I218" s="1" t="str">
        <f t="shared" si="106"/>
        <v>Proposed Values(제안된 값)</v>
      </c>
      <c r="J218" s="1" t="str">
        <f>IF(H218&lt;&gt;"", VLOOKUP(H218,Lable!$A:$D,2,FALSE),"")</f>
        <v>Proposed Values</v>
      </c>
      <c r="K218" s="9"/>
      <c r="L218" s="1" t="str">
        <f t="shared" si="107"/>
        <v/>
      </c>
      <c r="M218" s="1" t="str">
        <f>IF(K218&lt;&gt;"",VLOOKUP(K218,Lable!$A:$B,2,FALSE),"")</f>
        <v/>
      </c>
      <c r="N218" s="2" t="s">
        <v>15</v>
      </c>
      <c r="O218" s="4" t="s">
        <v>173</v>
      </c>
      <c r="P218" s="1" t="str">
        <f t="shared" si="108"/>
        <v>Tax&lt;br&gt;(세금)</v>
      </c>
      <c r="Q218" s="1" t="str">
        <f>IF(O218&lt;&gt;"", VLOOKUP(O218, Lable!$A:$B, 2, FALSE), "")</f>
        <v>Tax</v>
      </c>
      <c r="R218" s="2" t="s">
        <v>70</v>
      </c>
      <c r="S218" s="1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 ht="18.600000000000001" customHeight="1">
      <c r="A219" s="4" t="s">
        <v>345</v>
      </c>
      <c r="B219" s="1" t="str">
        <f>VLOOKUP(A219,Lable!$G:$I,2,FALSE)</f>
        <v>잘못된 게시 내역</v>
      </c>
      <c r="C219" s="1" t="str">
        <f t="shared" si="84"/>
        <v>Incorrect Posting(잘못된 게시 내역)</v>
      </c>
      <c r="D219" s="1" t="str">
        <f>IF(B219&lt;&gt;"", VLOOKUP(B219,Lable!$A:$D,2,FALSE), "" )</f>
        <v>Incorrect Posting</v>
      </c>
      <c r="E219" s="10" t="s">
        <v>265</v>
      </c>
      <c r="F219" s="1" t="str">
        <f t="shared" si="100"/>
        <v>Case ID : 271213(Case ID : 271213)</v>
      </c>
      <c r="G219" s="1" t="str">
        <f>IF(E219&lt;&gt;"",VLOOKUP(E219,Lable!$A:$B,2,FALSE),"")</f>
        <v>Case ID : 271213</v>
      </c>
      <c r="H219" s="10" t="s">
        <v>348</v>
      </c>
      <c r="I219" s="1" t="str">
        <f t="shared" si="106"/>
        <v>Proposed Values(제안된 값)</v>
      </c>
      <c r="J219" s="1" t="str">
        <f>IF(H219&lt;&gt;"", VLOOKUP(H219,Lable!$A:$D,2,FALSE),"")</f>
        <v>Proposed Values</v>
      </c>
      <c r="K219" s="9"/>
      <c r="L219" s="1" t="str">
        <f t="shared" si="107"/>
        <v/>
      </c>
      <c r="M219" s="1" t="str">
        <f>IF(K219&lt;&gt;"",VLOOKUP(K219,Lable!$A:$B,2,FALSE),"")</f>
        <v/>
      </c>
      <c r="N219" s="2" t="s">
        <v>15</v>
      </c>
      <c r="O219" s="4" t="s">
        <v>278</v>
      </c>
      <c r="P219" s="1" t="str">
        <f t="shared" si="108"/>
        <v>GFS Code&lt;br&gt;(GFS 코드)</v>
      </c>
      <c r="Q219" s="1" t="str">
        <f>IF(O219&lt;&gt;"", VLOOKUP(O219, Lable!$A:$B, 2, FALSE), "")</f>
        <v>GFS Code</v>
      </c>
      <c r="R219" s="2" t="s">
        <v>70</v>
      </c>
      <c r="S219" s="1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 ht="18.600000000000001" customHeight="1">
      <c r="A220" s="4" t="s">
        <v>345</v>
      </c>
      <c r="B220" s="1" t="str">
        <f>VLOOKUP(A220,Lable!$G:$I,2,FALSE)</f>
        <v>잘못된 게시 내역</v>
      </c>
      <c r="C220" s="1" t="str">
        <f t="shared" si="84"/>
        <v>Incorrect Posting(잘못된 게시 내역)</v>
      </c>
      <c r="D220" s="1" t="str">
        <f>IF(B220&lt;&gt;"", VLOOKUP(B220,Lable!$A:$D,2,FALSE), "" )</f>
        <v>Incorrect Posting</v>
      </c>
      <c r="E220" s="10" t="s">
        <v>265</v>
      </c>
      <c r="F220" s="1" t="str">
        <f t="shared" si="100"/>
        <v>Case ID : 271213(Case ID : 271213)</v>
      </c>
      <c r="G220" s="1" t="str">
        <f>IF(E220&lt;&gt;"",VLOOKUP(E220,Lable!$A:$B,2,FALSE),"")</f>
        <v>Case ID : 271213</v>
      </c>
      <c r="H220" s="10" t="s">
        <v>348</v>
      </c>
      <c r="I220" s="1" t="str">
        <f t="shared" si="106"/>
        <v>Proposed Values(제안된 값)</v>
      </c>
      <c r="J220" s="1" t="str">
        <f>IF(H220&lt;&gt;"", VLOOKUP(H220,Lable!$A:$D,2,FALSE),"")</f>
        <v>Proposed Values</v>
      </c>
      <c r="K220" s="9"/>
      <c r="L220" s="1" t="str">
        <f t="shared" si="107"/>
        <v/>
      </c>
      <c r="M220" s="1" t="str">
        <f>IF(K220&lt;&gt;"",VLOOKUP(K220,Lable!$A:$B,2,FALSE),"")</f>
        <v/>
      </c>
      <c r="N220" s="2" t="s">
        <v>15</v>
      </c>
      <c r="O220" s="4" t="s">
        <v>174</v>
      </c>
      <c r="P220" s="1" t="str">
        <f t="shared" si="108"/>
        <v>Case Type&lt;br&gt;(사례 유형)</v>
      </c>
      <c r="Q220" s="1" t="str">
        <f>IF(O220&lt;&gt;"", VLOOKUP(O220, Lable!$A:$B, 2, FALSE), "")</f>
        <v>Case Type</v>
      </c>
      <c r="R220" s="2" t="s">
        <v>70</v>
      </c>
      <c r="S220" s="1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 ht="18.600000000000001" customHeight="1">
      <c r="A221" s="4" t="s">
        <v>345</v>
      </c>
      <c r="B221" s="1" t="str">
        <f>VLOOKUP(A221,Lable!$G:$I,2,FALSE)</f>
        <v>잘못된 게시 내역</v>
      </c>
      <c r="C221" s="1" t="str">
        <f t="shared" si="84"/>
        <v>Incorrect Posting(잘못된 게시 내역)</v>
      </c>
      <c r="D221" s="1" t="str">
        <f>IF(B221&lt;&gt;"", VLOOKUP(B221,Lable!$A:$D,2,FALSE), "" )</f>
        <v>Incorrect Posting</v>
      </c>
      <c r="E221" s="10" t="s">
        <v>265</v>
      </c>
      <c r="F221" s="1" t="str">
        <f t="shared" si="100"/>
        <v>Case ID : 271213(Case ID : 271213)</v>
      </c>
      <c r="G221" s="1" t="str">
        <f>IF(E221&lt;&gt;"",VLOOKUP(E221,Lable!$A:$B,2,FALSE),"")</f>
        <v>Case ID : 271213</v>
      </c>
      <c r="H221" s="10" t="s">
        <v>348</v>
      </c>
      <c r="I221" s="1" t="str">
        <f t="shared" si="106"/>
        <v>Proposed Values(제안된 값)</v>
      </c>
      <c r="J221" s="1" t="str">
        <f>IF(H221&lt;&gt;"", VLOOKUP(H221,Lable!$A:$D,2,FALSE),"")</f>
        <v>Proposed Values</v>
      </c>
      <c r="K221" s="9"/>
      <c r="L221" s="1" t="str">
        <f t="shared" si="107"/>
        <v/>
      </c>
      <c r="M221" s="1" t="str">
        <f>IF(K221&lt;&gt;"",VLOOKUP(K221,Lable!$A:$B,2,FALSE),"")</f>
        <v/>
      </c>
      <c r="N221" s="2" t="s">
        <v>15</v>
      </c>
      <c r="O221" s="4" t="s">
        <v>175</v>
      </c>
      <c r="P221" s="1" t="str">
        <f t="shared" si="108"/>
        <v>Debit No&lt;br&gt;(차변 번호)</v>
      </c>
      <c r="Q221" s="1" t="str">
        <f>IF(O221&lt;&gt;"", VLOOKUP(O221, Lable!$A:$B, 2, FALSE), "")</f>
        <v>Debit No</v>
      </c>
      <c r="R221" s="2" t="s">
        <v>70</v>
      </c>
      <c r="S221" s="1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 ht="18.600000000000001" customHeight="1">
      <c r="A222" s="4" t="s">
        <v>345</v>
      </c>
      <c r="B222" s="1" t="str">
        <f>VLOOKUP(A222,Lable!$G:$I,2,FALSE)</f>
        <v>잘못된 게시 내역</v>
      </c>
      <c r="C222" s="1" t="str">
        <f t="shared" si="84"/>
        <v>Incorrect Posting(잘못된 게시 내역)</v>
      </c>
      <c r="D222" s="1" t="str">
        <f>IF(B222&lt;&gt;"", VLOOKUP(B222,Lable!$A:$D,2,FALSE), "" )</f>
        <v>Incorrect Posting</v>
      </c>
      <c r="E222" s="10" t="s">
        <v>265</v>
      </c>
      <c r="F222" s="1" t="str">
        <f t="shared" si="100"/>
        <v>Case ID : 271213(Case ID : 271213)</v>
      </c>
      <c r="G222" s="1" t="str">
        <f>IF(E222&lt;&gt;"",VLOOKUP(E222,Lable!$A:$B,2,FALSE),"")</f>
        <v>Case ID : 271213</v>
      </c>
      <c r="H222" s="10" t="s">
        <v>348</v>
      </c>
      <c r="I222" s="1" t="str">
        <f t="shared" si="106"/>
        <v>Proposed Values(제안된 값)</v>
      </c>
      <c r="J222" s="1" t="str">
        <f>IF(H222&lt;&gt;"", VLOOKUP(H222,Lable!$A:$D,2,FALSE),"")</f>
        <v>Proposed Values</v>
      </c>
      <c r="K222" s="9"/>
      <c r="L222" s="1" t="str">
        <f t="shared" si="107"/>
        <v/>
      </c>
      <c r="M222" s="1" t="str">
        <f>IF(K222&lt;&gt;"",VLOOKUP(K222,Lable!$A:$B,2,FALSE),"")</f>
        <v/>
      </c>
      <c r="N222" s="2" t="s">
        <v>15</v>
      </c>
      <c r="O222" s="4" t="s">
        <v>176</v>
      </c>
      <c r="P222" s="1" t="str">
        <f t="shared" si="108"/>
        <v>Debit Amount&lt;br&gt;(차변 금액)</v>
      </c>
      <c r="Q222" s="1" t="str">
        <f>IF(O222&lt;&gt;"", VLOOKUP(O222, Lable!$A:$B, 2, FALSE), "")</f>
        <v>Debit Amount</v>
      </c>
      <c r="R222" s="2" t="s">
        <v>70</v>
      </c>
      <c r="S222" s="1"/>
      <c r="T222" s="4"/>
      <c r="U222" s="4"/>
      <c r="V222" s="4"/>
      <c r="W222" s="4"/>
      <c r="X222" s="4"/>
      <c r="Y222" s="4"/>
      <c r="Z222" s="4"/>
      <c r="AA222" s="4"/>
      <c r="AB222" s="4"/>
      <c r="AC222" s="33"/>
      <c r="AD222" s="33"/>
      <c r="AE222" s="33"/>
    </row>
    <row r="223" spans="1:31" ht="18.600000000000001" customHeight="1">
      <c r="A223" s="4" t="s">
        <v>345</v>
      </c>
      <c r="B223" s="1" t="str">
        <f>VLOOKUP(A223,Lable!$G:$I,2,FALSE)</f>
        <v>잘못된 게시 내역</v>
      </c>
      <c r="C223" s="1" t="str">
        <f t="shared" si="84"/>
        <v>Incorrect Posting(잘못된 게시 내역)</v>
      </c>
      <c r="D223" s="1" t="str">
        <f>IF(B223&lt;&gt;"", VLOOKUP(B223,Lable!$A:$D,2,FALSE), "" )</f>
        <v>Incorrect Posting</v>
      </c>
      <c r="E223" s="10" t="s">
        <v>265</v>
      </c>
      <c r="F223" s="1" t="str">
        <f t="shared" si="100"/>
        <v>Case ID : 271213(Case ID : 271213)</v>
      </c>
      <c r="G223" s="1" t="str">
        <f>IF(E223&lt;&gt;"",VLOOKUP(E223,Lable!$A:$B,2,FALSE),"")</f>
        <v>Case ID : 271213</v>
      </c>
      <c r="H223" s="10" t="s">
        <v>348</v>
      </c>
      <c r="I223" s="1" t="str">
        <f t="shared" si="106"/>
        <v>Proposed Values(제안된 값)</v>
      </c>
      <c r="J223" s="1" t="str">
        <f>IF(H223&lt;&gt;"", VLOOKUP(H223,Lable!$A:$D,2,FALSE),"")</f>
        <v>Proposed Values</v>
      </c>
      <c r="K223" s="9"/>
      <c r="L223" s="1" t="str">
        <f t="shared" si="107"/>
        <v/>
      </c>
      <c r="M223" s="1" t="str">
        <f>IF(K223&lt;&gt;"",VLOOKUP(K223,Lable!$A:$B,2,FALSE),"")</f>
        <v/>
      </c>
      <c r="N223" s="2" t="s">
        <v>15</v>
      </c>
      <c r="O223" s="4" t="s">
        <v>177</v>
      </c>
      <c r="P223" s="1" t="str">
        <f t="shared" si="108"/>
        <v>Creadit Amount&lt;br&gt;(대변 금액)</v>
      </c>
      <c r="Q223" s="1" t="str">
        <f>IF(O223&lt;&gt;"", VLOOKUP(O223, Lable!$A:$B, 2, FALSE), "")</f>
        <v>Creadit Amount</v>
      </c>
      <c r="R223" s="2" t="s">
        <v>70</v>
      </c>
      <c r="S223" s="1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 ht="18.600000000000001" customHeight="1">
      <c r="A224" s="4" t="s">
        <v>345</v>
      </c>
      <c r="B224" s="1" t="str">
        <f>VLOOKUP(A224,Lable!$G:$I,2,FALSE)</f>
        <v>잘못된 게시 내역</v>
      </c>
      <c r="C224" s="1" t="str">
        <f t="shared" si="84"/>
        <v>Incorrect Posting(잘못된 게시 내역)</v>
      </c>
      <c r="D224" s="1" t="str">
        <f>IF(B224&lt;&gt;"", VLOOKUP(B224,Lable!$A:$D,2,FALSE), "" )</f>
        <v>Incorrect Posting</v>
      </c>
      <c r="E224" s="10" t="s">
        <v>265</v>
      </c>
      <c r="F224" s="1" t="str">
        <f t="shared" si="100"/>
        <v>Case ID : 271213(Case ID : 271213)</v>
      </c>
      <c r="G224" s="1" t="str">
        <f>IF(E224&lt;&gt;"",VLOOKUP(E224,Lable!$A:$B,2,FALSE),"")</f>
        <v>Case ID : 271213</v>
      </c>
      <c r="H224" s="10" t="s">
        <v>348</v>
      </c>
      <c r="I224" s="1" t="str">
        <f t="shared" si="106"/>
        <v>Proposed Values(제안된 값)</v>
      </c>
      <c r="J224" s="1" t="str">
        <f>IF(H224&lt;&gt;"", VLOOKUP(H224,Lable!$A:$D,2,FALSE),"")</f>
        <v>Proposed Values</v>
      </c>
      <c r="K224" s="9"/>
      <c r="L224" s="1" t="str">
        <f t="shared" si="107"/>
        <v/>
      </c>
      <c r="M224" s="1" t="str">
        <f>IF(K224&lt;&gt;"",VLOOKUP(K224,Lable!$A:$B,2,FALSE),"")</f>
        <v/>
      </c>
      <c r="N224" s="2" t="s">
        <v>15</v>
      </c>
      <c r="O224" s="4" t="s">
        <v>279</v>
      </c>
      <c r="P224" s="1" t="str">
        <f t="shared" si="108"/>
        <v>Earmark&lt;br&gt;(귀속)</v>
      </c>
      <c r="Q224" s="1" t="str">
        <f>IF(O224&lt;&gt;"", VLOOKUP(O224, Lable!$A:$B, 2, FALSE), "")</f>
        <v>Earmark</v>
      </c>
      <c r="R224" s="2" t="s">
        <v>70</v>
      </c>
      <c r="S224" s="1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 ht="18.600000000000001" customHeight="1">
      <c r="A225" s="4" t="s">
        <v>345</v>
      </c>
      <c r="B225" s="1" t="str">
        <f>VLOOKUP(A225,Lable!$G:$I,2,FALSE)</f>
        <v>잘못된 게시 내역</v>
      </c>
      <c r="C225" s="1" t="str">
        <f t="shared" ref="C225:C227" si="109">IF(B225&lt;&gt;"",D225&amp;"("&amp;B225&amp;")","")</f>
        <v>Incorrect Posting(잘못된 게시 내역)</v>
      </c>
      <c r="D225" s="1" t="str">
        <f>IF(B225&lt;&gt;"", VLOOKUP(B225,Lable!$A:$D,2,FALSE), "" )</f>
        <v>Incorrect Posting</v>
      </c>
      <c r="E225" s="10" t="s">
        <v>265</v>
      </c>
      <c r="F225" s="1" t="str">
        <f t="shared" si="100"/>
        <v>Case ID : 271213(Case ID : 271213)</v>
      </c>
      <c r="G225" s="1" t="str">
        <f>IF(E225&lt;&gt;"",VLOOKUP(E225,Lable!$A:$B,2,FALSE),"")</f>
        <v>Case ID : 271213</v>
      </c>
      <c r="H225" s="10" t="s">
        <v>348</v>
      </c>
      <c r="I225" s="1" t="str">
        <f t="shared" si="106"/>
        <v>Proposed Values(제안된 값)</v>
      </c>
      <c r="J225" s="1" t="str">
        <f>IF(H225&lt;&gt;"", VLOOKUP(H225,Lable!$A:$D,2,FALSE),"")</f>
        <v>Proposed Values</v>
      </c>
      <c r="K225" s="9"/>
      <c r="L225" s="1" t="str">
        <f t="shared" si="107"/>
        <v/>
      </c>
      <c r="M225" s="1" t="str">
        <f>IF(K225&lt;&gt;"",VLOOKUP(K225,Lable!$A:$B,2,FALSE),"")</f>
        <v/>
      </c>
      <c r="N225" s="2" t="s">
        <v>15</v>
      </c>
      <c r="O225" s="4" t="s">
        <v>313</v>
      </c>
      <c r="P225" s="1" t="str">
        <f t="shared" si="108"/>
        <v>Actions&lt;br&gt;(행위)</v>
      </c>
      <c r="Q225" s="1" t="str">
        <f>IF(O225&lt;&gt;"", VLOOKUP(O225, Lable!$A:$B, 2, FALSE), "")</f>
        <v>Actions</v>
      </c>
      <c r="R225" s="2" t="s">
        <v>70</v>
      </c>
      <c r="S225" s="1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 s="11" customFormat="1" ht="18.600000000000001" customHeight="1">
      <c r="A226" s="4" t="s">
        <v>345</v>
      </c>
      <c r="B226" s="1" t="str">
        <f>VLOOKUP(A226,Lable!$G:$I,2,FALSE)</f>
        <v>잘못된 게시 내역</v>
      </c>
      <c r="C226" s="1" t="str">
        <f t="shared" si="109"/>
        <v>Incorrect Posting(잘못된 게시 내역)</v>
      </c>
      <c r="D226" s="1" t="str">
        <f>IF(B226&lt;&gt;"", VLOOKUP(B226,Lable!$A:$D,2,FALSE), "" )</f>
        <v>Incorrect Posting</v>
      </c>
      <c r="E226" s="10" t="s">
        <v>265</v>
      </c>
      <c r="F226" s="1" t="str">
        <f t="shared" si="100"/>
        <v>Case ID : 271213(Case ID : 271213)</v>
      </c>
      <c r="G226" s="1" t="str">
        <f>IF(E226&lt;&gt;"",VLOOKUP(E226,Lable!$A:$B,2,FALSE),"")</f>
        <v>Case ID : 271213</v>
      </c>
      <c r="H226" s="10"/>
      <c r="I226" s="1"/>
      <c r="J226" s="1"/>
      <c r="K226" s="9"/>
      <c r="L226" s="1"/>
      <c r="M226" s="1"/>
      <c r="N226" s="2"/>
      <c r="O226" s="4"/>
      <c r="P226" s="1"/>
      <c r="Q226" s="1"/>
      <c r="R226" s="2"/>
      <c r="S226" s="1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 ht="18.600000000000001" customHeight="1">
      <c r="A227" s="4" t="s">
        <v>345</v>
      </c>
      <c r="B227" s="1" t="str">
        <f>VLOOKUP(A227,Lable!$G:$I,2,FALSE)</f>
        <v>잘못된 게시 내역</v>
      </c>
      <c r="C227" s="1" t="str">
        <f t="shared" si="109"/>
        <v>Incorrect Posting(잘못된 게시 내역)</v>
      </c>
      <c r="D227" s="1" t="str">
        <f>IF(B227&lt;&gt;"", VLOOKUP(B227,Lable!$A:$D,2,FALSE), "" )</f>
        <v>Incorrect Posting</v>
      </c>
      <c r="E227" s="10" t="s">
        <v>265</v>
      </c>
      <c r="F227" s="1" t="str">
        <f t="shared" si="100"/>
        <v>Case ID : 271213(Case ID : 271213)</v>
      </c>
      <c r="G227" s="1" t="str">
        <f>IF(E227&lt;&gt;"",VLOOKUP(E227,Lable!$A:$B,2,FALSE),"")</f>
        <v>Case ID : 271213</v>
      </c>
      <c r="H227" s="10" t="s">
        <v>317</v>
      </c>
      <c r="I227" s="1" t="str">
        <f t="shared" ref="I227" si="110">IF(H227&lt;&gt;"",J227&amp;"("&amp;H227&amp;")","")</f>
        <v>Remarks(비고)</v>
      </c>
      <c r="J227" s="1" t="str">
        <f>IF(H227&lt;&gt;"", VLOOKUP(H227,Lable!$A:$D,2,FALSE),"")</f>
        <v>Remarks</v>
      </c>
      <c r="K227" s="9"/>
      <c r="L227" s="1" t="str">
        <f t="shared" ref="L227" si="111">IF(K227&lt;&gt;"",M227&amp;"("&amp;K227&amp;")","")</f>
        <v/>
      </c>
      <c r="M227" s="1" t="str">
        <f>IF(K227&lt;&gt;"",VLOOKUP(K227,Lable!$A:$B,2,FALSE),"")</f>
        <v/>
      </c>
      <c r="N227" s="2" t="s">
        <v>333</v>
      </c>
      <c r="O227" s="4" t="s">
        <v>316</v>
      </c>
      <c r="P227" s="1" t="str">
        <f t="shared" ref="P227" si="112">IF(O227&lt;&gt;"",Q227&amp;"&lt;br&gt;("&amp;O227&amp;")","")</f>
        <v>Remarks&lt;br&gt;(비고)</v>
      </c>
      <c r="Q227" s="1" t="str">
        <f>IF(O227&lt;&gt;"", VLOOKUP(O227, Lable!$A:$B, 2, FALSE), "")</f>
        <v>Remarks</v>
      </c>
      <c r="R227" s="2" t="s">
        <v>318</v>
      </c>
      <c r="S227" s="1"/>
      <c r="T227" s="4"/>
      <c r="U227" s="4"/>
      <c r="V227" s="2" t="s">
        <v>140</v>
      </c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 s="11" customFormat="1" ht="18.600000000000001" customHeight="1">
      <c r="A228" s="4" t="s">
        <v>345</v>
      </c>
      <c r="B228" s="1" t="str">
        <f>VLOOKUP(A228,Lable!$G:$I,2,FALSE)</f>
        <v>잘못된 게시 내역</v>
      </c>
      <c r="C228" s="1" t="str">
        <f t="shared" ref="C228:C230" si="113">IF(B228&lt;&gt;"",D228&amp;"("&amp;B228&amp;")","")</f>
        <v>Incorrect Posting(잘못된 게시 내역)</v>
      </c>
      <c r="D228" s="1" t="str">
        <f>IF(B228&lt;&gt;"", VLOOKUP(B228,Lable!$A:$D,2,FALSE), "" )</f>
        <v>Incorrect Posting</v>
      </c>
      <c r="E228" s="10" t="s">
        <v>265</v>
      </c>
      <c r="F228" s="1" t="str">
        <f t="shared" ref="F228:F230" si="114">IF(E228&lt;&gt;"",G228&amp;"("&amp;E228&amp;")","")</f>
        <v>Case ID : 271213(Case ID : 271213)</v>
      </c>
      <c r="G228" s="1" t="str">
        <f>IF(E228&lt;&gt;"",VLOOKUP(E228,Lable!$A:$B,2,FALSE),"")</f>
        <v>Case ID : 271213</v>
      </c>
      <c r="H228" s="10"/>
      <c r="I228" s="1"/>
      <c r="J228" s="1"/>
      <c r="K228" s="9"/>
      <c r="L228" s="1"/>
      <c r="M228" s="1"/>
      <c r="N228" s="2"/>
      <c r="O228" s="4"/>
      <c r="P228" s="1"/>
      <c r="Q228" s="1"/>
      <c r="R228" s="2" t="s">
        <v>70</v>
      </c>
      <c r="S228" s="1" t="s">
        <v>397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 s="19" customFormat="1" ht="18.600000000000001" customHeight="1">
      <c r="A229" s="16" t="s">
        <v>345</v>
      </c>
      <c r="B229" s="17" t="str">
        <f>VLOOKUP(A229,Lable!$G:$I,2,FALSE)</f>
        <v>잘못된 게시 내역</v>
      </c>
      <c r="C229" s="17" t="str">
        <f t="shared" si="113"/>
        <v>Incorrect Posting(잘못된 게시 내역)</v>
      </c>
      <c r="D229" s="17" t="str">
        <f>IF(B229&lt;&gt;"", VLOOKUP(B229,Lable!$A:$D,2,FALSE), "" )</f>
        <v>Incorrect Posting</v>
      </c>
      <c r="E229" s="18" t="s">
        <v>265</v>
      </c>
      <c r="F229" s="17" t="str">
        <f t="shared" si="114"/>
        <v>Case ID : 271213(Case ID : 271213)</v>
      </c>
      <c r="G229" s="17" t="str">
        <f>IF(E229&lt;&gt;"",VLOOKUP(E229,Lable!$A:$B,2,FALSE),"")</f>
        <v>Case ID : 271213</v>
      </c>
      <c r="H229" s="10" t="s">
        <v>351</v>
      </c>
      <c r="I229" s="1" t="str">
        <f t="shared" ref="I229" si="115">IF(H229&lt;&gt;"",J229&amp;"("&amp;H229&amp;")","")</f>
        <v>Attachments(첨부파일)</v>
      </c>
      <c r="J229" s="1" t="str">
        <f>IF(H229&lt;&gt;"", VLOOKUP(H229,Lable!$A:$D,2,FALSE),"")</f>
        <v>Attachments</v>
      </c>
      <c r="K229" s="17"/>
      <c r="L229" s="17"/>
      <c r="M229" s="17"/>
      <c r="N229" s="18"/>
      <c r="O229" s="51" t="s">
        <v>493</v>
      </c>
      <c r="P229" s="17" t="str">
        <f t="shared" ref="P229" si="116">IF(O229&lt;&gt;"",Q229&amp;"&lt;br&gt;("&amp;O229&amp;")","")</f>
        <v>+Add attachment&lt;br&gt;(+첨부파일추가)</v>
      </c>
      <c r="Q229" s="17" t="str">
        <f>IF(O229&lt;&gt;"", VLOOKUP(O229, Lable!$A:$B, 2, FALSE), "")</f>
        <v>+Add attachment</v>
      </c>
      <c r="R229" s="18" t="s">
        <v>141</v>
      </c>
      <c r="S229" s="17" t="s">
        <v>287</v>
      </c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</row>
    <row r="230" spans="1:31" ht="18.600000000000001" customHeight="1">
      <c r="A230" s="4" t="s">
        <v>345</v>
      </c>
      <c r="B230" s="1" t="str">
        <f>VLOOKUP(A230,Lable!$G:$I,2,FALSE)</f>
        <v>잘못된 게시 내역</v>
      </c>
      <c r="C230" s="1" t="str">
        <f t="shared" si="113"/>
        <v>Incorrect Posting(잘못된 게시 내역)</v>
      </c>
      <c r="D230" s="1" t="str">
        <f>IF(B230&lt;&gt;"", VLOOKUP(B230,Lable!$A:$D,2,FALSE), "" )</f>
        <v>Incorrect Posting</v>
      </c>
      <c r="E230" s="10" t="s">
        <v>265</v>
      </c>
      <c r="F230" s="1" t="str">
        <f t="shared" si="114"/>
        <v>Case ID : 271213(Case ID : 271213)</v>
      </c>
      <c r="G230" s="1" t="str">
        <f>IF(E230&lt;&gt;"",VLOOKUP(E230,Lable!$A:$B,2,FALSE),"")</f>
        <v>Case ID : 271213</v>
      </c>
      <c r="H230" s="10" t="s">
        <v>351</v>
      </c>
      <c r="I230" s="1" t="str">
        <f t="shared" ref="I230" si="117">IF(H230&lt;&gt;"",J230&amp;"("&amp;H230&amp;")","")</f>
        <v>Attachments(첨부파일)</v>
      </c>
      <c r="J230" s="1" t="str">
        <f>IF(H230&lt;&gt;"", VLOOKUP(H230,Lable!$A:$D,2,FALSE),"")</f>
        <v>Attachments</v>
      </c>
      <c r="K230" s="9"/>
      <c r="L230" s="1" t="str">
        <f t="shared" ref="L230" si="118">IF(K230&lt;&gt;"",M230&amp;"("&amp;K230&amp;")","")</f>
        <v/>
      </c>
      <c r="M230" s="1" t="str">
        <f>IF(K230&lt;&gt;"",VLOOKUP(K230,Lable!$A:$B,2,FALSE),"")</f>
        <v/>
      </c>
      <c r="N230" s="2" t="s">
        <v>15</v>
      </c>
      <c r="O230" s="4" t="s">
        <v>356</v>
      </c>
      <c r="P230" s="1" t="str">
        <f t="shared" ref="P230" si="119">IF(O230&lt;&gt;"",Q230&amp;"&lt;br&gt;("&amp;O230&amp;")","")</f>
        <v>S/No&lt;br&gt;(일련번호)</v>
      </c>
      <c r="Q230" s="1" t="str">
        <f>IF(O230&lt;&gt;"", VLOOKUP(O230, Lable!$A:$B, 2, FALSE), "")</f>
        <v>S/No</v>
      </c>
      <c r="R230" s="2" t="s">
        <v>70</v>
      </c>
      <c r="S230" s="1"/>
      <c r="T230" s="4"/>
      <c r="U230" s="4"/>
      <c r="V230" s="2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 ht="18.600000000000001" customHeight="1">
      <c r="A231" s="4" t="s">
        <v>345</v>
      </c>
      <c r="B231" s="1" t="str">
        <f>VLOOKUP(A231,Lable!$G:$I,2,FALSE)</f>
        <v>잘못된 게시 내역</v>
      </c>
      <c r="C231" s="1" t="str">
        <f t="shared" ref="C231:C243" si="120">IF(B231&lt;&gt;"",D231&amp;"("&amp;B231&amp;")","")</f>
        <v>Incorrect Posting(잘못된 게시 내역)</v>
      </c>
      <c r="D231" s="1" t="str">
        <f>IF(B231&lt;&gt;"", VLOOKUP(B231,Lable!$A:$D,2,FALSE), "" )</f>
        <v>Incorrect Posting</v>
      </c>
      <c r="E231" s="10" t="s">
        <v>265</v>
      </c>
      <c r="F231" s="1" t="str">
        <f t="shared" ref="F231:F243" si="121">IF(E231&lt;&gt;"",G231&amp;"("&amp;E231&amp;")","")</f>
        <v>Case ID : 271213(Case ID : 271213)</v>
      </c>
      <c r="G231" s="1" t="str">
        <f>IF(E231&lt;&gt;"",VLOOKUP(E231,Lable!$A:$B,2,FALSE),"")</f>
        <v>Case ID : 271213</v>
      </c>
      <c r="H231" s="10" t="s">
        <v>351</v>
      </c>
      <c r="I231" s="1" t="str">
        <f t="shared" ref="I231:I243" si="122">IF(H231&lt;&gt;"",J231&amp;"("&amp;H231&amp;")","")</f>
        <v>Attachments(첨부파일)</v>
      </c>
      <c r="J231" s="1" t="str">
        <f>IF(H231&lt;&gt;"", VLOOKUP(H231,Lable!$A:$D,2,FALSE),"")</f>
        <v>Attachments</v>
      </c>
      <c r="K231" s="9"/>
      <c r="L231" s="1" t="str">
        <f t="shared" ref="L231:L243" si="123">IF(K231&lt;&gt;"",M231&amp;"("&amp;K231&amp;")","")</f>
        <v/>
      </c>
      <c r="M231" s="1" t="str">
        <f>IF(K231&lt;&gt;"",VLOOKUP(K231,Lable!$A:$B,2,FALSE),"")</f>
        <v/>
      </c>
      <c r="N231" s="2" t="s">
        <v>15</v>
      </c>
      <c r="O231" s="4" t="s">
        <v>362</v>
      </c>
      <c r="P231" s="1" t="str">
        <f t="shared" ref="P231:P243" si="124">IF(O231&lt;&gt;"",Q231&amp;"&lt;br&gt;("&amp;O231&amp;")","")</f>
        <v>Attachment Type&lt;br&gt;(첨부파일유형)</v>
      </c>
      <c r="Q231" s="1" t="str">
        <f>IF(O231&lt;&gt;"", VLOOKUP(O231, Lable!$A:$B, 2, FALSE), "")</f>
        <v>Attachment Type</v>
      </c>
      <c r="R231" s="2" t="s">
        <v>70</v>
      </c>
      <c r="S231" s="1"/>
      <c r="T231" s="4"/>
      <c r="U231" s="4"/>
      <c r="V231" s="2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 ht="18.600000000000001" customHeight="1">
      <c r="A232" s="4" t="s">
        <v>345</v>
      </c>
      <c r="B232" s="1" t="str">
        <f>VLOOKUP(A232,Lable!$G:$I,2,FALSE)</f>
        <v>잘못된 게시 내역</v>
      </c>
      <c r="C232" s="1" t="str">
        <f t="shared" si="120"/>
        <v>Incorrect Posting(잘못된 게시 내역)</v>
      </c>
      <c r="D232" s="1" t="str">
        <f>IF(B232&lt;&gt;"", VLOOKUP(B232,Lable!$A:$D,2,FALSE), "" )</f>
        <v>Incorrect Posting</v>
      </c>
      <c r="E232" s="10" t="s">
        <v>265</v>
      </c>
      <c r="F232" s="1" t="str">
        <f t="shared" si="121"/>
        <v>Case ID : 271213(Case ID : 271213)</v>
      </c>
      <c r="G232" s="1" t="str">
        <f>IF(E232&lt;&gt;"",VLOOKUP(E232,Lable!$A:$B,2,FALSE),"")</f>
        <v>Case ID : 271213</v>
      </c>
      <c r="H232" s="10" t="s">
        <v>351</v>
      </c>
      <c r="I232" s="1" t="str">
        <f t="shared" si="122"/>
        <v>Attachments(첨부파일)</v>
      </c>
      <c r="J232" s="1" t="str">
        <f>IF(H232&lt;&gt;"", VLOOKUP(H232,Lable!$A:$D,2,FALSE),"")</f>
        <v>Attachments</v>
      </c>
      <c r="K232" s="9"/>
      <c r="L232" s="1" t="str">
        <f t="shared" si="123"/>
        <v/>
      </c>
      <c r="M232" s="1" t="str">
        <f>IF(K232&lt;&gt;"",VLOOKUP(K232,Lable!$A:$B,2,FALSE),"")</f>
        <v/>
      </c>
      <c r="N232" s="2" t="s">
        <v>15</v>
      </c>
      <c r="O232" s="4" t="s">
        <v>357</v>
      </c>
      <c r="P232" s="1" t="str">
        <f t="shared" si="124"/>
        <v>Description&lt;br&gt;(설명)</v>
      </c>
      <c r="Q232" s="1" t="str">
        <f>IF(O232&lt;&gt;"", VLOOKUP(O232, Lable!$A:$B, 2, FALSE), "")</f>
        <v>Description</v>
      </c>
      <c r="R232" s="2" t="s">
        <v>70</v>
      </c>
      <c r="S232" s="1"/>
      <c r="T232" s="4"/>
      <c r="U232" s="4"/>
      <c r="V232" s="2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 ht="18.600000000000001" customHeight="1">
      <c r="A233" s="4" t="s">
        <v>345</v>
      </c>
      <c r="B233" s="1" t="str">
        <f>VLOOKUP(A233,Lable!$G:$I,2,FALSE)</f>
        <v>잘못된 게시 내역</v>
      </c>
      <c r="C233" s="1" t="str">
        <f t="shared" si="120"/>
        <v>Incorrect Posting(잘못된 게시 내역)</v>
      </c>
      <c r="D233" s="1" t="str">
        <f>IF(B233&lt;&gt;"", VLOOKUP(B233,Lable!$A:$D,2,FALSE), "" )</f>
        <v>Incorrect Posting</v>
      </c>
      <c r="E233" s="10" t="s">
        <v>265</v>
      </c>
      <c r="F233" s="1" t="str">
        <f t="shared" si="121"/>
        <v>Case ID : 271213(Case ID : 271213)</v>
      </c>
      <c r="G233" s="1" t="str">
        <f>IF(E233&lt;&gt;"",VLOOKUP(E233,Lable!$A:$B,2,FALSE),"")</f>
        <v>Case ID : 271213</v>
      </c>
      <c r="H233" s="10" t="s">
        <v>351</v>
      </c>
      <c r="I233" s="1" t="str">
        <f t="shared" si="122"/>
        <v>Attachments(첨부파일)</v>
      </c>
      <c r="J233" s="1" t="str">
        <f>IF(H233&lt;&gt;"", VLOOKUP(H233,Lable!$A:$D,2,FALSE),"")</f>
        <v>Attachments</v>
      </c>
      <c r="K233" s="9"/>
      <c r="L233" s="1" t="str">
        <f t="shared" si="123"/>
        <v/>
      </c>
      <c r="M233" s="1" t="str">
        <f>IF(K233&lt;&gt;"",VLOOKUP(K233,Lable!$A:$B,2,FALSE),"")</f>
        <v/>
      </c>
      <c r="N233" s="2" t="s">
        <v>15</v>
      </c>
      <c r="O233" s="4" t="s">
        <v>363</v>
      </c>
      <c r="P233" s="1" t="str">
        <f t="shared" si="124"/>
        <v>File Name&lt;br&gt;(파일이름)</v>
      </c>
      <c r="Q233" s="1" t="str">
        <f>IF(O233&lt;&gt;"", VLOOKUP(O233, Lable!$A:$B, 2, FALSE), "")</f>
        <v>File Name</v>
      </c>
      <c r="R233" s="2" t="s">
        <v>70</v>
      </c>
      <c r="S233" s="1"/>
      <c r="T233" s="4"/>
      <c r="U233" s="4"/>
      <c r="V233" s="2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 ht="18.600000000000001" customHeight="1">
      <c r="A234" s="4" t="s">
        <v>345</v>
      </c>
      <c r="B234" s="1" t="str">
        <f>VLOOKUP(A234,Lable!$G:$I,2,FALSE)</f>
        <v>잘못된 게시 내역</v>
      </c>
      <c r="C234" s="1" t="str">
        <f t="shared" si="120"/>
        <v>Incorrect Posting(잘못된 게시 내역)</v>
      </c>
      <c r="D234" s="1" t="str">
        <f>IF(B234&lt;&gt;"", VLOOKUP(B234,Lable!$A:$D,2,FALSE), "" )</f>
        <v>Incorrect Posting</v>
      </c>
      <c r="E234" s="10" t="s">
        <v>265</v>
      </c>
      <c r="F234" s="1" t="str">
        <f t="shared" si="121"/>
        <v>Case ID : 271213(Case ID : 271213)</v>
      </c>
      <c r="G234" s="1" t="str">
        <f>IF(E234&lt;&gt;"",VLOOKUP(E234,Lable!$A:$B,2,FALSE),"")</f>
        <v>Case ID : 271213</v>
      </c>
      <c r="H234" s="10" t="s">
        <v>351</v>
      </c>
      <c r="I234" s="1" t="str">
        <f t="shared" si="122"/>
        <v>Attachments(첨부파일)</v>
      </c>
      <c r="J234" s="1" t="str">
        <f>IF(H234&lt;&gt;"", VLOOKUP(H234,Lable!$A:$D,2,FALSE),"")</f>
        <v>Attachments</v>
      </c>
      <c r="K234" s="9"/>
      <c r="L234" s="1" t="str">
        <f t="shared" si="123"/>
        <v/>
      </c>
      <c r="M234" s="1" t="str">
        <f>IF(K234&lt;&gt;"",VLOOKUP(K234,Lable!$A:$B,2,FALSE),"")</f>
        <v/>
      </c>
      <c r="N234" s="2" t="s">
        <v>15</v>
      </c>
      <c r="O234" s="4" t="s">
        <v>358</v>
      </c>
      <c r="P234" s="1" t="str">
        <f t="shared" si="124"/>
        <v>Actions&lt;br&gt;(작업)</v>
      </c>
      <c r="Q234" s="1" t="str">
        <f>IF(O234&lt;&gt;"", VLOOKUP(O234, Lable!$A:$B, 2, FALSE), "")</f>
        <v>Actions</v>
      </c>
      <c r="R234" s="2" t="s">
        <v>70</v>
      </c>
      <c r="S234" s="1"/>
      <c r="T234" s="4"/>
      <c r="U234" s="4"/>
      <c r="V234" s="2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 s="11" customFormat="1" ht="18.600000000000001" customHeight="1">
      <c r="A235" s="4" t="s">
        <v>365</v>
      </c>
      <c r="B235" s="1" t="str">
        <f>VLOOKUP(A235,Lable!$G:$I,2,FALSE)</f>
        <v>업데이트 세부정보(잘못된 게시 내역)</v>
      </c>
      <c r="C235" s="1" t="str">
        <f t="shared" ref="C235:C238" si="125">IF(B235&lt;&gt;"",D235&amp;"("&amp;B235&amp;")","")</f>
        <v>Update Details(Incorrect Posting)(업데이트 세부정보(잘못된 게시 내역))</v>
      </c>
      <c r="D235" s="1" t="str">
        <f>IF(B235&lt;&gt;"", VLOOKUP(B235,Lable!$A:$D,2,FALSE), "" )</f>
        <v>Update Details(Incorrect Posting)</v>
      </c>
      <c r="E235" s="10"/>
      <c r="F235" s="1" t="str">
        <f t="shared" ref="F235:F238" si="126">IF(E235&lt;&gt;"",G235&amp;"("&amp;E235&amp;")","")</f>
        <v/>
      </c>
      <c r="G235" s="1" t="str">
        <f>IF(E235&lt;&gt;"",VLOOKUP(E235,Lable!$A:$B,2,FALSE),"")</f>
        <v/>
      </c>
      <c r="H235" s="10"/>
      <c r="I235" s="1" t="str">
        <f t="shared" ref="I235:I238" si="127">IF(H235&lt;&gt;"",J235&amp;"("&amp;H235&amp;")","")</f>
        <v/>
      </c>
      <c r="J235" s="1" t="str">
        <f>IF(H235&lt;&gt;"", VLOOKUP(H235,Lable!$A:$D,2,FALSE),"")</f>
        <v/>
      </c>
      <c r="K235" s="9"/>
      <c r="L235" s="1" t="str">
        <f t="shared" ref="L235:L238" si="128">IF(K235&lt;&gt;"",M235&amp;"("&amp;K235&amp;")","")</f>
        <v/>
      </c>
      <c r="M235" s="1" t="str">
        <f>IF(K235&lt;&gt;"",VLOOKUP(K235,Lable!$A:$B,2,FALSE),"")</f>
        <v/>
      </c>
      <c r="N235" s="2" t="s">
        <v>26</v>
      </c>
      <c r="O235" s="4" t="s">
        <v>275</v>
      </c>
      <c r="P235" s="1" t="str">
        <f t="shared" ref="P235:P238" si="129">IF(O235&lt;&gt;"",Q235&amp;"&lt;br&gt;("&amp;O235&amp;")","")</f>
        <v>TIN&lt;br&gt;(TIN)</v>
      </c>
      <c r="Q235" s="1" t="str">
        <f>IF(O235&lt;&gt;"", VLOOKUP(O235, Lable!$A:$B, 2, FALSE), "")</f>
        <v>TIN</v>
      </c>
      <c r="R235" s="2" t="s">
        <v>142</v>
      </c>
      <c r="S235" s="1"/>
      <c r="T235" s="1"/>
      <c r="U235" s="1"/>
      <c r="V235" s="2"/>
      <c r="W235" s="2" t="s">
        <v>140</v>
      </c>
      <c r="X235" s="2"/>
      <c r="Y235" s="2"/>
      <c r="Z235" s="4"/>
      <c r="AA235" s="4"/>
      <c r="AB235" s="4"/>
      <c r="AC235" s="4"/>
      <c r="AD235" s="4"/>
      <c r="AE235" s="4"/>
    </row>
    <row r="236" spans="1:31" s="11" customFormat="1" ht="18.600000000000001" customHeight="1">
      <c r="A236" s="4" t="s">
        <v>393</v>
      </c>
      <c r="B236" s="1" t="str">
        <f>VLOOKUP(A236,Lable!$G:$I,2,FALSE)</f>
        <v>업데이트 세부정보(잘못된 게시 내역)</v>
      </c>
      <c r="C236" s="1" t="str">
        <f t="shared" si="125"/>
        <v>Update Details(Incorrect Posting)(업데이트 세부정보(잘못된 게시 내역))</v>
      </c>
      <c r="D236" s="1" t="str">
        <f>IF(B236&lt;&gt;"", VLOOKUP(B236,Lable!$A:$D,2,FALSE), "" )</f>
        <v>Update Details(Incorrect Posting)</v>
      </c>
      <c r="E236" s="10"/>
      <c r="F236" s="1" t="str">
        <f t="shared" si="126"/>
        <v/>
      </c>
      <c r="G236" s="1" t="str">
        <f>IF(E236&lt;&gt;"",VLOOKUP(E236,Lable!$A:$B,2,FALSE),"")</f>
        <v/>
      </c>
      <c r="H236" s="10"/>
      <c r="I236" s="1" t="str">
        <f t="shared" si="127"/>
        <v/>
      </c>
      <c r="J236" s="1" t="str">
        <f>IF(H236&lt;&gt;"", VLOOKUP(H236,Lable!$A:$D,2,FALSE),"")</f>
        <v/>
      </c>
      <c r="K236" s="9"/>
      <c r="L236" s="1" t="str">
        <f t="shared" si="128"/>
        <v/>
      </c>
      <c r="M236" s="1" t="str">
        <f>IF(K236&lt;&gt;"",VLOOKUP(K236,Lable!$A:$B,2,FALSE),"")</f>
        <v/>
      </c>
      <c r="N236" s="2" t="s">
        <v>26</v>
      </c>
      <c r="O236" s="4" t="s">
        <v>383</v>
      </c>
      <c r="P236" s="1" t="str">
        <f t="shared" si="129"/>
        <v>Debit Number&lt;br&gt;(직불번호)</v>
      </c>
      <c r="Q236" s="1" t="str">
        <f>IF(O236&lt;&gt;"", VLOOKUP(O236, Lable!$A:$B, 2, FALSE), "")</f>
        <v>Debit Number</v>
      </c>
      <c r="R236" s="2" t="s">
        <v>142</v>
      </c>
      <c r="S236" s="1"/>
      <c r="T236" s="1"/>
      <c r="U236" s="1"/>
      <c r="V236" s="2"/>
      <c r="W236" s="2" t="s">
        <v>140</v>
      </c>
      <c r="X236" s="2"/>
      <c r="Y236" s="2"/>
      <c r="Z236" s="4"/>
      <c r="AA236" s="4"/>
      <c r="AB236" s="4"/>
      <c r="AC236" s="4"/>
      <c r="AD236" s="4"/>
      <c r="AE236" s="4"/>
    </row>
    <row r="237" spans="1:31" s="11" customFormat="1" ht="18.600000000000001" customHeight="1">
      <c r="A237" s="4" t="s">
        <v>364</v>
      </c>
      <c r="B237" s="1" t="str">
        <f>VLOOKUP(A237,Lable!$G:$I,2,FALSE)</f>
        <v>업데이트 세부정보(잘못된 게시 내역)</v>
      </c>
      <c r="C237" s="1" t="str">
        <f t="shared" si="125"/>
        <v>Update Details(Incorrect Posting)(업데이트 세부정보(잘못된 게시 내역))</v>
      </c>
      <c r="D237" s="1" t="str">
        <f>IF(B237&lt;&gt;"", VLOOKUP(B237,Lable!$A:$D,2,FALSE), "" )</f>
        <v>Update Details(Incorrect Posting)</v>
      </c>
      <c r="E237" s="10"/>
      <c r="F237" s="1" t="str">
        <f t="shared" si="126"/>
        <v/>
      </c>
      <c r="G237" s="1" t="str">
        <f>IF(E237&lt;&gt;"",VLOOKUP(E237,Lable!$A:$B,2,FALSE),"")</f>
        <v/>
      </c>
      <c r="H237" s="10"/>
      <c r="I237" s="1" t="str">
        <f t="shared" si="127"/>
        <v/>
      </c>
      <c r="J237" s="1" t="str">
        <f>IF(H237&lt;&gt;"", VLOOKUP(H237,Lable!$A:$D,2,FALSE),"")</f>
        <v/>
      </c>
      <c r="K237" s="9"/>
      <c r="L237" s="1" t="str">
        <f t="shared" si="128"/>
        <v/>
      </c>
      <c r="M237" s="1" t="str">
        <f>IF(K237&lt;&gt;"",VLOOKUP(K237,Lable!$A:$B,2,FALSE),"")</f>
        <v/>
      </c>
      <c r="N237" s="2" t="s">
        <v>26</v>
      </c>
      <c r="O237" s="4" t="s">
        <v>385</v>
      </c>
      <c r="P237" s="1" t="str">
        <f t="shared" si="129"/>
        <v>Tax Type&lt;br&gt;(세금유형)</v>
      </c>
      <c r="Q237" s="1" t="str">
        <f>IF(O237&lt;&gt;"", VLOOKUP(O237, Lable!$A:$B, 2, FALSE), "")</f>
        <v>Tax Type</v>
      </c>
      <c r="R237" s="2" t="s">
        <v>143</v>
      </c>
      <c r="S237" s="1"/>
      <c r="T237" s="1"/>
      <c r="U237" s="1"/>
      <c r="V237" s="2"/>
      <c r="W237" s="2" t="s">
        <v>140</v>
      </c>
      <c r="X237" s="2"/>
      <c r="Y237" s="2"/>
      <c r="Z237" s="4"/>
      <c r="AA237" s="4"/>
      <c r="AB237" s="4"/>
      <c r="AC237" s="4"/>
      <c r="AD237" s="4"/>
      <c r="AE237" s="4"/>
    </row>
    <row r="238" spans="1:31" s="11" customFormat="1" ht="18.600000000000001" customHeight="1">
      <c r="A238" s="4" t="s">
        <v>364</v>
      </c>
      <c r="B238" s="1" t="str">
        <f>VLOOKUP(A238,Lable!$G:$I,2,FALSE)</f>
        <v>업데이트 세부정보(잘못된 게시 내역)</v>
      </c>
      <c r="C238" s="1" t="str">
        <f t="shared" si="125"/>
        <v>Update Details(Incorrect Posting)(업데이트 세부정보(잘못된 게시 내역))</v>
      </c>
      <c r="D238" s="1" t="str">
        <f>IF(B238&lt;&gt;"", VLOOKUP(B238,Lable!$A:$D,2,FALSE), "" )</f>
        <v>Update Details(Incorrect Posting)</v>
      </c>
      <c r="E238" s="10"/>
      <c r="F238" s="1" t="str">
        <f t="shared" si="126"/>
        <v/>
      </c>
      <c r="G238" s="1" t="str">
        <f>IF(E238&lt;&gt;"",VLOOKUP(E238,Lable!$A:$B,2,FALSE),"")</f>
        <v/>
      </c>
      <c r="H238" s="10"/>
      <c r="I238" s="1" t="str">
        <f t="shared" si="127"/>
        <v/>
      </c>
      <c r="J238" s="1" t="str">
        <f>IF(H238&lt;&gt;"", VLOOKUP(H238,Lable!$A:$D,2,FALSE),"")</f>
        <v/>
      </c>
      <c r="K238" s="9"/>
      <c r="L238" s="1" t="str">
        <f t="shared" si="128"/>
        <v/>
      </c>
      <c r="M238" s="1" t="str">
        <f>IF(K238&lt;&gt;"",VLOOKUP(K238,Lable!$A:$B,2,FALSE),"")</f>
        <v/>
      </c>
      <c r="N238" s="2" t="s">
        <v>26</v>
      </c>
      <c r="O238" s="4" t="s">
        <v>387</v>
      </c>
      <c r="P238" s="1" t="str">
        <f t="shared" si="129"/>
        <v>Case Type&lt;br&gt;(사건유형)</v>
      </c>
      <c r="Q238" s="1" t="str">
        <f>IF(O238&lt;&gt;"", VLOOKUP(O238, Lable!$A:$B, 2, FALSE), "")</f>
        <v>Case Type</v>
      </c>
      <c r="R238" s="2" t="s">
        <v>143</v>
      </c>
      <c r="S238" s="1"/>
      <c r="T238" s="1"/>
      <c r="U238" s="1"/>
      <c r="V238" s="2"/>
      <c r="W238" s="2" t="s">
        <v>140</v>
      </c>
      <c r="X238" s="2"/>
      <c r="Y238" s="2"/>
      <c r="Z238" s="4"/>
      <c r="AA238" s="4"/>
      <c r="AB238" s="4"/>
      <c r="AC238" s="4"/>
      <c r="AD238" s="4"/>
      <c r="AE238" s="4"/>
    </row>
    <row r="239" spans="1:31" s="11" customFormat="1" ht="18.600000000000001" customHeight="1">
      <c r="A239" s="4" t="s">
        <v>365</v>
      </c>
      <c r="B239" s="1" t="str">
        <f>VLOOKUP(A239,Lable!$G:$I,2,FALSE)</f>
        <v>업데이트 세부정보(잘못된 게시 내역)</v>
      </c>
      <c r="C239" s="1" t="str">
        <f t="shared" si="120"/>
        <v>Update Details(Incorrect Posting)(업데이트 세부정보(잘못된 게시 내역))</v>
      </c>
      <c r="D239" s="1" t="str">
        <f>IF(B239&lt;&gt;"", VLOOKUP(B239,Lable!$A:$D,2,FALSE), "" )</f>
        <v>Update Details(Incorrect Posting)</v>
      </c>
      <c r="E239" s="10"/>
      <c r="F239" s="1" t="str">
        <f t="shared" si="121"/>
        <v/>
      </c>
      <c r="G239" s="1" t="str">
        <f>IF(E239&lt;&gt;"",VLOOKUP(E239,Lable!$A:$B,2,FALSE),"")</f>
        <v/>
      </c>
      <c r="H239" s="10"/>
      <c r="I239" s="1" t="str">
        <f t="shared" si="122"/>
        <v/>
      </c>
      <c r="J239" s="1" t="str">
        <f>IF(H239&lt;&gt;"", VLOOKUP(H239,Lable!$A:$D,2,FALSE),"")</f>
        <v/>
      </c>
      <c r="K239" s="9"/>
      <c r="L239" s="1" t="str">
        <f t="shared" si="123"/>
        <v/>
      </c>
      <c r="M239" s="1" t="str">
        <f>IF(K239&lt;&gt;"",VLOOKUP(K239,Lable!$A:$B,2,FALSE),"")</f>
        <v/>
      </c>
      <c r="N239" s="2" t="s">
        <v>26</v>
      </c>
      <c r="O239" s="4" t="s">
        <v>171</v>
      </c>
      <c r="P239" s="1" t="str">
        <f t="shared" si="124"/>
        <v>Period&lt;br&gt;(기간)</v>
      </c>
      <c r="Q239" s="1" t="str">
        <f>IF(O239&lt;&gt;"", VLOOKUP(O239, Lable!$A:$B, 2, FALSE), "")</f>
        <v>Period</v>
      </c>
      <c r="R239" s="2" t="s">
        <v>142</v>
      </c>
      <c r="S239" s="1"/>
      <c r="T239" s="1"/>
      <c r="U239" s="1"/>
      <c r="V239" s="2"/>
      <c r="W239" s="2" t="s">
        <v>140</v>
      </c>
      <c r="X239" s="2"/>
      <c r="Y239" s="2"/>
      <c r="Z239" s="4"/>
      <c r="AA239" s="4"/>
      <c r="AB239" s="4"/>
      <c r="AC239" s="4"/>
      <c r="AD239" s="4"/>
      <c r="AE239" s="4"/>
    </row>
    <row r="240" spans="1:31" s="11" customFormat="1" ht="18.600000000000001" customHeight="1">
      <c r="A240" s="4" t="s">
        <v>364</v>
      </c>
      <c r="B240" s="1" t="str">
        <f>VLOOKUP(A240,Lable!$G:$I,2,FALSE)</f>
        <v>업데이트 세부정보(잘못된 게시 내역)</v>
      </c>
      <c r="C240" s="1" t="str">
        <f t="shared" si="120"/>
        <v>Update Details(Incorrect Posting)(업데이트 세부정보(잘못된 게시 내역))</v>
      </c>
      <c r="D240" s="1" t="str">
        <f>IF(B240&lt;&gt;"", VLOOKUP(B240,Lable!$A:$D,2,FALSE), "" )</f>
        <v>Update Details(Incorrect Posting)</v>
      </c>
      <c r="E240" s="10"/>
      <c r="F240" s="1" t="str">
        <f t="shared" si="121"/>
        <v/>
      </c>
      <c r="G240" s="1" t="str">
        <f>IF(E240&lt;&gt;"",VLOOKUP(E240,Lable!$A:$B,2,FALSE),"")</f>
        <v/>
      </c>
      <c r="H240" s="10"/>
      <c r="I240" s="1" t="str">
        <f t="shared" si="122"/>
        <v/>
      </c>
      <c r="J240" s="1" t="str">
        <f>IF(H240&lt;&gt;"", VLOOKUP(H240,Lable!$A:$D,2,FALSE),"")</f>
        <v/>
      </c>
      <c r="K240" s="9"/>
      <c r="L240" s="1" t="str">
        <f t="shared" si="123"/>
        <v/>
      </c>
      <c r="M240" s="1" t="str">
        <f>IF(K240&lt;&gt;"",VLOOKUP(K240,Lable!$A:$B,2,FALSE),"")</f>
        <v/>
      </c>
      <c r="N240" s="2" t="s">
        <v>26</v>
      </c>
      <c r="O240" s="4" t="s">
        <v>373</v>
      </c>
      <c r="P240" s="1" t="str">
        <f t="shared" si="124"/>
        <v>Year&lt;br&gt;(연도)</v>
      </c>
      <c r="Q240" s="1" t="str">
        <f>IF(O240&lt;&gt;"", VLOOKUP(O240, Lable!$A:$B, 2, FALSE), "")</f>
        <v>Year</v>
      </c>
      <c r="R240" s="2" t="s">
        <v>142</v>
      </c>
      <c r="S240" s="1"/>
      <c r="T240" s="1"/>
      <c r="U240" s="1"/>
      <c r="V240" s="2"/>
      <c r="W240" s="2" t="s">
        <v>140</v>
      </c>
      <c r="X240" s="2"/>
      <c r="Y240" s="2"/>
      <c r="Z240" s="4"/>
      <c r="AA240" s="4"/>
      <c r="AB240" s="4"/>
      <c r="AC240" s="4"/>
      <c r="AD240" s="4"/>
      <c r="AE240" s="4"/>
    </row>
    <row r="241" spans="1:31" s="11" customFormat="1" ht="18.600000000000001" customHeight="1">
      <c r="A241" s="4" t="s">
        <v>364</v>
      </c>
      <c r="B241" s="1" t="str">
        <f>VLOOKUP(A241,Lable!$G:$I,2,FALSE)</f>
        <v>업데이트 세부정보(잘못된 게시 내역)</v>
      </c>
      <c r="C241" s="1" t="str">
        <f t="shared" si="120"/>
        <v>Update Details(Incorrect Posting)(업데이트 세부정보(잘못된 게시 내역))</v>
      </c>
      <c r="D241" s="1" t="str">
        <f>IF(B241&lt;&gt;"", VLOOKUP(B241,Lable!$A:$D,2,FALSE), "" )</f>
        <v>Update Details(Incorrect Posting)</v>
      </c>
      <c r="E241" s="10"/>
      <c r="F241" s="1" t="str">
        <f t="shared" si="121"/>
        <v/>
      </c>
      <c r="G241" s="1" t="str">
        <f>IF(E241&lt;&gt;"",VLOOKUP(E241,Lable!$A:$B,2,FALSE),"")</f>
        <v/>
      </c>
      <c r="H241" s="10"/>
      <c r="I241" s="1" t="str">
        <f t="shared" si="122"/>
        <v/>
      </c>
      <c r="J241" s="1" t="str">
        <f>IF(H241&lt;&gt;"", VLOOKUP(H241,Lable!$A:$D,2,FALSE),"")</f>
        <v/>
      </c>
      <c r="K241" s="9"/>
      <c r="L241" s="1" t="str">
        <f t="shared" si="123"/>
        <v/>
      </c>
      <c r="M241" s="1" t="str">
        <f>IF(K241&lt;&gt;"",VLOOKUP(K241,Lable!$A:$B,2,FALSE),"")</f>
        <v/>
      </c>
      <c r="N241" s="2" t="s">
        <v>26</v>
      </c>
      <c r="O241" s="4" t="s">
        <v>381</v>
      </c>
      <c r="P241" s="1" t="str">
        <f t="shared" si="124"/>
        <v>GFS Code&lt;br&gt;(GFS코드)</v>
      </c>
      <c r="Q241" s="1" t="str">
        <f>IF(O241&lt;&gt;"", VLOOKUP(O241, Lable!$A:$B, 2, FALSE), "")</f>
        <v>GFS Code</v>
      </c>
      <c r="R241" s="2" t="s">
        <v>143</v>
      </c>
      <c r="S241" s="1"/>
      <c r="T241" s="1"/>
      <c r="U241" s="1"/>
      <c r="V241" s="2"/>
      <c r="W241" s="2" t="s">
        <v>140</v>
      </c>
      <c r="X241" s="2"/>
      <c r="Y241" s="2"/>
      <c r="Z241" s="4"/>
      <c r="AA241" s="4"/>
      <c r="AB241" s="4"/>
      <c r="AC241" s="4"/>
      <c r="AD241" s="4"/>
      <c r="AE241" s="4"/>
    </row>
    <row r="242" spans="1:31" s="11" customFormat="1" ht="18.600000000000001" customHeight="1">
      <c r="A242" s="4" t="s">
        <v>364</v>
      </c>
      <c r="B242" s="1" t="str">
        <f>VLOOKUP(A242,Lable!$G:$I,2,FALSE)</f>
        <v>업데이트 세부정보(잘못된 게시 내역)</v>
      </c>
      <c r="C242" s="1" t="str">
        <f t="shared" si="120"/>
        <v>Update Details(Incorrect Posting)(업데이트 세부정보(잘못된 게시 내역))</v>
      </c>
      <c r="D242" s="1" t="str">
        <f>IF(B242&lt;&gt;"", VLOOKUP(B242,Lable!$A:$D,2,FALSE), "" )</f>
        <v>Update Details(Incorrect Posting)</v>
      </c>
      <c r="E242" s="10"/>
      <c r="F242" s="1" t="str">
        <f t="shared" si="121"/>
        <v/>
      </c>
      <c r="G242" s="1" t="str">
        <f>IF(E242&lt;&gt;"",VLOOKUP(E242,Lable!$A:$B,2,FALSE),"")</f>
        <v/>
      </c>
      <c r="H242" s="10"/>
      <c r="I242" s="1" t="str">
        <f t="shared" si="122"/>
        <v/>
      </c>
      <c r="J242" s="1" t="str">
        <f>IF(H242&lt;&gt;"", VLOOKUP(H242,Lable!$A:$D,2,FALSE),"")</f>
        <v/>
      </c>
      <c r="K242" s="9"/>
      <c r="L242" s="1" t="str">
        <f t="shared" si="123"/>
        <v/>
      </c>
      <c r="M242" s="1" t="str">
        <f>IF(K242&lt;&gt;"",VLOOKUP(K242,Lable!$A:$B,2,FALSE),"")</f>
        <v/>
      </c>
      <c r="N242" s="2" t="s">
        <v>26</v>
      </c>
      <c r="O242" s="4" t="s">
        <v>279</v>
      </c>
      <c r="P242" s="1" t="str">
        <f t="shared" si="124"/>
        <v>Earmark&lt;br&gt;(귀속)</v>
      </c>
      <c r="Q242" s="1" t="str">
        <f>IF(O242&lt;&gt;"", VLOOKUP(O242, Lable!$A:$B, 2, FALSE), "")</f>
        <v>Earmark</v>
      </c>
      <c r="R242" s="2" t="s">
        <v>143</v>
      </c>
      <c r="S242" s="1"/>
      <c r="T242" s="1"/>
      <c r="U242" s="1"/>
      <c r="V242" s="2"/>
      <c r="W242" s="2" t="s">
        <v>140</v>
      </c>
      <c r="X242" s="2"/>
      <c r="Y242" s="2"/>
      <c r="Z242" s="4"/>
      <c r="AA242" s="4"/>
      <c r="AB242" s="4"/>
      <c r="AC242" s="4"/>
      <c r="AD242" s="4"/>
      <c r="AE242" s="4"/>
    </row>
    <row r="243" spans="1:31" s="19" customFormat="1" ht="18.600000000000001" customHeight="1">
      <c r="A243" s="16" t="s">
        <v>364</v>
      </c>
      <c r="B243" s="17" t="str">
        <f>VLOOKUP(A243,Lable!$G:$I,2,FALSE)</f>
        <v>업데이트 세부정보(잘못된 게시 내역)</v>
      </c>
      <c r="C243" s="17" t="str">
        <f t="shared" si="120"/>
        <v>Update Details(Incorrect Posting)(업데이트 세부정보(잘못된 게시 내역))</v>
      </c>
      <c r="D243" s="17" t="str">
        <f>IF(B243&lt;&gt;"", VLOOKUP(B243,Lable!$A:$D,2,FALSE), "" )</f>
        <v>Update Details(Incorrect Posting)</v>
      </c>
      <c r="E243" s="18"/>
      <c r="F243" s="17" t="str">
        <f t="shared" si="121"/>
        <v/>
      </c>
      <c r="G243" s="17" t="str">
        <f>IF(E243&lt;&gt;"",VLOOKUP(E243,Lable!$A:$B,2,FALSE),"")</f>
        <v/>
      </c>
      <c r="H243" s="18"/>
      <c r="I243" s="17" t="str">
        <f t="shared" si="122"/>
        <v/>
      </c>
      <c r="J243" s="17" t="str">
        <f>IF(H243&lt;&gt;"", VLOOKUP(H243,Lable!$A:$D,2,FALSE),"")</f>
        <v/>
      </c>
      <c r="K243" s="17"/>
      <c r="L243" s="17" t="str">
        <f t="shared" si="123"/>
        <v/>
      </c>
      <c r="M243" s="17" t="str">
        <f>IF(K243&lt;&gt;"",VLOOKUP(K243,Lable!$A:$B,2,FALSE),"")</f>
        <v/>
      </c>
      <c r="N243" s="18"/>
      <c r="O243" s="16" t="s">
        <v>391</v>
      </c>
      <c r="P243" s="17" t="str">
        <f t="shared" si="124"/>
        <v>Cancel&lt;br&gt;(취소)</v>
      </c>
      <c r="Q243" s="17" t="str">
        <f>IF(O243&lt;&gt;"", VLOOKUP(O243, Lable!$A:$B, 2, FALSE), "")</f>
        <v>Cancel</v>
      </c>
      <c r="R243" s="18" t="s">
        <v>141</v>
      </c>
      <c r="S243" s="17" t="s">
        <v>8</v>
      </c>
      <c r="T243" s="17"/>
      <c r="U243" s="17"/>
      <c r="V243" s="18"/>
      <c r="W243" s="18"/>
      <c r="X243" s="18"/>
      <c r="Y243" s="18"/>
      <c r="Z243" s="16"/>
      <c r="AA243" s="16"/>
      <c r="AB243" s="16"/>
      <c r="AC243" s="16"/>
      <c r="AD243" s="16"/>
      <c r="AE243" s="16"/>
    </row>
    <row r="244" spans="1:31" s="19" customFormat="1" ht="18.600000000000001" customHeight="1">
      <c r="A244" s="16" t="s">
        <v>364</v>
      </c>
      <c r="B244" s="17" t="str">
        <f>VLOOKUP(A244,Lable!$G:$I,2,FALSE)</f>
        <v>업데이트 세부정보(잘못된 게시 내역)</v>
      </c>
      <c r="C244" s="17" t="str">
        <f t="shared" ref="C244:C275" si="130">IF(B244&lt;&gt;"",D244&amp;"("&amp;B244&amp;")","")</f>
        <v>Update Details(Incorrect Posting)(업데이트 세부정보(잘못된 게시 내역))</v>
      </c>
      <c r="D244" s="17" t="str">
        <f>IF(B244&lt;&gt;"", VLOOKUP(B244,Lable!$A:$D,2,FALSE), "" )</f>
        <v>Update Details(Incorrect Posting)</v>
      </c>
      <c r="E244" s="18"/>
      <c r="F244" s="17" t="str">
        <f t="shared" ref="F244:F275" si="131">IF(E244&lt;&gt;"",G244&amp;"("&amp;E244&amp;")","")</f>
        <v/>
      </c>
      <c r="G244" s="17" t="str">
        <f>IF(E244&lt;&gt;"",VLOOKUP(E244,Lable!$A:$B,2,FALSE),"")</f>
        <v/>
      </c>
      <c r="H244" s="18"/>
      <c r="I244" s="17" t="str">
        <f t="shared" ref="I244:I245" si="132">IF(H244&lt;&gt;"",J244&amp;"("&amp;H244&amp;")","")</f>
        <v/>
      </c>
      <c r="J244" s="17" t="str">
        <f>IF(H244&lt;&gt;"", VLOOKUP(H244,Lable!$A:$D,2,FALSE),"")</f>
        <v/>
      </c>
      <c r="K244" s="17"/>
      <c r="L244" s="17" t="str">
        <f t="shared" ref="L244:L245" si="133">IF(K244&lt;&gt;"",M244&amp;"("&amp;K244&amp;")","")</f>
        <v/>
      </c>
      <c r="M244" s="17" t="str">
        <f>IF(K244&lt;&gt;"",VLOOKUP(K244,Lable!$A:$B,2,FALSE),"")</f>
        <v/>
      </c>
      <c r="N244" s="18"/>
      <c r="O244" s="16" t="s">
        <v>392</v>
      </c>
      <c r="P244" s="17" t="str">
        <f t="shared" ref="P244" si="134">IF(O244&lt;&gt;"",Q244&amp;"&lt;br&gt;("&amp;O244&amp;")","")</f>
        <v>Submit&lt;br&gt;(제출)</v>
      </c>
      <c r="Q244" s="17" t="str">
        <f>IF(O244&lt;&gt;"", VLOOKUP(O244, Lable!$A:$B, 2, FALSE), "")</f>
        <v>Submit</v>
      </c>
      <c r="R244" s="18" t="s">
        <v>141</v>
      </c>
      <c r="S244" s="17" t="s">
        <v>287</v>
      </c>
      <c r="T244" s="17"/>
      <c r="U244" s="17"/>
      <c r="V244" s="18"/>
      <c r="W244" s="18"/>
      <c r="X244" s="18"/>
      <c r="Y244" s="18"/>
      <c r="Z244" s="16"/>
      <c r="AA244" s="16"/>
      <c r="AB244" s="16"/>
      <c r="AC244" s="16"/>
      <c r="AD244" s="16"/>
      <c r="AE244" s="16"/>
    </row>
    <row r="245" spans="1:31" s="11" customFormat="1" ht="18.600000000000001" customHeight="1">
      <c r="A245" s="4" t="s">
        <v>398</v>
      </c>
      <c r="B245" s="1" t="str">
        <f>VLOOKUP(A245,Lable!$G:$I,2,FALSE)</f>
        <v>오류 평가</v>
      </c>
      <c r="C245" s="1" t="str">
        <f t="shared" si="130"/>
        <v>Wrong Assessments(오류 평가)</v>
      </c>
      <c r="D245" s="1" t="str">
        <f>IF(B245&lt;&gt;"", VLOOKUP(B245,Lable!$A:$D,2,FALSE), "" )</f>
        <v>Wrong Assessments</v>
      </c>
      <c r="E245" s="10" t="s">
        <v>400</v>
      </c>
      <c r="F245" s="1" t="str">
        <f t="shared" si="131"/>
        <v>Case ID : 271061(Case ID : 271061)</v>
      </c>
      <c r="G245" s="1" t="str">
        <f>IF(E245&lt;&gt;"",VLOOKUP(E245,Lable!$A:$B,2,FALSE),"")</f>
        <v>Case ID : 271061</v>
      </c>
      <c r="H245" s="10"/>
      <c r="I245" s="1" t="str">
        <f t="shared" si="132"/>
        <v/>
      </c>
      <c r="J245" s="1" t="str">
        <f>IF(H245&lt;&gt;"", VLOOKUP(H245,Lable!$A:$D,2,FALSE),"")</f>
        <v/>
      </c>
      <c r="K245" s="9"/>
      <c r="L245" s="1" t="str">
        <f t="shared" si="133"/>
        <v/>
      </c>
      <c r="M245" s="1" t="str">
        <f>IF(K245&lt;&gt;"",VLOOKUP(K245,Lable!$A:$B,2,FALSE),"")</f>
        <v/>
      </c>
      <c r="N245" s="2"/>
      <c r="O245" s="4"/>
      <c r="P245" s="1"/>
      <c r="Q245" s="1"/>
      <c r="R245" s="2"/>
      <c r="S245" s="1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spans="1:31" s="19" customFormat="1" ht="18.600000000000001" customHeight="1">
      <c r="A246" s="16" t="s">
        <v>248</v>
      </c>
      <c r="B246" s="17" t="str">
        <f>VLOOKUP(A246,Lable!$G:$I,2,FALSE)</f>
        <v>오류 평가</v>
      </c>
      <c r="C246" s="17" t="str">
        <f t="shared" si="130"/>
        <v>Wrong Assessments(오류 평가)</v>
      </c>
      <c r="D246" s="17" t="str">
        <f>IF(B246&lt;&gt;"", VLOOKUP(B246,Lable!$A:$D,2,FALSE), "" )</f>
        <v>Wrong Assessments</v>
      </c>
      <c r="E246" s="18" t="s">
        <v>399</v>
      </c>
      <c r="F246" s="17" t="str">
        <f t="shared" si="131"/>
        <v>Case ID : 271061(Case ID : 271061)</v>
      </c>
      <c r="G246" s="17" t="str">
        <f>IF(E246&lt;&gt;"",VLOOKUP(E246,Lable!$A:$B,2,FALSE),"")</f>
        <v>Case ID : 271061</v>
      </c>
      <c r="H246" s="18"/>
      <c r="I246" s="17"/>
      <c r="J246" s="17"/>
      <c r="K246" s="17"/>
      <c r="L246" s="17"/>
      <c r="M246" s="17"/>
      <c r="N246" s="18"/>
      <c r="O246" s="16" t="s">
        <v>285</v>
      </c>
      <c r="P246" s="17" t="str">
        <f t="shared" ref="P246:P259" si="135">IF(O246&lt;&gt;"",Q246&amp;"&lt;br&gt;("&amp;O246&amp;")","")</f>
        <v>Remove Case&lt;br&gt;(케이스 제거)</v>
      </c>
      <c r="Q246" s="17" t="str">
        <f>IF(O246&lt;&gt;"", VLOOKUP(O246, Lable!$A:$B, 2, FALSE), "")</f>
        <v>Remove Case</v>
      </c>
      <c r="R246" s="18" t="s">
        <v>141</v>
      </c>
      <c r="S246" s="17" t="s">
        <v>287</v>
      </c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</row>
    <row r="247" spans="1:31" s="11" customFormat="1" ht="18.600000000000001" customHeight="1">
      <c r="A247" s="4" t="s">
        <v>248</v>
      </c>
      <c r="B247" s="1" t="str">
        <f>VLOOKUP(A247,Lable!$G:$I,2,FALSE)</f>
        <v>오류 평가</v>
      </c>
      <c r="C247" s="1" t="str">
        <f t="shared" si="130"/>
        <v>Wrong Assessments(오류 평가)</v>
      </c>
      <c r="D247" s="1" t="str">
        <f>IF(B247&lt;&gt;"", VLOOKUP(B247,Lable!$A:$D,2,FALSE), "" )</f>
        <v>Wrong Assessments</v>
      </c>
      <c r="E247" s="10" t="s">
        <v>399</v>
      </c>
      <c r="F247" s="1" t="str">
        <f t="shared" si="131"/>
        <v>Case ID : 271061(Case ID : 271061)</v>
      </c>
      <c r="G247" s="1" t="str">
        <f>IF(E247&lt;&gt;"",VLOOKUP(E247,Lable!$A:$B,2,FALSE),"")</f>
        <v>Case ID : 271061</v>
      </c>
      <c r="H247" s="10" t="s">
        <v>402</v>
      </c>
      <c r="I247" s="1" t="str">
        <f t="shared" ref="I247:I259" si="136">IF(H247&lt;&gt;"",J247&amp;"("&amp;H247&amp;")","")</f>
        <v>Assessment Details(평가세부정보)</v>
      </c>
      <c r="J247" s="1" t="str">
        <f>IF(H247&lt;&gt;"", VLOOKUP(H247,Lable!$A:$D,2,FALSE),"")</f>
        <v>Assessment Details</v>
      </c>
      <c r="K247" s="9"/>
      <c r="L247" s="1" t="str">
        <f t="shared" ref="L247:L259" si="137">IF(K247&lt;&gt;"",M247&amp;"("&amp;K247&amp;")","")</f>
        <v/>
      </c>
      <c r="M247" s="1" t="str">
        <f>IF(K247&lt;&gt;"",VLOOKUP(K247,Lable!$A:$B,2,FALSE),"")</f>
        <v/>
      </c>
      <c r="N247" s="2" t="s">
        <v>15</v>
      </c>
      <c r="O247" s="4" t="s">
        <v>277</v>
      </c>
      <c r="P247" s="1" t="str">
        <f t="shared" si="135"/>
        <v>Posting ID&lt;br&gt;(게시 ID)</v>
      </c>
      <c r="Q247" s="1" t="str">
        <f>IF(O247&lt;&gt;"", VLOOKUP(O247, Lable!$A:$B, 2, FALSE), "")</f>
        <v>Posting ID</v>
      </c>
      <c r="R247" s="2" t="s">
        <v>70</v>
      </c>
      <c r="S247" s="1"/>
      <c r="T247" s="4"/>
      <c r="U247" s="4"/>
      <c r="V247" s="4"/>
      <c r="W247" s="4"/>
      <c r="X247" s="4"/>
      <c r="Y247" s="4"/>
      <c r="Z247" s="4"/>
      <c r="AA247" s="4"/>
      <c r="AB247" s="4"/>
      <c r="AC247" s="4">
        <v>482498960</v>
      </c>
      <c r="AD247" s="4">
        <v>482498960</v>
      </c>
      <c r="AE247" s="4">
        <v>482498960</v>
      </c>
    </row>
    <row r="248" spans="1:31" ht="18.600000000000001" customHeight="1">
      <c r="A248" s="4" t="s">
        <v>248</v>
      </c>
      <c r="B248" s="1" t="str">
        <f>VLOOKUP(A248,Lable!$G:$I,2,FALSE)</f>
        <v>오류 평가</v>
      </c>
      <c r="C248" s="1" t="str">
        <f t="shared" si="130"/>
        <v>Wrong Assessments(오류 평가)</v>
      </c>
      <c r="D248" s="1" t="str">
        <f>IF(B248&lt;&gt;"", VLOOKUP(B248,Lable!$A:$D,2,FALSE), "" )</f>
        <v>Wrong Assessments</v>
      </c>
      <c r="E248" s="10" t="s">
        <v>399</v>
      </c>
      <c r="F248" s="1" t="str">
        <f t="shared" si="131"/>
        <v>Case ID : 271061(Case ID : 271061)</v>
      </c>
      <c r="G248" s="1" t="str">
        <f>IF(E248&lt;&gt;"",VLOOKUP(E248,Lable!$A:$B,2,FALSE),"")</f>
        <v>Case ID : 271061</v>
      </c>
      <c r="H248" s="10" t="s">
        <v>402</v>
      </c>
      <c r="I248" s="1" t="str">
        <f t="shared" si="136"/>
        <v>Assessment Details(평가세부정보)</v>
      </c>
      <c r="J248" s="1" t="str">
        <f>IF(H248&lt;&gt;"", VLOOKUP(H248,Lable!$A:$D,2,FALSE),"")</f>
        <v>Assessment Details</v>
      </c>
      <c r="K248" s="9"/>
      <c r="L248" s="1" t="str">
        <f t="shared" si="137"/>
        <v/>
      </c>
      <c r="M248" s="1" t="str">
        <f>IF(K248&lt;&gt;"",VLOOKUP(K248,Lable!$A:$B,2,FALSE),"")</f>
        <v/>
      </c>
      <c r="N248" s="2" t="s">
        <v>15</v>
      </c>
      <c r="O248" s="4" t="s">
        <v>275</v>
      </c>
      <c r="P248" s="1" t="str">
        <f t="shared" si="135"/>
        <v>TIN&lt;br&gt;(TIN)</v>
      </c>
      <c r="Q248" s="1" t="str">
        <f>IF(O248&lt;&gt;"", VLOOKUP(O248, Lable!$A:$B, 2, FALSE), "")</f>
        <v>TIN</v>
      </c>
      <c r="R248" s="2" t="s">
        <v>70</v>
      </c>
      <c r="S248" s="1"/>
      <c r="T248" s="4"/>
      <c r="U248" s="4"/>
      <c r="V248" s="4"/>
      <c r="W248" s="4"/>
      <c r="X248" s="4"/>
      <c r="Y248" s="4"/>
      <c r="Z248" s="4"/>
      <c r="AA248" s="4"/>
      <c r="AB248" s="4"/>
      <c r="AC248" s="4">
        <v>125840566</v>
      </c>
      <c r="AD248" s="4">
        <v>125840566</v>
      </c>
      <c r="AE248" s="4">
        <v>125840566</v>
      </c>
    </row>
    <row r="249" spans="1:31" ht="18.600000000000001" customHeight="1">
      <c r="A249" s="4" t="s">
        <v>248</v>
      </c>
      <c r="B249" s="1" t="str">
        <f>VLOOKUP(A249,Lable!$G:$I,2,FALSE)</f>
        <v>오류 평가</v>
      </c>
      <c r="C249" s="1" t="str">
        <f t="shared" si="130"/>
        <v>Wrong Assessments(오류 평가)</v>
      </c>
      <c r="D249" s="1" t="str">
        <f>IF(B249&lt;&gt;"", VLOOKUP(B249,Lable!$A:$D,2,FALSE), "" )</f>
        <v>Wrong Assessments</v>
      </c>
      <c r="E249" s="10" t="s">
        <v>399</v>
      </c>
      <c r="F249" s="1" t="str">
        <f t="shared" si="131"/>
        <v>Case ID : 271061(Case ID : 271061)</v>
      </c>
      <c r="G249" s="1" t="str">
        <f>IF(E249&lt;&gt;"",VLOOKUP(E249,Lable!$A:$B,2,FALSE),"")</f>
        <v>Case ID : 271061</v>
      </c>
      <c r="H249" s="10" t="s">
        <v>402</v>
      </c>
      <c r="I249" s="1" t="str">
        <f t="shared" si="136"/>
        <v>Assessment Details(평가세부정보)</v>
      </c>
      <c r="J249" s="1" t="str">
        <f>IF(H249&lt;&gt;"", VLOOKUP(H249,Lable!$A:$D,2,FALSE),"")</f>
        <v>Assessment Details</v>
      </c>
      <c r="K249" s="9"/>
      <c r="L249" s="1" t="str">
        <f t="shared" si="137"/>
        <v/>
      </c>
      <c r="M249" s="1" t="str">
        <f>IF(K249&lt;&gt;"",VLOOKUP(K249,Lable!$A:$B,2,FALSE),"")</f>
        <v/>
      </c>
      <c r="N249" s="2" t="s">
        <v>15</v>
      </c>
      <c r="O249" s="4" t="s">
        <v>170</v>
      </c>
      <c r="P249" s="1" t="str">
        <f t="shared" si="135"/>
        <v>Value Date&lt;br&gt;(금액 날짜)</v>
      </c>
      <c r="Q249" s="1" t="str">
        <f>IF(O249&lt;&gt;"", VLOOKUP(O249, Lable!$A:$B, 2, FALSE), "")</f>
        <v>Value Date</v>
      </c>
      <c r="R249" s="2" t="s">
        <v>70</v>
      </c>
      <c r="S249" s="1"/>
      <c r="T249" s="4"/>
      <c r="U249" s="4"/>
      <c r="V249" s="4"/>
      <c r="W249" s="4"/>
      <c r="X249" s="4"/>
      <c r="Y249" s="4"/>
      <c r="Z249" s="4"/>
      <c r="AA249" s="4"/>
      <c r="AB249" s="4"/>
      <c r="AC249" s="4" t="s">
        <v>280</v>
      </c>
      <c r="AD249" s="4" t="s">
        <v>280</v>
      </c>
      <c r="AE249" s="4" t="s">
        <v>280</v>
      </c>
    </row>
    <row r="250" spans="1:31" ht="18.600000000000001" customHeight="1">
      <c r="A250" s="4" t="s">
        <v>248</v>
      </c>
      <c r="B250" s="1" t="str">
        <f>VLOOKUP(A250,Lable!$G:$I,2,FALSE)</f>
        <v>오류 평가</v>
      </c>
      <c r="C250" s="1" t="str">
        <f t="shared" si="130"/>
        <v>Wrong Assessments(오류 평가)</v>
      </c>
      <c r="D250" s="1" t="str">
        <f>IF(B250&lt;&gt;"", VLOOKUP(B250,Lable!$A:$D,2,FALSE), "" )</f>
        <v>Wrong Assessments</v>
      </c>
      <c r="E250" s="10" t="s">
        <v>399</v>
      </c>
      <c r="F250" s="1" t="str">
        <f t="shared" si="131"/>
        <v>Case ID : 271061(Case ID : 271061)</v>
      </c>
      <c r="G250" s="1" t="str">
        <f>IF(E250&lt;&gt;"",VLOOKUP(E250,Lable!$A:$B,2,FALSE),"")</f>
        <v>Case ID : 271061</v>
      </c>
      <c r="H250" s="10" t="s">
        <v>402</v>
      </c>
      <c r="I250" s="1" t="str">
        <f t="shared" si="136"/>
        <v>Assessment Details(평가세부정보)</v>
      </c>
      <c r="J250" s="1" t="str">
        <f>IF(H250&lt;&gt;"", VLOOKUP(H250,Lable!$A:$D,2,FALSE),"")</f>
        <v>Assessment Details</v>
      </c>
      <c r="K250" s="9"/>
      <c r="L250" s="1" t="str">
        <f t="shared" si="137"/>
        <v/>
      </c>
      <c r="M250" s="1" t="str">
        <f>IF(K250&lt;&gt;"",VLOOKUP(K250,Lable!$A:$B,2,FALSE),"")</f>
        <v/>
      </c>
      <c r="N250" s="2" t="s">
        <v>15</v>
      </c>
      <c r="O250" s="4" t="s">
        <v>171</v>
      </c>
      <c r="P250" s="1" t="str">
        <f t="shared" si="135"/>
        <v>Period&lt;br&gt;(기간)</v>
      </c>
      <c r="Q250" s="1" t="str">
        <f>IF(O250&lt;&gt;"", VLOOKUP(O250, Lable!$A:$B, 2, FALSE), "")</f>
        <v>Period</v>
      </c>
      <c r="R250" s="2" t="s">
        <v>70</v>
      </c>
      <c r="S250" s="1"/>
      <c r="T250" s="4"/>
      <c r="U250" s="4"/>
      <c r="V250" s="4"/>
      <c r="W250" s="4"/>
      <c r="X250" s="4"/>
      <c r="Y250" s="4"/>
      <c r="Z250" s="4"/>
      <c r="AA250" s="4"/>
      <c r="AB250" s="4"/>
      <c r="AC250" s="4">
        <v>9</v>
      </c>
      <c r="AD250" s="4">
        <v>9</v>
      </c>
      <c r="AE250" s="4">
        <v>9</v>
      </c>
    </row>
    <row r="251" spans="1:31" ht="18.600000000000001" customHeight="1">
      <c r="A251" s="4" t="s">
        <v>248</v>
      </c>
      <c r="B251" s="1" t="str">
        <f>VLOOKUP(A251,Lable!$G:$I,2,FALSE)</f>
        <v>오류 평가</v>
      </c>
      <c r="C251" s="1" t="str">
        <f t="shared" si="130"/>
        <v>Wrong Assessments(오류 평가)</v>
      </c>
      <c r="D251" s="1" t="str">
        <f>IF(B251&lt;&gt;"", VLOOKUP(B251,Lable!$A:$D,2,FALSE), "" )</f>
        <v>Wrong Assessments</v>
      </c>
      <c r="E251" s="10" t="s">
        <v>399</v>
      </c>
      <c r="F251" s="1" t="str">
        <f t="shared" si="131"/>
        <v>Case ID : 271061(Case ID : 271061)</v>
      </c>
      <c r="G251" s="1" t="str">
        <f>IF(E251&lt;&gt;"",VLOOKUP(E251,Lable!$A:$B,2,FALSE),"")</f>
        <v>Case ID : 271061</v>
      </c>
      <c r="H251" s="10" t="s">
        <v>402</v>
      </c>
      <c r="I251" s="1" t="str">
        <f t="shared" si="136"/>
        <v>Assessment Details(평가세부정보)</v>
      </c>
      <c r="J251" s="1" t="str">
        <f>IF(H251&lt;&gt;"", VLOOKUP(H251,Lable!$A:$D,2,FALSE),"")</f>
        <v>Assessment Details</v>
      </c>
      <c r="K251" s="9"/>
      <c r="L251" s="1" t="str">
        <f t="shared" si="137"/>
        <v/>
      </c>
      <c r="M251" s="1" t="str">
        <f>IF(K251&lt;&gt;"",VLOOKUP(K251,Lable!$A:$B,2,FALSE),"")</f>
        <v/>
      </c>
      <c r="N251" s="2" t="s">
        <v>15</v>
      </c>
      <c r="O251" s="4" t="s">
        <v>172</v>
      </c>
      <c r="P251" s="1" t="str">
        <f t="shared" si="135"/>
        <v>Year&lt;br&gt;(년)</v>
      </c>
      <c r="Q251" s="1" t="str">
        <f>IF(O251&lt;&gt;"", VLOOKUP(O251, Lable!$A:$B, 2, FALSE), "")</f>
        <v>Year</v>
      </c>
      <c r="R251" s="2" t="s">
        <v>70</v>
      </c>
      <c r="S251" s="1"/>
      <c r="T251" s="4"/>
      <c r="U251" s="4"/>
      <c r="V251" s="4"/>
      <c r="W251" s="4"/>
      <c r="X251" s="4"/>
      <c r="Y251" s="4"/>
      <c r="Z251" s="4"/>
      <c r="AA251" s="4"/>
      <c r="AB251" s="4"/>
      <c r="AC251" s="4">
        <v>2018</v>
      </c>
      <c r="AD251" s="4">
        <v>2018</v>
      </c>
      <c r="AE251" s="4">
        <v>2018</v>
      </c>
    </row>
    <row r="252" spans="1:31" ht="18.600000000000001" customHeight="1">
      <c r="A252" s="4" t="s">
        <v>248</v>
      </c>
      <c r="B252" s="1" t="str">
        <f>VLOOKUP(A252,Lable!$G:$I,2,FALSE)</f>
        <v>오류 평가</v>
      </c>
      <c r="C252" s="1" t="str">
        <f t="shared" si="130"/>
        <v>Wrong Assessments(오류 평가)</v>
      </c>
      <c r="D252" s="1" t="str">
        <f>IF(B252&lt;&gt;"", VLOOKUP(B252,Lable!$A:$D,2,FALSE), "" )</f>
        <v>Wrong Assessments</v>
      </c>
      <c r="E252" s="10" t="s">
        <v>399</v>
      </c>
      <c r="F252" s="1" t="str">
        <f t="shared" si="131"/>
        <v>Case ID : 271061(Case ID : 271061)</v>
      </c>
      <c r="G252" s="1" t="str">
        <f>IF(E252&lt;&gt;"",VLOOKUP(E252,Lable!$A:$B,2,FALSE),"")</f>
        <v>Case ID : 271061</v>
      </c>
      <c r="H252" s="10" t="s">
        <v>402</v>
      </c>
      <c r="I252" s="1" t="str">
        <f t="shared" si="136"/>
        <v>Assessment Details(평가세부정보)</v>
      </c>
      <c r="J252" s="1" t="str">
        <f>IF(H252&lt;&gt;"", VLOOKUP(H252,Lable!$A:$D,2,FALSE),"")</f>
        <v>Assessment Details</v>
      </c>
      <c r="K252" s="9"/>
      <c r="L252" s="1" t="str">
        <f t="shared" si="137"/>
        <v/>
      </c>
      <c r="M252" s="1" t="str">
        <f>IF(K252&lt;&gt;"",VLOOKUP(K252,Lable!$A:$B,2,FALSE),"")</f>
        <v/>
      </c>
      <c r="N252" s="2" t="s">
        <v>15</v>
      </c>
      <c r="O252" s="4" t="s">
        <v>173</v>
      </c>
      <c r="P252" s="1" t="str">
        <f t="shared" si="135"/>
        <v>Tax&lt;br&gt;(세금)</v>
      </c>
      <c r="Q252" s="1" t="str">
        <f>IF(O252&lt;&gt;"", VLOOKUP(O252, Lable!$A:$B, 2, FALSE), "")</f>
        <v>Tax</v>
      </c>
      <c r="R252" s="2" t="s">
        <v>70</v>
      </c>
      <c r="S252" s="1"/>
      <c r="T252" s="4"/>
      <c r="U252" s="4"/>
      <c r="V252" s="4"/>
      <c r="W252" s="4"/>
      <c r="X252" s="4"/>
      <c r="Y252" s="4"/>
      <c r="Z252" s="4"/>
      <c r="AA252" s="4"/>
      <c r="AB252" s="4"/>
      <c r="AC252" s="4" t="s">
        <v>281</v>
      </c>
      <c r="AD252" s="4" t="s">
        <v>281</v>
      </c>
      <c r="AE252" s="4" t="s">
        <v>281</v>
      </c>
    </row>
    <row r="253" spans="1:31" ht="18.600000000000001" customHeight="1">
      <c r="A253" s="4" t="s">
        <v>248</v>
      </c>
      <c r="B253" s="1" t="str">
        <f>VLOOKUP(A253,Lable!$G:$I,2,FALSE)</f>
        <v>오류 평가</v>
      </c>
      <c r="C253" s="1" t="str">
        <f t="shared" si="130"/>
        <v>Wrong Assessments(오류 평가)</v>
      </c>
      <c r="D253" s="1" t="str">
        <f>IF(B253&lt;&gt;"", VLOOKUP(B253,Lable!$A:$D,2,FALSE), "" )</f>
        <v>Wrong Assessments</v>
      </c>
      <c r="E253" s="10" t="s">
        <v>399</v>
      </c>
      <c r="F253" s="1" t="str">
        <f t="shared" si="131"/>
        <v>Case ID : 271061(Case ID : 271061)</v>
      </c>
      <c r="G253" s="1" t="str">
        <f>IF(E253&lt;&gt;"",VLOOKUP(E253,Lable!$A:$B,2,FALSE),"")</f>
        <v>Case ID : 271061</v>
      </c>
      <c r="H253" s="10" t="s">
        <v>402</v>
      </c>
      <c r="I253" s="1" t="str">
        <f t="shared" si="136"/>
        <v>Assessment Details(평가세부정보)</v>
      </c>
      <c r="J253" s="1" t="str">
        <f>IF(H253&lt;&gt;"", VLOOKUP(H253,Lable!$A:$D,2,FALSE),"")</f>
        <v>Assessment Details</v>
      </c>
      <c r="K253" s="9"/>
      <c r="L253" s="1" t="str">
        <f t="shared" si="137"/>
        <v/>
      </c>
      <c r="M253" s="1" t="str">
        <f>IF(K253&lt;&gt;"",VLOOKUP(K253,Lable!$A:$B,2,FALSE),"")</f>
        <v/>
      </c>
      <c r="N253" s="2" t="s">
        <v>15</v>
      </c>
      <c r="O253" s="4" t="s">
        <v>278</v>
      </c>
      <c r="P253" s="1" t="str">
        <f t="shared" si="135"/>
        <v>GFS Code&lt;br&gt;(GFS 코드)</v>
      </c>
      <c r="Q253" s="1" t="str">
        <f>IF(O253&lt;&gt;"", VLOOKUP(O253, Lable!$A:$B, 2, FALSE), "")</f>
        <v>GFS Code</v>
      </c>
      <c r="R253" s="2" t="s">
        <v>70</v>
      </c>
      <c r="S253" s="1"/>
      <c r="T253" s="4"/>
      <c r="U253" s="4"/>
      <c r="V253" s="4"/>
      <c r="W253" s="4"/>
      <c r="X253" s="4"/>
      <c r="Y253" s="4"/>
      <c r="Z253" s="4"/>
      <c r="AA253" s="4"/>
      <c r="AB253" s="4"/>
      <c r="AC253" s="4">
        <v>11411150</v>
      </c>
      <c r="AD253" s="4">
        <v>11411150</v>
      </c>
      <c r="AE253" s="4">
        <v>11411150</v>
      </c>
    </row>
    <row r="254" spans="1:31" ht="18.600000000000001" customHeight="1">
      <c r="A254" s="4" t="s">
        <v>248</v>
      </c>
      <c r="B254" s="1" t="str">
        <f>VLOOKUP(A254,Lable!$G:$I,2,FALSE)</f>
        <v>오류 평가</v>
      </c>
      <c r="C254" s="1" t="str">
        <f t="shared" si="130"/>
        <v>Wrong Assessments(오류 평가)</v>
      </c>
      <c r="D254" s="1" t="str">
        <f>IF(B254&lt;&gt;"", VLOOKUP(B254,Lable!$A:$D,2,FALSE), "" )</f>
        <v>Wrong Assessments</v>
      </c>
      <c r="E254" s="10" t="s">
        <v>399</v>
      </c>
      <c r="F254" s="1" t="str">
        <f t="shared" si="131"/>
        <v>Case ID : 271061(Case ID : 271061)</v>
      </c>
      <c r="G254" s="1" t="str">
        <f>IF(E254&lt;&gt;"",VLOOKUP(E254,Lable!$A:$B,2,FALSE),"")</f>
        <v>Case ID : 271061</v>
      </c>
      <c r="H254" s="10" t="s">
        <v>402</v>
      </c>
      <c r="I254" s="1" t="str">
        <f t="shared" si="136"/>
        <v>Assessment Details(평가세부정보)</v>
      </c>
      <c r="J254" s="1" t="str">
        <f>IF(H254&lt;&gt;"", VLOOKUP(H254,Lable!$A:$D,2,FALSE),"")</f>
        <v>Assessment Details</v>
      </c>
      <c r="K254" s="9"/>
      <c r="L254" s="1" t="str">
        <f t="shared" si="137"/>
        <v/>
      </c>
      <c r="M254" s="1" t="str">
        <f>IF(K254&lt;&gt;"",VLOOKUP(K254,Lable!$A:$B,2,FALSE),"")</f>
        <v/>
      </c>
      <c r="N254" s="2" t="s">
        <v>15</v>
      </c>
      <c r="O254" s="4" t="s">
        <v>174</v>
      </c>
      <c r="P254" s="1" t="str">
        <f t="shared" si="135"/>
        <v>Case Type&lt;br&gt;(사례 유형)</v>
      </c>
      <c r="Q254" s="1" t="str">
        <f>IF(O254&lt;&gt;"", VLOOKUP(O254, Lable!$A:$B, 2, FALSE), "")</f>
        <v>Case Type</v>
      </c>
      <c r="R254" s="2" t="s">
        <v>70</v>
      </c>
      <c r="S254" s="1"/>
      <c r="T254" s="4"/>
      <c r="U254" s="4"/>
      <c r="V254" s="4"/>
      <c r="W254" s="4"/>
      <c r="X254" s="4"/>
      <c r="Y254" s="4"/>
      <c r="Z254" s="4"/>
      <c r="AA254" s="4"/>
      <c r="AB254" s="4"/>
      <c r="AC254" s="4" t="s">
        <v>282</v>
      </c>
      <c r="AD254" s="4" t="s">
        <v>282</v>
      </c>
      <c r="AE254" s="4" t="s">
        <v>282</v>
      </c>
    </row>
    <row r="255" spans="1:31" ht="18.600000000000001" customHeight="1">
      <c r="A255" s="4" t="s">
        <v>248</v>
      </c>
      <c r="B255" s="1" t="str">
        <f>VLOOKUP(A255,Lable!$G:$I,2,FALSE)</f>
        <v>오류 평가</v>
      </c>
      <c r="C255" s="1" t="str">
        <f t="shared" si="130"/>
        <v>Wrong Assessments(오류 평가)</v>
      </c>
      <c r="D255" s="1" t="str">
        <f>IF(B255&lt;&gt;"", VLOOKUP(B255,Lable!$A:$D,2,FALSE), "" )</f>
        <v>Wrong Assessments</v>
      </c>
      <c r="E255" s="10" t="s">
        <v>399</v>
      </c>
      <c r="F255" s="1" t="str">
        <f t="shared" si="131"/>
        <v>Case ID : 271061(Case ID : 271061)</v>
      </c>
      <c r="G255" s="1" t="str">
        <f>IF(E255&lt;&gt;"",VLOOKUP(E255,Lable!$A:$B,2,FALSE),"")</f>
        <v>Case ID : 271061</v>
      </c>
      <c r="H255" s="10" t="s">
        <v>402</v>
      </c>
      <c r="I255" s="1" t="str">
        <f t="shared" si="136"/>
        <v>Assessment Details(평가세부정보)</v>
      </c>
      <c r="J255" s="1" t="str">
        <f>IF(H255&lt;&gt;"", VLOOKUP(H255,Lable!$A:$D,2,FALSE),"")</f>
        <v>Assessment Details</v>
      </c>
      <c r="K255" s="9"/>
      <c r="L255" s="1" t="str">
        <f t="shared" si="137"/>
        <v/>
      </c>
      <c r="M255" s="1" t="str">
        <f>IF(K255&lt;&gt;"",VLOOKUP(K255,Lable!$A:$B,2,FALSE),"")</f>
        <v/>
      </c>
      <c r="N255" s="2" t="s">
        <v>15</v>
      </c>
      <c r="O255" s="4" t="s">
        <v>175</v>
      </c>
      <c r="P255" s="1" t="str">
        <f t="shared" si="135"/>
        <v>Debit No&lt;br&gt;(차변 번호)</v>
      </c>
      <c r="Q255" s="1" t="str">
        <f>IF(O255&lt;&gt;"", VLOOKUP(O255, Lable!$A:$B, 2, FALSE), "")</f>
        <v>Debit No</v>
      </c>
      <c r="R255" s="2" t="s">
        <v>70</v>
      </c>
      <c r="S255" s="1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spans="1:31" ht="18.600000000000001" customHeight="1">
      <c r="A256" s="4" t="s">
        <v>248</v>
      </c>
      <c r="B256" s="1" t="str">
        <f>VLOOKUP(A256,Lable!$G:$I,2,FALSE)</f>
        <v>오류 평가</v>
      </c>
      <c r="C256" s="1" t="str">
        <f t="shared" si="130"/>
        <v>Wrong Assessments(오류 평가)</v>
      </c>
      <c r="D256" s="1" t="str">
        <f>IF(B256&lt;&gt;"", VLOOKUP(B256,Lable!$A:$D,2,FALSE), "" )</f>
        <v>Wrong Assessments</v>
      </c>
      <c r="E256" s="10" t="s">
        <v>399</v>
      </c>
      <c r="F256" s="1" t="str">
        <f t="shared" si="131"/>
        <v>Case ID : 271061(Case ID : 271061)</v>
      </c>
      <c r="G256" s="1" t="str">
        <f>IF(E256&lt;&gt;"",VLOOKUP(E256,Lable!$A:$B,2,FALSE),"")</f>
        <v>Case ID : 271061</v>
      </c>
      <c r="H256" s="10" t="s">
        <v>402</v>
      </c>
      <c r="I256" s="1" t="str">
        <f t="shared" si="136"/>
        <v>Assessment Details(평가세부정보)</v>
      </c>
      <c r="J256" s="1" t="str">
        <f>IF(H256&lt;&gt;"", VLOOKUP(H256,Lable!$A:$D,2,FALSE),"")</f>
        <v>Assessment Details</v>
      </c>
      <c r="K256" s="9"/>
      <c r="L256" s="1" t="str">
        <f t="shared" si="137"/>
        <v/>
      </c>
      <c r="M256" s="1" t="str">
        <f>IF(K256&lt;&gt;"",VLOOKUP(K256,Lable!$A:$B,2,FALSE),"")</f>
        <v/>
      </c>
      <c r="N256" s="2" t="s">
        <v>15</v>
      </c>
      <c r="O256" s="4" t="s">
        <v>176</v>
      </c>
      <c r="P256" s="1" t="str">
        <f t="shared" si="135"/>
        <v>Debit Amount&lt;br&gt;(차변 금액)</v>
      </c>
      <c r="Q256" s="1" t="str">
        <f>IF(O256&lt;&gt;"", VLOOKUP(O256, Lable!$A:$B, 2, FALSE), "")</f>
        <v>Debit Amount</v>
      </c>
      <c r="R256" s="2" t="s">
        <v>70</v>
      </c>
      <c r="S256" s="1"/>
      <c r="T256" s="4"/>
      <c r="U256" s="4"/>
      <c r="V256" s="4"/>
      <c r="W256" s="4"/>
      <c r="X256" s="4"/>
      <c r="Y256" s="4"/>
      <c r="Z256" s="4"/>
      <c r="AA256" s="4"/>
      <c r="AB256" s="4"/>
      <c r="AC256" s="4">
        <v>0</v>
      </c>
      <c r="AD256" s="4">
        <v>0</v>
      </c>
      <c r="AE256" s="4">
        <v>0</v>
      </c>
    </row>
    <row r="257" spans="1:31" ht="18.600000000000001" customHeight="1">
      <c r="A257" s="4" t="s">
        <v>248</v>
      </c>
      <c r="B257" s="1" t="str">
        <f>VLOOKUP(A257,Lable!$G:$I,2,FALSE)</f>
        <v>오류 평가</v>
      </c>
      <c r="C257" s="1" t="str">
        <f t="shared" si="130"/>
        <v>Wrong Assessments(오류 평가)</v>
      </c>
      <c r="D257" s="1" t="str">
        <f>IF(B257&lt;&gt;"", VLOOKUP(B257,Lable!$A:$D,2,FALSE), "" )</f>
        <v>Wrong Assessments</v>
      </c>
      <c r="E257" s="10" t="s">
        <v>399</v>
      </c>
      <c r="F257" s="1" t="str">
        <f t="shared" si="131"/>
        <v>Case ID : 271061(Case ID : 271061)</v>
      </c>
      <c r="G257" s="1" t="str">
        <f>IF(E257&lt;&gt;"",VLOOKUP(E257,Lable!$A:$B,2,FALSE),"")</f>
        <v>Case ID : 271061</v>
      </c>
      <c r="H257" s="10" t="s">
        <v>402</v>
      </c>
      <c r="I257" s="1" t="str">
        <f t="shared" si="136"/>
        <v>Assessment Details(평가세부정보)</v>
      </c>
      <c r="J257" s="1" t="str">
        <f>IF(H257&lt;&gt;"", VLOOKUP(H257,Lable!$A:$D,2,FALSE),"")</f>
        <v>Assessment Details</v>
      </c>
      <c r="K257" s="9"/>
      <c r="L257" s="1" t="str">
        <f t="shared" si="137"/>
        <v/>
      </c>
      <c r="M257" s="1" t="str">
        <f>IF(K257&lt;&gt;"",VLOOKUP(K257,Lable!$A:$B,2,FALSE),"")</f>
        <v/>
      </c>
      <c r="N257" s="2" t="s">
        <v>15</v>
      </c>
      <c r="O257" s="4" t="s">
        <v>177</v>
      </c>
      <c r="P257" s="1" t="str">
        <f t="shared" si="135"/>
        <v>Creadit Amount&lt;br&gt;(대변 금액)</v>
      </c>
      <c r="Q257" s="1" t="str">
        <f>IF(O257&lt;&gt;"", VLOOKUP(O257, Lable!$A:$B, 2, FALSE), "")</f>
        <v>Creadit Amount</v>
      </c>
      <c r="R257" s="2" t="s">
        <v>70</v>
      </c>
      <c r="S257" s="1"/>
      <c r="T257" s="4"/>
      <c r="U257" s="4"/>
      <c r="V257" s="4"/>
      <c r="W257" s="4"/>
      <c r="X257" s="4"/>
      <c r="Y257" s="4"/>
      <c r="Z257" s="4"/>
      <c r="AA257" s="4"/>
      <c r="AB257" s="4"/>
      <c r="AC257" s="33">
        <v>2894530</v>
      </c>
      <c r="AD257" s="33">
        <v>2894530</v>
      </c>
      <c r="AE257" s="33">
        <v>2894530</v>
      </c>
    </row>
    <row r="258" spans="1:31" ht="18.600000000000001" customHeight="1">
      <c r="A258" s="4" t="s">
        <v>248</v>
      </c>
      <c r="B258" s="1" t="str">
        <f>VLOOKUP(A258,Lable!$G:$I,2,FALSE)</f>
        <v>오류 평가</v>
      </c>
      <c r="C258" s="1" t="str">
        <f t="shared" si="130"/>
        <v>Wrong Assessments(오류 평가)</v>
      </c>
      <c r="D258" s="1" t="str">
        <f>IF(B258&lt;&gt;"", VLOOKUP(B258,Lable!$A:$D,2,FALSE), "" )</f>
        <v>Wrong Assessments</v>
      </c>
      <c r="E258" s="10" t="s">
        <v>399</v>
      </c>
      <c r="F258" s="1" t="str">
        <f t="shared" si="131"/>
        <v>Case ID : 271061(Case ID : 271061)</v>
      </c>
      <c r="G258" s="1" t="str">
        <f>IF(E258&lt;&gt;"",VLOOKUP(E258,Lable!$A:$B,2,FALSE),"")</f>
        <v>Case ID : 271061</v>
      </c>
      <c r="H258" s="10" t="s">
        <v>402</v>
      </c>
      <c r="I258" s="1" t="str">
        <f t="shared" si="136"/>
        <v>Assessment Details(평가세부정보)</v>
      </c>
      <c r="J258" s="1" t="str">
        <f>IF(H258&lt;&gt;"", VLOOKUP(H258,Lable!$A:$D,2,FALSE),"")</f>
        <v>Assessment Details</v>
      </c>
      <c r="K258" s="9"/>
      <c r="L258" s="1" t="str">
        <f t="shared" si="137"/>
        <v/>
      </c>
      <c r="M258" s="1" t="str">
        <f>IF(K258&lt;&gt;"",VLOOKUP(K258,Lable!$A:$B,2,FALSE),"")</f>
        <v/>
      </c>
      <c r="N258" s="2" t="s">
        <v>15</v>
      </c>
      <c r="O258" s="4" t="s">
        <v>279</v>
      </c>
      <c r="P258" s="1" t="str">
        <f t="shared" si="135"/>
        <v>Earmark&lt;br&gt;(귀속)</v>
      </c>
      <c r="Q258" s="1" t="str">
        <f>IF(O258&lt;&gt;"", VLOOKUP(O258, Lable!$A:$B, 2, FALSE), "")</f>
        <v>Earmark</v>
      </c>
      <c r="R258" s="2" t="s">
        <v>70</v>
      </c>
      <c r="S258" s="1"/>
      <c r="T258" s="4"/>
      <c r="U258" s="4"/>
      <c r="V258" s="4"/>
      <c r="W258" s="4"/>
      <c r="X258" s="4"/>
      <c r="Y258" s="4"/>
      <c r="Z258" s="4"/>
      <c r="AA258" s="4"/>
      <c r="AB258" s="4"/>
      <c r="AC258" s="4" t="s">
        <v>283</v>
      </c>
      <c r="AD258" s="4" t="s">
        <v>283</v>
      </c>
      <c r="AE258" s="4" t="s">
        <v>283</v>
      </c>
    </row>
    <row r="259" spans="1:31" ht="18.600000000000001" customHeight="1">
      <c r="A259" s="4" t="s">
        <v>248</v>
      </c>
      <c r="B259" s="1" t="str">
        <f>VLOOKUP(A259,Lable!$G:$I,2,FALSE)</f>
        <v>오류 평가</v>
      </c>
      <c r="C259" s="1" t="str">
        <f t="shared" si="130"/>
        <v>Wrong Assessments(오류 평가)</v>
      </c>
      <c r="D259" s="1" t="str">
        <f>IF(B259&lt;&gt;"", VLOOKUP(B259,Lable!$A:$D,2,FALSE), "" )</f>
        <v>Wrong Assessments</v>
      </c>
      <c r="E259" s="10" t="s">
        <v>399</v>
      </c>
      <c r="F259" s="1" t="str">
        <f t="shared" si="131"/>
        <v>Case ID : 271061(Case ID : 271061)</v>
      </c>
      <c r="G259" s="1" t="str">
        <f>IF(E259&lt;&gt;"",VLOOKUP(E259,Lable!$A:$B,2,FALSE),"")</f>
        <v>Case ID : 271061</v>
      </c>
      <c r="H259" s="10" t="s">
        <v>402</v>
      </c>
      <c r="I259" s="1" t="str">
        <f t="shared" si="136"/>
        <v>Assessment Details(평가세부정보)</v>
      </c>
      <c r="J259" s="1" t="str">
        <f>IF(H259&lt;&gt;"", VLOOKUP(H259,Lable!$A:$D,2,FALSE),"")</f>
        <v>Assessment Details</v>
      </c>
      <c r="K259" s="9"/>
      <c r="L259" s="1" t="str">
        <f t="shared" si="137"/>
        <v/>
      </c>
      <c r="M259" s="1" t="str">
        <f>IF(K259&lt;&gt;"",VLOOKUP(K259,Lable!$A:$B,2,FALSE),"")</f>
        <v/>
      </c>
      <c r="N259" s="2" t="s">
        <v>15</v>
      </c>
      <c r="O259" s="4" t="s">
        <v>313</v>
      </c>
      <c r="P259" s="1" t="str">
        <f t="shared" si="135"/>
        <v>Actions&lt;br&gt;(행위)</v>
      </c>
      <c r="Q259" s="1" t="str">
        <f>IF(O259&lt;&gt;"", VLOOKUP(O259, Lable!$A:$B, 2, FALSE), "")</f>
        <v>Actions</v>
      </c>
      <c r="R259" s="2" t="s">
        <v>70</v>
      </c>
      <c r="S259" s="1" t="s">
        <v>395</v>
      </c>
      <c r="T259" s="4"/>
      <c r="U259" s="4"/>
      <c r="V259" s="4"/>
      <c r="W259" s="4"/>
      <c r="X259" s="4"/>
      <c r="Y259" s="4"/>
      <c r="Z259" s="4" t="s">
        <v>412</v>
      </c>
      <c r="AA259" s="4" t="s">
        <v>412</v>
      </c>
      <c r="AB259" s="4" t="s">
        <v>412</v>
      </c>
      <c r="AC259" s="41" t="s">
        <v>396</v>
      </c>
      <c r="AD259" s="41" t="s">
        <v>396</v>
      </c>
      <c r="AE259" s="41" t="s">
        <v>396</v>
      </c>
    </row>
    <row r="260" spans="1:31" ht="18.600000000000001" customHeight="1">
      <c r="A260" s="4" t="s">
        <v>248</v>
      </c>
      <c r="B260" s="1" t="str">
        <f>VLOOKUP(A260,Lable!$G:$I,2,FALSE)</f>
        <v>오류 평가</v>
      </c>
      <c r="C260" s="1" t="str">
        <f t="shared" ref="C260" si="138">IF(B260&lt;&gt;"",D260&amp;"("&amp;B260&amp;")","")</f>
        <v>Wrong Assessments(오류 평가)</v>
      </c>
      <c r="D260" s="1" t="str">
        <f>IF(B260&lt;&gt;"", VLOOKUP(B260,Lable!$A:$D,2,FALSE), "" )</f>
        <v>Wrong Assessments</v>
      </c>
      <c r="E260" s="10" t="s">
        <v>399</v>
      </c>
      <c r="F260" s="1" t="str">
        <f t="shared" ref="F260" si="139">IF(E260&lt;&gt;"",G260&amp;"("&amp;E260&amp;")","")</f>
        <v>Case ID : 271061(Case ID : 271061)</v>
      </c>
      <c r="G260" s="1" t="str">
        <f>IF(E260&lt;&gt;"",VLOOKUP(E260,Lable!$A:$B,2,FALSE),"")</f>
        <v>Case ID : 271061</v>
      </c>
      <c r="H260" s="10" t="s">
        <v>402</v>
      </c>
      <c r="I260" s="1" t="str">
        <f t="shared" ref="I260" si="140">IF(H260&lt;&gt;"",J260&amp;"("&amp;H260&amp;")","")</f>
        <v>Assessment Details(평가세부정보)</v>
      </c>
      <c r="J260" s="1" t="str">
        <f>IF(H260&lt;&gt;"", VLOOKUP(H260,Lable!$A:$D,2,FALSE),"")</f>
        <v>Assessment Details</v>
      </c>
      <c r="K260" s="9"/>
      <c r="L260" s="1" t="str">
        <f t="shared" ref="L260" si="141">IF(K260&lt;&gt;"",M260&amp;"("&amp;K260&amp;")","")</f>
        <v/>
      </c>
      <c r="M260" s="1" t="str">
        <f>IF(K260&lt;&gt;"",VLOOKUP(K260,Lable!$A:$B,2,FALSE),"")</f>
        <v/>
      </c>
      <c r="N260" s="2" t="s">
        <v>15</v>
      </c>
      <c r="O260" s="4" t="s">
        <v>313</v>
      </c>
      <c r="P260" s="1" t="str">
        <f t="shared" ref="P260" si="142">IF(O260&lt;&gt;"",Q260&amp;"&lt;br&gt;("&amp;O260&amp;")","")</f>
        <v>Actions&lt;br&gt;(행위)</v>
      </c>
      <c r="Q260" s="1" t="str">
        <f>IF(O260&lt;&gt;"", VLOOKUP(O260, Lable!$A:$B, 2, FALSE), "")</f>
        <v>Actions</v>
      </c>
      <c r="R260" s="2" t="s">
        <v>70</v>
      </c>
      <c r="S260" s="1" t="s">
        <v>395</v>
      </c>
      <c r="T260" s="4"/>
      <c r="U260" s="4"/>
      <c r="V260" s="4"/>
      <c r="W260" s="4"/>
      <c r="X260" s="4"/>
      <c r="Y260" s="4"/>
      <c r="Z260" s="4"/>
      <c r="AA260" s="4"/>
      <c r="AB260" s="4"/>
      <c r="AC260" s="41" t="s">
        <v>401</v>
      </c>
      <c r="AD260" s="41" t="s">
        <v>401</v>
      </c>
      <c r="AE260" s="41" t="s">
        <v>401</v>
      </c>
    </row>
    <row r="261" spans="1:31" s="11" customFormat="1" ht="18.600000000000001" customHeight="1">
      <c r="A261" s="4" t="s">
        <v>248</v>
      </c>
      <c r="B261" s="1" t="str">
        <f>VLOOKUP(A261,Lable!$G:$I,2,FALSE)</f>
        <v>오류 평가</v>
      </c>
      <c r="C261" s="1" t="str">
        <f t="shared" si="130"/>
        <v>Wrong Assessments(오류 평가)</v>
      </c>
      <c r="D261" s="1" t="str">
        <f>IF(B261&lt;&gt;"", VLOOKUP(B261,Lable!$A:$D,2,FALSE), "" )</f>
        <v>Wrong Assessments</v>
      </c>
      <c r="E261" s="10" t="s">
        <v>399</v>
      </c>
      <c r="F261" s="1" t="str">
        <f t="shared" si="131"/>
        <v>Case ID : 271061(Case ID : 271061)</v>
      </c>
      <c r="G261" s="1" t="str">
        <f>IF(E261&lt;&gt;"",VLOOKUP(E261,Lable!$A:$B,2,FALSE),"")</f>
        <v>Case ID : 271061</v>
      </c>
      <c r="H261" s="10"/>
      <c r="I261" s="1"/>
      <c r="J261" s="1"/>
      <c r="K261" s="9"/>
      <c r="L261" s="1"/>
      <c r="M261" s="1"/>
      <c r="N261" s="2"/>
      <c r="O261" s="4"/>
      <c r="P261" s="1"/>
      <c r="Q261" s="1"/>
      <c r="R261" s="2"/>
      <c r="S261" s="1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spans="1:31" ht="18.600000000000001" customHeight="1">
      <c r="A262" s="4" t="s">
        <v>248</v>
      </c>
      <c r="B262" s="1" t="str">
        <f>VLOOKUP(A262,Lable!$G:$I,2,FALSE)</f>
        <v>오류 평가</v>
      </c>
      <c r="C262" s="1" t="str">
        <f t="shared" si="130"/>
        <v>Wrong Assessments(오류 평가)</v>
      </c>
      <c r="D262" s="1" t="str">
        <f>IF(B262&lt;&gt;"", VLOOKUP(B262,Lable!$A:$D,2,FALSE), "" )</f>
        <v>Wrong Assessments</v>
      </c>
      <c r="E262" s="10" t="s">
        <v>399</v>
      </c>
      <c r="F262" s="1" t="str">
        <f t="shared" si="131"/>
        <v>Case ID : 271061(Case ID : 271061)</v>
      </c>
      <c r="G262" s="1" t="str">
        <f>IF(E262&lt;&gt;"",VLOOKUP(E262,Lable!$A:$B,2,FALSE),"")</f>
        <v>Case ID : 271061</v>
      </c>
      <c r="H262" s="10" t="s">
        <v>405</v>
      </c>
      <c r="I262" s="1" t="str">
        <f t="shared" ref="I262:I277" si="143">IF(H262&lt;&gt;"",J262&amp;"("&amp;H262&amp;")","")</f>
        <v>Possible and / or Exact Payment(s)(가능하고/또는 정확한 지불)</v>
      </c>
      <c r="J262" s="1" t="str">
        <f>IF(H262&lt;&gt;"", VLOOKUP(H262,Lable!$A:$D,2,FALSE),"")</f>
        <v>Possible and / or Exact Payment(s)</v>
      </c>
      <c r="K262" s="9"/>
      <c r="L262" s="1" t="str">
        <f t="shared" ref="L262:L277" si="144">IF(K262&lt;&gt;"",M262&amp;"("&amp;K262&amp;")","")</f>
        <v/>
      </c>
      <c r="M262" s="1" t="str">
        <f>IF(K262&lt;&gt;"",VLOOKUP(K262,Lable!$A:$B,2,FALSE),"")</f>
        <v/>
      </c>
      <c r="N262" s="2" t="s">
        <v>15</v>
      </c>
      <c r="O262" s="4" t="s">
        <v>277</v>
      </c>
      <c r="P262" s="1" t="str">
        <f t="shared" ref="P262:P276" si="145">IF(O262&lt;&gt;"",Q262&amp;"&lt;br&gt;("&amp;O262&amp;")","")</f>
        <v>Posting ID&lt;br&gt;(게시 ID)</v>
      </c>
      <c r="Q262" s="1" t="str">
        <f>IF(O262&lt;&gt;"", VLOOKUP(O262, Lable!$A:$B, 2, FALSE), "")</f>
        <v>Posting ID</v>
      </c>
      <c r="R262" s="2" t="s">
        <v>70</v>
      </c>
      <c r="S262" s="1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spans="1:31" ht="18.600000000000001" customHeight="1">
      <c r="A263" s="4" t="s">
        <v>248</v>
      </c>
      <c r="B263" s="1" t="str">
        <f>VLOOKUP(A263,Lable!$G:$I,2,FALSE)</f>
        <v>오류 평가</v>
      </c>
      <c r="C263" s="1" t="str">
        <f t="shared" si="130"/>
        <v>Wrong Assessments(오류 평가)</v>
      </c>
      <c r="D263" s="1" t="str">
        <f>IF(B263&lt;&gt;"", VLOOKUP(B263,Lable!$A:$D,2,FALSE), "" )</f>
        <v>Wrong Assessments</v>
      </c>
      <c r="E263" s="10" t="s">
        <v>399</v>
      </c>
      <c r="F263" s="1" t="str">
        <f t="shared" si="131"/>
        <v>Case ID : 271061(Case ID : 271061)</v>
      </c>
      <c r="G263" s="1" t="str">
        <f>IF(E263&lt;&gt;"",VLOOKUP(E263,Lable!$A:$B,2,FALSE),"")</f>
        <v>Case ID : 271061</v>
      </c>
      <c r="H263" s="10" t="s">
        <v>405</v>
      </c>
      <c r="I263" s="1" t="str">
        <f t="shared" si="143"/>
        <v>Possible and / or Exact Payment(s)(가능하고/또는 정확한 지불)</v>
      </c>
      <c r="J263" s="1" t="str">
        <f>IF(H263&lt;&gt;"", VLOOKUP(H263,Lable!$A:$D,2,FALSE),"")</f>
        <v>Possible and / or Exact Payment(s)</v>
      </c>
      <c r="K263" s="9"/>
      <c r="L263" s="1" t="str">
        <f t="shared" si="144"/>
        <v/>
      </c>
      <c r="M263" s="1" t="str">
        <f>IF(K263&lt;&gt;"",VLOOKUP(K263,Lable!$A:$B,2,FALSE),"")</f>
        <v/>
      </c>
      <c r="N263" s="2" t="s">
        <v>15</v>
      </c>
      <c r="O263" s="4" t="s">
        <v>275</v>
      </c>
      <c r="P263" s="1" t="str">
        <f t="shared" si="145"/>
        <v>TIN&lt;br&gt;(TIN)</v>
      </c>
      <c r="Q263" s="1" t="str">
        <f>IF(O263&lt;&gt;"", VLOOKUP(O263, Lable!$A:$B, 2, FALSE), "")</f>
        <v>TIN</v>
      </c>
      <c r="R263" s="2" t="s">
        <v>70</v>
      </c>
      <c r="S263" s="1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spans="1:31" ht="18.600000000000001" customHeight="1">
      <c r="A264" s="4" t="s">
        <v>248</v>
      </c>
      <c r="B264" s="1" t="str">
        <f>VLOOKUP(A264,Lable!$G:$I,2,FALSE)</f>
        <v>오류 평가</v>
      </c>
      <c r="C264" s="1" t="str">
        <f t="shared" si="130"/>
        <v>Wrong Assessments(오류 평가)</v>
      </c>
      <c r="D264" s="1" t="str">
        <f>IF(B264&lt;&gt;"", VLOOKUP(B264,Lable!$A:$D,2,FALSE), "" )</f>
        <v>Wrong Assessments</v>
      </c>
      <c r="E264" s="10" t="s">
        <v>399</v>
      </c>
      <c r="F264" s="1" t="str">
        <f t="shared" si="131"/>
        <v>Case ID : 271061(Case ID : 271061)</v>
      </c>
      <c r="G264" s="1" t="str">
        <f>IF(E264&lt;&gt;"",VLOOKUP(E264,Lable!$A:$B,2,FALSE),"")</f>
        <v>Case ID : 271061</v>
      </c>
      <c r="H264" s="10" t="s">
        <v>405</v>
      </c>
      <c r="I264" s="1" t="str">
        <f t="shared" si="143"/>
        <v>Possible and / or Exact Payment(s)(가능하고/또는 정확한 지불)</v>
      </c>
      <c r="J264" s="1" t="str">
        <f>IF(H264&lt;&gt;"", VLOOKUP(H264,Lable!$A:$D,2,FALSE),"")</f>
        <v>Possible and / or Exact Payment(s)</v>
      </c>
      <c r="K264" s="9"/>
      <c r="L264" s="1" t="str">
        <f t="shared" si="144"/>
        <v/>
      </c>
      <c r="M264" s="1" t="str">
        <f>IF(K264&lt;&gt;"",VLOOKUP(K264,Lable!$A:$B,2,FALSE),"")</f>
        <v/>
      </c>
      <c r="N264" s="2" t="s">
        <v>15</v>
      </c>
      <c r="O264" s="4" t="s">
        <v>170</v>
      </c>
      <c r="P264" s="1" t="str">
        <f t="shared" si="145"/>
        <v>Value Date&lt;br&gt;(금액 날짜)</v>
      </c>
      <c r="Q264" s="1" t="str">
        <f>IF(O264&lt;&gt;"", VLOOKUP(O264, Lable!$A:$B, 2, FALSE), "")</f>
        <v>Value Date</v>
      </c>
      <c r="R264" s="2" t="s">
        <v>70</v>
      </c>
      <c r="S264" s="1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spans="1:31" ht="18.600000000000001" customHeight="1">
      <c r="A265" s="4" t="s">
        <v>248</v>
      </c>
      <c r="B265" s="1" t="str">
        <f>VLOOKUP(A265,Lable!$G:$I,2,FALSE)</f>
        <v>오류 평가</v>
      </c>
      <c r="C265" s="1" t="str">
        <f t="shared" si="130"/>
        <v>Wrong Assessments(오류 평가)</v>
      </c>
      <c r="D265" s="1" t="str">
        <f>IF(B265&lt;&gt;"", VLOOKUP(B265,Lable!$A:$D,2,FALSE), "" )</f>
        <v>Wrong Assessments</v>
      </c>
      <c r="E265" s="10" t="s">
        <v>399</v>
      </c>
      <c r="F265" s="1" t="str">
        <f t="shared" si="131"/>
        <v>Case ID : 271061(Case ID : 271061)</v>
      </c>
      <c r="G265" s="1" t="str">
        <f>IF(E265&lt;&gt;"",VLOOKUP(E265,Lable!$A:$B,2,FALSE),"")</f>
        <v>Case ID : 271061</v>
      </c>
      <c r="H265" s="10" t="s">
        <v>405</v>
      </c>
      <c r="I265" s="1" t="str">
        <f t="shared" si="143"/>
        <v>Possible and / or Exact Payment(s)(가능하고/또는 정확한 지불)</v>
      </c>
      <c r="J265" s="1" t="str">
        <f>IF(H265&lt;&gt;"", VLOOKUP(H265,Lable!$A:$D,2,FALSE),"")</f>
        <v>Possible and / or Exact Payment(s)</v>
      </c>
      <c r="K265" s="9"/>
      <c r="L265" s="1" t="str">
        <f t="shared" si="144"/>
        <v/>
      </c>
      <c r="M265" s="1" t="str">
        <f>IF(K265&lt;&gt;"",VLOOKUP(K265,Lable!$A:$B,2,FALSE),"")</f>
        <v/>
      </c>
      <c r="N265" s="2" t="s">
        <v>15</v>
      </c>
      <c r="O265" s="4" t="s">
        <v>171</v>
      </c>
      <c r="P265" s="1" t="str">
        <f t="shared" si="145"/>
        <v>Period&lt;br&gt;(기간)</v>
      </c>
      <c r="Q265" s="1" t="str">
        <f>IF(O265&lt;&gt;"", VLOOKUP(O265, Lable!$A:$B, 2, FALSE), "")</f>
        <v>Period</v>
      </c>
      <c r="R265" s="2" t="s">
        <v>70</v>
      </c>
      <c r="S265" s="1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spans="1:31" ht="18.600000000000001" customHeight="1">
      <c r="A266" s="4" t="s">
        <v>248</v>
      </c>
      <c r="B266" s="1" t="str">
        <f>VLOOKUP(A266,Lable!$G:$I,2,FALSE)</f>
        <v>오류 평가</v>
      </c>
      <c r="C266" s="1" t="str">
        <f t="shared" si="130"/>
        <v>Wrong Assessments(오류 평가)</v>
      </c>
      <c r="D266" s="1" t="str">
        <f>IF(B266&lt;&gt;"", VLOOKUP(B266,Lable!$A:$D,2,FALSE), "" )</f>
        <v>Wrong Assessments</v>
      </c>
      <c r="E266" s="10" t="s">
        <v>399</v>
      </c>
      <c r="F266" s="1" t="str">
        <f t="shared" si="131"/>
        <v>Case ID : 271061(Case ID : 271061)</v>
      </c>
      <c r="G266" s="1" t="str">
        <f>IF(E266&lt;&gt;"",VLOOKUP(E266,Lable!$A:$B,2,FALSE),"")</f>
        <v>Case ID : 271061</v>
      </c>
      <c r="H266" s="10" t="s">
        <v>405</v>
      </c>
      <c r="I266" s="1" t="str">
        <f t="shared" si="143"/>
        <v>Possible and / or Exact Payment(s)(가능하고/또는 정확한 지불)</v>
      </c>
      <c r="J266" s="1" t="str">
        <f>IF(H266&lt;&gt;"", VLOOKUP(H266,Lable!$A:$D,2,FALSE),"")</f>
        <v>Possible and / or Exact Payment(s)</v>
      </c>
      <c r="K266" s="9"/>
      <c r="L266" s="1" t="str">
        <f t="shared" si="144"/>
        <v/>
      </c>
      <c r="M266" s="1" t="str">
        <f>IF(K266&lt;&gt;"",VLOOKUP(K266,Lable!$A:$B,2,FALSE),"")</f>
        <v/>
      </c>
      <c r="N266" s="2" t="s">
        <v>15</v>
      </c>
      <c r="O266" s="4" t="s">
        <v>172</v>
      </c>
      <c r="P266" s="1" t="str">
        <f t="shared" si="145"/>
        <v>Year&lt;br&gt;(년)</v>
      </c>
      <c r="Q266" s="1" t="str">
        <f>IF(O266&lt;&gt;"", VLOOKUP(O266, Lable!$A:$B, 2, FALSE), "")</f>
        <v>Year</v>
      </c>
      <c r="R266" s="2" t="s">
        <v>70</v>
      </c>
      <c r="S266" s="1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spans="1:31" ht="18.600000000000001" customHeight="1">
      <c r="A267" s="4" t="s">
        <v>248</v>
      </c>
      <c r="B267" s="1" t="str">
        <f>VLOOKUP(A267,Lable!$G:$I,2,FALSE)</f>
        <v>오류 평가</v>
      </c>
      <c r="C267" s="1" t="str">
        <f t="shared" si="130"/>
        <v>Wrong Assessments(오류 평가)</v>
      </c>
      <c r="D267" s="1" t="str">
        <f>IF(B267&lt;&gt;"", VLOOKUP(B267,Lable!$A:$D,2,FALSE), "" )</f>
        <v>Wrong Assessments</v>
      </c>
      <c r="E267" s="10" t="s">
        <v>399</v>
      </c>
      <c r="F267" s="1" t="str">
        <f t="shared" si="131"/>
        <v>Case ID : 271061(Case ID : 271061)</v>
      </c>
      <c r="G267" s="1" t="str">
        <f>IF(E267&lt;&gt;"",VLOOKUP(E267,Lable!$A:$B,2,FALSE),"")</f>
        <v>Case ID : 271061</v>
      </c>
      <c r="H267" s="10" t="s">
        <v>405</v>
      </c>
      <c r="I267" s="1" t="str">
        <f t="shared" si="143"/>
        <v>Possible and / or Exact Payment(s)(가능하고/또는 정확한 지불)</v>
      </c>
      <c r="J267" s="1" t="str">
        <f>IF(H267&lt;&gt;"", VLOOKUP(H267,Lable!$A:$D,2,FALSE),"")</f>
        <v>Possible and / or Exact Payment(s)</v>
      </c>
      <c r="K267" s="9"/>
      <c r="L267" s="1" t="str">
        <f t="shared" si="144"/>
        <v/>
      </c>
      <c r="M267" s="1" t="str">
        <f>IF(K267&lt;&gt;"",VLOOKUP(K267,Lable!$A:$B,2,FALSE),"")</f>
        <v/>
      </c>
      <c r="N267" s="2" t="s">
        <v>15</v>
      </c>
      <c r="O267" s="4" t="s">
        <v>173</v>
      </c>
      <c r="P267" s="1" t="str">
        <f t="shared" si="145"/>
        <v>Tax&lt;br&gt;(세금)</v>
      </c>
      <c r="Q267" s="1" t="str">
        <f>IF(O267&lt;&gt;"", VLOOKUP(O267, Lable!$A:$B, 2, FALSE), "")</f>
        <v>Tax</v>
      </c>
      <c r="R267" s="2" t="s">
        <v>70</v>
      </c>
      <c r="S267" s="1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spans="1:31" ht="18.600000000000001" customHeight="1">
      <c r="A268" s="4" t="s">
        <v>248</v>
      </c>
      <c r="B268" s="1" t="str">
        <f>VLOOKUP(A268,Lable!$G:$I,2,FALSE)</f>
        <v>오류 평가</v>
      </c>
      <c r="C268" s="1" t="str">
        <f t="shared" si="130"/>
        <v>Wrong Assessments(오류 평가)</v>
      </c>
      <c r="D268" s="1" t="str">
        <f>IF(B268&lt;&gt;"", VLOOKUP(B268,Lable!$A:$D,2,FALSE), "" )</f>
        <v>Wrong Assessments</v>
      </c>
      <c r="E268" s="10" t="s">
        <v>399</v>
      </c>
      <c r="F268" s="1" t="str">
        <f t="shared" si="131"/>
        <v>Case ID : 271061(Case ID : 271061)</v>
      </c>
      <c r="G268" s="1" t="str">
        <f>IF(E268&lt;&gt;"",VLOOKUP(E268,Lable!$A:$B,2,FALSE),"")</f>
        <v>Case ID : 271061</v>
      </c>
      <c r="H268" s="10" t="s">
        <v>405</v>
      </c>
      <c r="I268" s="1" t="str">
        <f t="shared" si="143"/>
        <v>Possible and / or Exact Payment(s)(가능하고/또는 정확한 지불)</v>
      </c>
      <c r="J268" s="1" t="str">
        <f>IF(H268&lt;&gt;"", VLOOKUP(H268,Lable!$A:$D,2,FALSE),"")</f>
        <v>Possible and / or Exact Payment(s)</v>
      </c>
      <c r="K268" s="9"/>
      <c r="L268" s="1" t="str">
        <f t="shared" si="144"/>
        <v/>
      </c>
      <c r="M268" s="1" t="str">
        <f>IF(K268&lt;&gt;"",VLOOKUP(K268,Lable!$A:$B,2,FALSE),"")</f>
        <v/>
      </c>
      <c r="N268" s="2" t="s">
        <v>15</v>
      </c>
      <c r="O268" s="4" t="s">
        <v>278</v>
      </c>
      <c r="P268" s="1" t="str">
        <f t="shared" si="145"/>
        <v>GFS Code&lt;br&gt;(GFS 코드)</v>
      </c>
      <c r="Q268" s="1" t="str">
        <f>IF(O268&lt;&gt;"", VLOOKUP(O268, Lable!$A:$B, 2, FALSE), "")</f>
        <v>GFS Code</v>
      </c>
      <c r="R268" s="2" t="s">
        <v>70</v>
      </c>
      <c r="S268" s="1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spans="1:31" ht="18.600000000000001" customHeight="1">
      <c r="A269" s="4" t="s">
        <v>248</v>
      </c>
      <c r="B269" s="1" t="str">
        <f>VLOOKUP(A269,Lable!$G:$I,2,FALSE)</f>
        <v>오류 평가</v>
      </c>
      <c r="C269" s="1" t="str">
        <f t="shared" si="130"/>
        <v>Wrong Assessments(오류 평가)</v>
      </c>
      <c r="D269" s="1" t="str">
        <f>IF(B269&lt;&gt;"", VLOOKUP(B269,Lable!$A:$D,2,FALSE), "" )</f>
        <v>Wrong Assessments</v>
      </c>
      <c r="E269" s="10" t="s">
        <v>399</v>
      </c>
      <c r="F269" s="1" t="str">
        <f t="shared" si="131"/>
        <v>Case ID : 271061(Case ID : 271061)</v>
      </c>
      <c r="G269" s="1" t="str">
        <f>IF(E269&lt;&gt;"",VLOOKUP(E269,Lable!$A:$B,2,FALSE),"")</f>
        <v>Case ID : 271061</v>
      </c>
      <c r="H269" s="10" t="s">
        <v>405</v>
      </c>
      <c r="I269" s="1" t="str">
        <f t="shared" si="143"/>
        <v>Possible and / or Exact Payment(s)(가능하고/또는 정확한 지불)</v>
      </c>
      <c r="J269" s="1" t="str">
        <f>IF(H269&lt;&gt;"", VLOOKUP(H269,Lable!$A:$D,2,FALSE),"")</f>
        <v>Possible and / or Exact Payment(s)</v>
      </c>
      <c r="K269" s="9"/>
      <c r="L269" s="1" t="str">
        <f t="shared" si="144"/>
        <v/>
      </c>
      <c r="M269" s="1" t="str">
        <f>IF(K269&lt;&gt;"",VLOOKUP(K269,Lable!$A:$B,2,FALSE),"")</f>
        <v/>
      </c>
      <c r="N269" s="2" t="s">
        <v>15</v>
      </c>
      <c r="O269" s="4" t="s">
        <v>174</v>
      </c>
      <c r="P269" s="1" t="str">
        <f t="shared" si="145"/>
        <v>Case Type&lt;br&gt;(사례 유형)</v>
      </c>
      <c r="Q269" s="1" t="str">
        <f>IF(O269&lt;&gt;"", VLOOKUP(O269, Lable!$A:$B, 2, FALSE), "")</f>
        <v>Case Type</v>
      </c>
      <c r="R269" s="2" t="s">
        <v>70</v>
      </c>
      <c r="S269" s="1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spans="1:31" ht="18.600000000000001" customHeight="1">
      <c r="A270" s="4" t="s">
        <v>248</v>
      </c>
      <c r="B270" s="1" t="str">
        <f>VLOOKUP(A270,Lable!$G:$I,2,FALSE)</f>
        <v>오류 평가</v>
      </c>
      <c r="C270" s="1" t="str">
        <f t="shared" si="130"/>
        <v>Wrong Assessments(오류 평가)</v>
      </c>
      <c r="D270" s="1" t="str">
        <f>IF(B270&lt;&gt;"", VLOOKUP(B270,Lable!$A:$D,2,FALSE), "" )</f>
        <v>Wrong Assessments</v>
      </c>
      <c r="E270" s="10" t="s">
        <v>399</v>
      </c>
      <c r="F270" s="1" t="str">
        <f t="shared" si="131"/>
        <v>Case ID : 271061(Case ID : 271061)</v>
      </c>
      <c r="G270" s="1" t="str">
        <f>IF(E270&lt;&gt;"",VLOOKUP(E270,Lable!$A:$B,2,FALSE),"")</f>
        <v>Case ID : 271061</v>
      </c>
      <c r="H270" s="10" t="s">
        <v>405</v>
      </c>
      <c r="I270" s="1" t="str">
        <f t="shared" si="143"/>
        <v>Possible and / or Exact Payment(s)(가능하고/또는 정확한 지불)</v>
      </c>
      <c r="J270" s="1" t="str">
        <f>IF(H270&lt;&gt;"", VLOOKUP(H270,Lable!$A:$D,2,FALSE),"")</f>
        <v>Possible and / or Exact Payment(s)</v>
      </c>
      <c r="K270" s="9"/>
      <c r="L270" s="1" t="str">
        <f t="shared" si="144"/>
        <v/>
      </c>
      <c r="M270" s="1" t="str">
        <f>IF(K270&lt;&gt;"",VLOOKUP(K270,Lable!$A:$B,2,FALSE),"")</f>
        <v/>
      </c>
      <c r="N270" s="2" t="s">
        <v>15</v>
      </c>
      <c r="O270" s="4" t="s">
        <v>175</v>
      </c>
      <c r="P270" s="1" t="str">
        <f t="shared" si="145"/>
        <v>Debit No&lt;br&gt;(차변 번호)</v>
      </c>
      <c r="Q270" s="1" t="str">
        <f>IF(O270&lt;&gt;"", VLOOKUP(O270, Lable!$A:$B, 2, FALSE), "")</f>
        <v>Debit No</v>
      </c>
      <c r="R270" s="2" t="s">
        <v>70</v>
      </c>
      <c r="S270" s="1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spans="1:31" ht="18.600000000000001" customHeight="1">
      <c r="A271" s="4" t="s">
        <v>248</v>
      </c>
      <c r="B271" s="1" t="str">
        <f>VLOOKUP(A271,Lable!$G:$I,2,FALSE)</f>
        <v>오류 평가</v>
      </c>
      <c r="C271" s="1" t="str">
        <f t="shared" si="130"/>
        <v>Wrong Assessments(오류 평가)</v>
      </c>
      <c r="D271" s="1" t="str">
        <f>IF(B271&lt;&gt;"", VLOOKUP(B271,Lable!$A:$D,2,FALSE), "" )</f>
        <v>Wrong Assessments</v>
      </c>
      <c r="E271" s="10" t="s">
        <v>399</v>
      </c>
      <c r="F271" s="1" t="str">
        <f t="shared" si="131"/>
        <v>Case ID : 271061(Case ID : 271061)</v>
      </c>
      <c r="G271" s="1" t="str">
        <f>IF(E271&lt;&gt;"",VLOOKUP(E271,Lable!$A:$B,2,FALSE),"")</f>
        <v>Case ID : 271061</v>
      </c>
      <c r="H271" s="10" t="s">
        <v>405</v>
      </c>
      <c r="I271" s="1" t="str">
        <f t="shared" si="143"/>
        <v>Possible and / or Exact Payment(s)(가능하고/또는 정확한 지불)</v>
      </c>
      <c r="J271" s="1" t="str">
        <f>IF(H271&lt;&gt;"", VLOOKUP(H271,Lable!$A:$D,2,FALSE),"")</f>
        <v>Possible and / or Exact Payment(s)</v>
      </c>
      <c r="K271" s="9"/>
      <c r="L271" s="1" t="str">
        <f t="shared" si="144"/>
        <v/>
      </c>
      <c r="M271" s="1" t="str">
        <f>IF(K271&lt;&gt;"",VLOOKUP(K271,Lable!$A:$B,2,FALSE),"")</f>
        <v/>
      </c>
      <c r="N271" s="2" t="s">
        <v>15</v>
      </c>
      <c r="O271" s="4" t="s">
        <v>176</v>
      </c>
      <c r="P271" s="1" t="str">
        <f t="shared" si="145"/>
        <v>Debit Amount&lt;br&gt;(차변 금액)</v>
      </c>
      <c r="Q271" s="1" t="str">
        <f>IF(O271&lt;&gt;"", VLOOKUP(O271, Lable!$A:$B, 2, FALSE), "")</f>
        <v>Debit Amount</v>
      </c>
      <c r="R271" s="2" t="s">
        <v>70</v>
      </c>
      <c r="S271" s="1"/>
      <c r="T271" s="4"/>
      <c r="U271" s="4"/>
      <c r="V271" s="4"/>
      <c r="W271" s="4"/>
      <c r="X271" s="4"/>
      <c r="Y271" s="4"/>
      <c r="Z271" s="4"/>
      <c r="AA271" s="4"/>
      <c r="AB271" s="4"/>
      <c r="AC271" s="33"/>
      <c r="AD271" s="33"/>
      <c r="AE271" s="33"/>
    </row>
    <row r="272" spans="1:31" ht="18.600000000000001" customHeight="1">
      <c r="A272" s="4" t="s">
        <v>248</v>
      </c>
      <c r="B272" s="1" t="str">
        <f>VLOOKUP(A272,Lable!$G:$I,2,FALSE)</f>
        <v>오류 평가</v>
      </c>
      <c r="C272" s="1" t="str">
        <f t="shared" si="130"/>
        <v>Wrong Assessments(오류 평가)</v>
      </c>
      <c r="D272" s="1" t="str">
        <f>IF(B272&lt;&gt;"", VLOOKUP(B272,Lable!$A:$D,2,FALSE), "" )</f>
        <v>Wrong Assessments</v>
      </c>
      <c r="E272" s="10" t="s">
        <v>399</v>
      </c>
      <c r="F272" s="1" t="str">
        <f t="shared" si="131"/>
        <v>Case ID : 271061(Case ID : 271061)</v>
      </c>
      <c r="G272" s="1" t="str">
        <f>IF(E272&lt;&gt;"",VLOOKUP(E272,Lable!$A:$B,2,FALSE),"")</f>
        <v>Case ID : 271061</v>
      </c>
      <c r="H272" s="10" t="s">
        <v>405</v>
      </c>
      <c r="I272" s="1" t="str">
        <f t="shared" si="143"/>
        <v>Possible and / or Exact Payment(s)(가능하고/또는 정확한 지불)</v>
      </c>
      <c r="J272" s="1" t="str">
        <f>IF(H272&lt;&gt;"", VLOOKUP(H272,Lable!$A:$D,2,FALSE),"")</f>
        <v>Possible and / or Exact Payment(s)</v>
      </c>
      <c r="K272" s="9"/>
      <c r="L272" s="1" t="str">
        <f t="shared" si="144"/>
        <v/>
      </c>
      <c r="M272" s="1" t="str">
        <f>IF(K272&lt;&gt;"",VLOOKUP(K272,Lable!$A:$B,2,FALSE),"")</f>
        <v/>
      </c>
      <c r="N272" s="2" t="s">
        <v>15</v>
      </c>
      <c r="O272" s="4" t="s">
        <v>177</v>
      </c>
      <c r="P272" s="1" t="str">
        <f t="shared" si="145"/>
        <v>Creadit Amount&lt;br&gt;(대변 금액)</v>
      </c>
      <c r="Q272" s="1" t="str">
        <f>IF(O272&lt;&gt;"", VLOOKUP(O272, Lable!$A:$B, 2, FALSE), "")</f>
        <v>Creadit Amount</v>
      </c>
      <c r="R272" s="2" t="s">
        <v>70</v>
      </c>
      <c r="S272" s="1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spans="1:31" ht="18.600000000000001" customHeight="1">
      <c r="A273" s="4" t="s">
        <v>248</v>
      </c>
      <c r="B273" s="1" t="str">
        <f>VLOOKUP(A273,Lable!$G:$I,2,FALSE)</f>
        <v>오류 평가</v>
      </c>
      <c r="C273" s="1" t="str">
        <f t="shared" si="130"/>
        <v>Wrong Assessments(오류 평가)</v>
      </c>
      <c r="D273" s="1" t="str">
        <f>IF(B273&lt;&gt;"", VLOOKUP(B273,Lable!$A:$D,2,FALSE), "" )</f>
        <v>Wrong Assessments</v>
      </c>
      <c r="E273" s="10" t="s">
        <v>399</v>
      </c>
      <c r="F273" s="1" t="str">
        <f t="shared" si="131"/>
        <v>Case ID : 271061(Case ID : 271061)</v>
      </c>
      <c r="G273" s="1" t="str">
        <f>IF(E273&lt;&gt;"",VLOOKUP(E273,Lable!$A:$B,2,FALSE),"")</f>
        <v>Case ID : 271061</v>
      </c>
      <c r="H273" s="10" t="s">
        <v>405</v>
      </c>
      <c r="I273" s="1" t="str">
        <f t="shared" si="143"/>
        <v>Possible and / or Exact Payment(s)(가능하고/또는 정확한 지불)</v>
      </c>
      <c r="J273" s="1" t="str">
        <f>IF(H273&lt;&gt;"", VLOOKUP(H273,Lable!$A:$D,2,FALSE),"")</f>
        <v>Possible and / or Exact Payment(s)</v>
      </c>
      <c r="K273" s="9"/>
      <c r="L273" s="1" t="str">
        <f t="shared" si="144"/>
        <v/>
      </c>
      <c r="M273" s="1" t="str">
        <f>IF(K273&lt;&gt;"",VLOOKUP(K273,Lable!$A:$B,2,FALSE),"")</f>
        <v/>
      </c>
      <c r="N273" s="2" t="s">
        <v>15</v>
      </c>
      <c r="O273" s="4" t="s">
        <v>279</v>
      </c>
      <c r="P273" s="1" t="str">
        <f t="shared" si="145"/>
        <v>Earmark&lt;br&gt;(귀속)</v>
      </c>
      <c r="Q273" s="1" t="str">
        <f>IF(O273&lt;&gt;"", VLOOKUP(O273, Lable!$A:$B, 2, FALSE), "")</f>
        <v>Earmark</v>
      </c>
      <c r="R273" s="2" t="s">
        <v>70</v>
      </c>
      <c r="S273" s="1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spans="1:31" s="11" customFormat="1" ht="18.600000000000001" customHeight="1">
      <c r="A274" s="4" t="s">
        <v>407</v>
      </c>
      <c r="B274" s="1" t="str">
        <f>VLOOKUP(A274,Lable!$G:$I,2,FALSE)</f>
        <v>세부정보수정(오류평가)</v>
      </c>
      <c r="C274" s="1" t="str">
        <f t="shared" si="130"/>
        <v>Ammend Details(Wrong Assessments)(세부정보수정(오류평가))</v>
      </c>
      <c r="D274" s="1" t="str">
        <f>IF(B274&lt;&gt;"", VLOOKUP(B274,Lable!$A:$D,2,FALSE), "" )</f>
        <v>Ammend Details(Wrong Assessments)</v>
      </c>
      <c r="E274" s="10"/>
      <c r="F274" s="1" t="str">
        <f t="shared" si="131"/>
        <v/>
      </c>
      <c r="G274" s="1" t="str">
        <f>IF(E274&lt;&gt;"",VLOOKUP(E274,Lable!$A:$B,2,FALSE),"")</f>
        <v/>
      </c>
      <c r="H274" s="10"/>
      <c r="I274" s="1" t="str">
        <f t="shared" si="143"/>
        <v/>
      </c>
      <c r="J274" s="1" t="str">
        <f>IF(H274&lt;&gt;"", VLOOKUP(H274,Lable!$A:$D,2,FALSE),"")</f>
        <v/>
      </c>
      <c r="K274" s="9"/>
      <c r="L274" s="1" t="str">
        <f t="shared" si="144"/>
        <v/>
      </c>
      <c r="M274" s="1" t="str">
        <f>IF(K274&lt;&gt;"",VLOOKUP(K274,Lable!$A:$B,2,FALSE),"")</f>
        <v/>
      </c>
      <c r="N274" s="2" t="s">
        <v>25</v>
      </c>
      <c r="O274" s="4" t="s">
        <v>411</v>
      </c>
      <c r="P274" s="1" t="str">
        <f t="shared" si="145"/>
        <v>Debit Amount&lt;br&gt;(차변 금액)</v>
      </c>
      <c r="Q274" s="1" t="str">
        <f>IF(O274&lt;&gt;"", VLOOKUP(O274, Lable!$A:$B, 2, FALSE), "")</f>
        <v>Debit Amount</v>
      </c>
      <c r="R274" s="2" t="s">
        <v>142</v>
      </c>
      <c r="S274" s="1"/>
      <c r="T274" s="1"/>
      <c r="U274" s="1"/>
      <c r="V274" s="2" t="s">
        <v>140</v>
      </c>
      <c r="W274" s="2" t="s">
        <v>140</v>
      </c>
      <c r="X274" s="2"/>
      <c r="Y274" s="2"/>
      <c r="Z274" s="4"/>
      <c r="AA274" s="4"/>
      <c r="AB274" s="4"/>
      <c r="AC274" s="4">
        <v>34013945.689999998</v>
      </c>
      <c r="AD274" s="4">
        <v>34013945.689999998</v>
      </c>
      <c r="AE274" s="4">
        <v>34013945.689999998</v>
      </c>
    </row>
    <row r="275" spans="1:31" s="19" customFormat="1" ht="18.600000000000001" customHeight="1">
      <c r="A275" s="16" t="s">
        <v>406</v>
      </c>
      <c r="B275" s="17" t="str">
        <f>VLOOKUP(A275,Lable!$G:$I,2,FALSE)</f>
        <v>세부정보수정(오류평가)</v>
      </c>
      <c r="C275" s="17" t="str">
        <f t="shared" si="130"/>
        <v>Ammend Details(Wrong Assessments)(세부정보수정(오류평가))</v>
      </c>
      <c r="D275" s="17" t="str">
        <f>IF(B275&lt;&gt;"", VLOOKUP(B275,Lable!$A:$D,2,FALSE), "" )</f>
        <v>Ammend Details(Wrong Assessments)</v>
      </c>
      <c r="E275" s="18"/>
      <c r="F275" s="17" t="str">
        <f t="shared" si="131"/>
        <v/>
      </c>
      <c r="G275" s="17" t="str">
        <f>IF(E275&lt;&gt;"",VLOOKUP(E275,Lable!$A:$B,2,FALSE),"")</f>
        <v/>
      </c>
      <c r="H275" s="18"/>
      <c r="I275" s="17" t="str">
        <f t="shared" si="143"/>
        <v/>
      </c>
      <c r="J275" s="17" t="str">
        <f>IF(H275&lt;&gt;"", VLOOKUP(H275,Lable!$A:$D,2,FALSE),"")</f>
        <v/>
      </c>
      <c r="K275" s="17"/>
      <c r="L275" s="17" t="str">
        <f t="shared" si="144"/>
        <v/>
      </c>
      <c r="M275" s="17" t="str">
        <f>IF(K275&lt;&gt;"",VLOOKUP(K275,Lable!$A:$B,2,FALSE),"")</f>
        <v/>
      </c>
      <c r="N275" s="18"/>
      <c r="O275" s="16" t="s">
        <v>391</v>
      </c>
      <c r="P275" s="17" t="str">
        <f t="shared" si="145"/>
        <v>Cancel&lt;br&gt;(취소)</v>
      </c>
      <c r="Q275" s="17" t="str">
        <f>IF(O275&lt;&gt;"", VLOOKUP(O275, Lable!$A:$B, 2, FALSE), "")</f>
        <v>Cancel</v>
      </c>
      <c r="R275" s="18" t="s">
        <v>141</v>
      </c>
      <c r="S275" s="17" t="s">
        <v>8</v>
      </c>
      <c r="T275" s="17"/>
      <c r="U275" s="17"/>
      <c r="V275" s="18"/>
      <c r="W275" s="18"/>
      <c r="X275" s="18"/>
      <c r="Y275" s="18"/>
      <c r="Z275" s="16"/>
      <c r="AA275" s="16"/>
      <c r="AB275" s="16"/>
      <c r="AC275" s="16"/>
      <c r="AD275" s="16"/>
      <c r="AE275" s="16"/>
    </row>
    <row r="276" spans="1:31" s="19" customFormat="1" ht="18.600000000000001" customHeight="1">
      <c r="A276" s="16" t="s">
        <v>406</v>
      </c>
      <c r="B276" s="17" t="str">
        <f>VLOOKUP(A276,Lable!$G:$I,2,FALSE)</f>
        <v>세부정보수정(오류평가)</v>
      </c>
      <c r="C276" s="17" t="str">
        <f t="shared" ref="C276:C309" si="146">IF(B276&lt;&gt;"",D276&amp;"("&amp;B276&amp;")","")</f>
        <v>Ammend Details(Wrong Assessments)(세부정보수정(오류평가))</v>
      </c>
      <c r="D276" s="17" t="str">
        <f>IF(B276&lt;&gt;"", VLOOKUP(B276,Lable!$A:$D,2,FALSE), "" )</f>
        <v>Ammend Details(Wrong Assessments)</v>
      </c>
      <c r="E276" s="18"/>
      <c r="F276" s="17" t="str">
        <f t="shared" ref="F276:F309" si="147">IF(E276&lt;&gt;"",G276&amp;"("&amp;E276&amp;")","")</f>
        <v/>
      </c>
      <c r="G276" s="17" t="str">
        <f>IF(E276&lt;&gt;"",VLOOKUP(E276,Lable!$A:$B,2,FALSE),"")</f>
        <v/>
      </c>
      <c r="H276" s="18"/>
      <c r="I276" s="17" t="str">
        <f t="shared" si="143"/>
        <v/>
      </c>
      <c r="J276" s="17" t="str">
        <f>IF(H276&lt;&gt;"", VLOOKUP(H276,Lable!$A:$D,2,FALSE),"")</f>
        <v/>
      </c>
      <c r="K276" s="17"/>
      <c r="L276" s="17" t="str">
        <f t="shared" si="144"/>
        <v/>
      </c>
      <c r="M276" s="17" t="str">
        <f>IF(K276&lt;&gt;"",VLOOKUP(K276,Lable!$A:$B,2,FALSE),"")</f>
        <v/>
      </c>
      <c r="N276" s="18"/>
      <c r="O276" s="16" t="s">
        <v>392</v>
      </c>
      <c r="P276" s="17" t="str">
        <f t="shared" si="145"/>
        <v>Submit&lt;br&gt;(제출)</v>
      </c>
      <c r="Q276" s="17" t="str">
        <f>IF(O276&lt;&gt;"", VLOOKUP(O276, Lable!$A:$B, 2, FALSE), "")</f>
        <v>Submit</v>
      </c>
      <c r="R276" s="18" t="s">
        <v>141</v>
      </c>
      <c r="S276" s="17" t="s">
        <v>287</v>
      </c>
      <c r="T276" s="17"/>
      <c r="U276" s="17"/>
      <c r="V276" s="18"/>
      <c r="W276" s="18"/>
      <c r="X276" s="18"/>
      <c r="Y276" s="18"/>
      <c r="Z276" s="16"/>
      <c r="AA276" s="16"/>
      <c r="AB276" s="16"/>
      <c r="AC276" s="16"/>
      <c r="AD276" s="16"/>
      <c r="AE276" s="16"/>
    </row>
    <row r="277" spans="1:31" s="11" customFormat="1" ht="18.600000000000001" customHeight="1">
      <c r="A277" s="4" t="s">
        <v>415</v>
      </c>
      <c r="B277" s="1" t="str">
        <f>VLOOKUP(A277,Lable!$G:$I,2,FALSE)</f>
        <v>중복된 평가 내역</v>
      </c>
      <c r="C277" s="1" t="str">
        <f t="shared" si="146"/>
        <v>Duplicate Assessments(중복된 평가 내역)</v>
      </c>
      <c r="D277" s="1" t="str">
        <f>IF(B277&lt;&gt;"", VLOOKUP(B277,Lable!$A:$D,2,FALSE), "" )</f>
        <v>Duplicate Assessments</v>
      </c>
      <c r="E277" s="10" t="s">
        <v>414</v>
      </c>
      <c r="F277" s="1" t="str">
        <f t="shared" si="147"/>
        <v>Case ID : 271329(Case ID : 271329)</v>
      </c>
      <c r="G277" s="1" t="str">
        <f>IF(E277&lt;&gt;"",VLOOKUP(E277,Lable!$A:$B,2,FALSE),"")</f>
        <v>Case ID : 271329</v>
      </c>
      <c r="H277" s="10"/>
      <c r="I277" s="1" t="str">
        <f t="shared" si="143"/>
        <v/>
      </c>
      <c r="J277" s="1" t="str">
        <f>IF(H277&lt;&gt;"", VLOOKUP(H277,Lable!$A:$D,2,FALSE),"")</f>
        <v/>
      </c>
      <c r="K277" s="9"/>
      <c r="L277" s="1" t="str">
        <f t="shared" si="144"/>
        <v/>
      </c>
      <c r="M277" s="1" t="str">
        <f>IF(K277&lt;&gt;"",VLOOKUP(K277,Lable!$A:$B,2,FALSE),"")</f>
        <v/>
      </c>
      <c r="N277" s="2"/>
      <c r="O277" s="4"/>
      <c r="P277" s="1"/>
      <c r="Q277" s="1"/>
      <c r="R277" s="2"/>
      <c r="S277" s="1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spans="1:31" s="19" customFormat="1" ht="18.600000000000001" customHeight="1">
      <c r="A278" s="16" t="s">
        <v>249</v>
      </c>
      <c r="B278" s="17" t="str">
        <f>VLOOKUP(A278,Lable!$G:$I,2,FALSE)</f>
        <v>중복된 평가 내역</v>
      </c>
      <c r="C278" s="17" t="str">
        <f t="shared" si="146"/>
        <v>Duplicate Assessments(중복된 평가 내역)</v>
      </c>
      <c r="D278" s="17" t="str">
        <f>IF(B278&lt;&gt;"", VLOOKUP(B278,Lable!$A:$D,2,FALSE), "" )</f>
        <v>Duplicate Assessments</v>
      </c>
      <c r="E278" s="18" t="s">
        <v>413</v>
      </c>
      <c r="F278" s="17" t="str">
        <f t="shared" si="147"/>
        <v>Case ID : 271329(Case ID : 271329)</v>
      </c>
      <c r="G278" s="17" t="str">
        <f>IF(E278&lt;&gt;"",VLOOKUP(E278,Lable!$A:$B,2,FALSE),"")</f>
        <v>Case ID : 271329</v>
      </c>
      <c r="H278" s="18"/>
      <c r="I278" s="17"/>
      <c r="J278" s="17"/>
      <c r="K278" s="17"/>
      <c r="L278" s="17"/>
      <c r="M278" s="17"/>
      <c r="N278" s="18"/>
      <c r="O278" s="16" t="s">
        <v>285</v>
      </c>
      <c r="P278" s="17" t="str">
        <f t="shared" ref="P278:P290" si="148">IF(O278&lt;&gt;"",Q278&amp;"&lt;br&gt;("&amp;O278&amp;")","")</f>
        <v>Remove Case&lt;br&gt;(케이스 제거)</v>
      </c>
      <c r="Q278" s="17" t="str">
        <f>IF(O278&lt;&gt;"", VLOOKUP(O278, Lable!$A:$B, 2, FALSE), "")</f>
        <v>Remove Case</v>
      </c>
      <c r="R278" s="18" t="s">
        <v>141</v>
      </c>
      <c r="S278" s="17" t="s">
        <v>287</v>
      </c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</row>
    <row r="279" spans="1:31" s="11" customFormat="1" ht="18.600000000000001" customHeight="1">
      <c r="A279" s="4" t="s">
        <v>249</v>
      </c>
      <c r="B279" s="1" t="str">
        <f>VLOOKUP(A279,Lable!$G:$I,2,FALSE)</f>
        <v>중복된 평가 내역</v>
      </c>
      <c r="C279" s="1" t="str">
        <f t="shared" si="146"/>
        <v>Duplicate Assessments(중복된 평가 내역)</v>
      </c>
      <c r="D279" s="1" t="str">
        <f>IF(B279&lt;&gt;"", VLOOKUP(B279,Lable!$A:$D,2,FALSE), "" )</f>
        <v>Duplicate Assessments</v>
      </c>
      <c r="E279" s="10" t="s">
        <v>413</v>
      </c>
      <c r="F279" s="1" t="str">
        <f t="shared" si="147"/>
        <v>Case ID : 271329(Case ID : 271329)</v>
      </c>
      <c r="G279" s="1" t="str">
        <f>IF(E279&lt;&gt;"",VLOOKUP(E279,Lable!$A:$B,2,FALSE),"")</f>
        <v>Case ID : 271329</v>
      </c>
      <c r="H279" s="10" t="s">
        <v>417</v>
      </c>
      <c r="I279" s="1" t="str">
        <f t="shared" ref="I279:I290" si="149">IF(H279&lt;&gt;"",J279&amp;"("&amp;H279&amp;")","")</f>
        <v>Correct Assessment(올바른평가)</v>
      </c>
      <c r="J279" s="1" t="str">
        <f>IF(H279&lt;&gt;"", VLOOKUP(H279,Lable!$A:$D,2,FALSE),"")</f>
        <v>Correct Assessment</v>
      </c>
      <c r="K279" s="9"/>
      <c r="L279" s="1" t="str">
        <f t="shared" ref="L279:L290" si="150">IF(K279&lt;&gt;"",M279&amp;"("&amp;K279&amp;")","")</f>
        <v/>
      </c>
      <c r="M279" s="1" t="str">
        <f>IF(K279&lt;&gt;"",VLOOKUP(K279,Lable!$A:$B,2,FALSE),"")</f>
        <v/>
      </c>
      <c r="N279" s="2" t="s">
        <v>15</v>
      </c>
      <c r="O279" s="4" t="s">
        <v>277</v>
      </c>
      <c r="P279" s="1" t="str">
        <f t="shared" si="148"/>
        <v>Posting ID&lt;br&gt;(게시 ID)</v>
      </c>
      <c r="Q279" s="1" t="str">
        <f>IF(O279&lt;&gt;"", VLOOKUP(O279, Lable!$A:$B, 2, FALSE), "")</f>
        <v>Posting ID</v>
      </c>
      <c r="R279" s="2" t="s">
        <v>70</v>
      </c>
      <c r="S279" s="1"/>
      <c r="T279" s="4"/>
      <c r="U279" s="4"/>
      <c r="V279" s="4"/>
      <c r="W279" s="4"/>
      <c r="X279" s="4"/>
      <c r="Y279" s="4"/>
      <c r="Z279" s="4"/>
      <c r="AA279" s="4"/>
      <c r="AB279" s="4"/>
      <c r="AC279" s="4">
        <v>607117720</v>
      </c>
      <c r="AD279" s="4">
        <v>607117720</v>
      </c>
      <c r="AE279" s="4">
        <v>607117720</v>
      </c>
    </row>
    <row r="280" spans="1:31" ht="18.600000000000001" customHeight="1">
      <c r="A280" s="4" t="s">
        <v>249</v>
      </c>
      <c r="B280" s="1" t="str">
        <f>VLOOKUP(A280,Lable!$G:$I,2,FALSE)</f>
        <v>중복된 평가 내역</v>
      </c>
      <c r="C280" s="1" t="str">
        <f t="shared" si="146"/>
        <v>Duplicate Assessments(중복된 평가 내역)</v>
      </c>
      <c r="D280" s="1" t="str">
        <f>IF(B280&lt;&gt;"", VLOOKUP(B280,Lable!$A:$D,2,FALSE), "" )</f>
        <v>Duplicate Assessments</v>
      </c>
      <c r="E280" s="10" t="s">
        <v>413</v>
      </c>
      <c r="F280" s="1" t="str">
        <f t="shared" si="147"/>
        <v>Case ID : 271329(Case ID : 271329)</v>
      </c>
      <c r="G280" s="1" t="str">
        <f>IF(E280&lt;&gt;"",VLOOKUP(E280,Lable!$A:$B,2,FALSE),"")</f>
        <v>Case ID : 271329</v>
      </c>
      <c r="H280" s="10" t="s">
        <v>417</v>
      </c>
      <c r="I280" s="1" t="str">
        <f t="shared" si="149"/>
        <v>Correct Assessment(올바른평가)</v>
      </c>
      <c r="J280" s="1" t="str">
        <f>IF(H280&lt;&gt;"", VLOOKUP(H280,Lable!$A:$D,2,FALSE),"")</f>
        <v>Correct Assessment</v>
      </c>
      <c r="K280" s="9"/>
      <c r="L280" s="1" t="str">
        <f t="shared" si="150"/>
        <v/>
      </c>
      <c r="M280" s="1" t="str">
        <f>IF(K280&lt;&gt;"",VLOOKUP(K280,Lable!$A:$B,2,FALSE),"")</f>
        <v/>
      </c>
      <c r="N280" s="2" t="s">
        <v>15</v>
      </c>
      <c r="O280" s="4" t="s">
        <v>275</v>
      </c>
      <c r="P280" s="1" t="str">
        <f t="shared" si="148"/>
        <v>TIN&lt;br&gt;(TIN)</v>
      </c>
      <c r="Q280" s="1" t="str">
        <f>IF(O280&lt;&gt;"", VLOOKUP(O280, Lable!$A:$B, 2, FALSE), "")</f>
        <v>TIN</v>
      </c>
      <c r="R280" s="2" t="s">
        <v>70</v>
      </c>
      <c r="S280" s="1"/>
      <c r="T280" s="4"/>
      <c r="U280" s="4"/>
      <c r="V280" s="4"/>
      <c r="W280" s="4"/>
      <c r="X280" s="4"/>
      <c r="Y280" s="4"/>
      <c r="Z280" s="4"/>
      <c r="AA280" s="4"/>
      <c r="AB280" s="4"/>
      <c r="AC280" s="4">
        <v>104176704</v>
      </c>
      <c r="AD280" s="4">
        <v>104176704</v>
      </c>
      <c r="AE280" s="4">
        <v>104176704</v>
      </c>
    </row>
    <row r="281" spans="1:31" ht="18.600000000000001" customHeight="1">
      <c r="A281" s="4" t="s">
        <v>249</v>
      </c>
      <c r="B281" s="1" t="str">
        <f>VLOOKUP(A281,Lable!$G:$I,2,FALSE)</f>
        <v>중복된 평가 내역</v>
      </c>
      <c r="C281" s="1" t="str">
        <f t="shared" si="146"/>
        <v>Duplicate Assessments(중복된 평가 내역)</v>
      </c>
      <c r="D281" s="1" t="str">
        <f>IF(B281&lt;&gt;"", VLOOKUP(B281,Lable!$A:$D,2,FALSE), "" )</f>
        <v>Duplicate Assessments</v>
      </c>
      <c r="E281" s="10" t="s">
        <v>413</v>
      </c>
      <c r="F281" s="1" t="str">
        <f t="shared" si="147"/>
        <v>Case ID : 271329(Case ID : 271329)</v>
      </c>
      <c r="G281" s="1" t="str">
        <f>IF(E281&lt;&gt;"",VLOOKUP(E281,Lable!$A:$B,2,FALSE),"")</f>
        <v>Case ID : 271329</v>
      </c>
      <c r="H281" s="10" t="s">
        <v>417</v>
      </c>
      <c r="I281" s="1" t="str">
        <f t="shared" si="149"/>
        <v>Correct Assessment(올바른평가)</v>
      </c>
      <c r="J281" s="1" t="str">
        <f>IF(H281&lt;&gt;"", VLOOKUP(H281,Lable!$A:$D,2,FALSE),"")</f>
        <v>Correct Assessment</v>
      </c>
      <c r="K281" s="9"/>
      <c r="L281" s="1" t="str">
        <f t="shared" si="150"/>
        <v/>
      </c>
      <c r="M281" s="1" t="str">
        <f>IF(K281&lt;&gt;"",VLOOKUP(K281,Lable!$A:$B,2,FALSE),"")</f>
        <v/>
      </c>
      <c r="N281" s="2" t="s">
        <v>15</v>
      </c>
      <c r="O281" s="4" t="s">
        <v>170</v>
      </c>
      <c r="P281" s="1" t="str">
        <f t="shared" si="148"/>
        <v>Value Date&lt;br&gt;(금액 날짜)</v>
      </c>
      <c r="Q281" s="1" t="str">
        <f>IF(O281&lt;&gt;"", VLOOKUP(O281, Lable!$A:$B, 2, FALSE), "")</f>
        <v>Value Date</v>
      </c>
      <c r="R281" s="2" t="s">
        <v>70</v>
      </c>
      <c r="S281" s="1"/>
      <c r="T281" s="4"/>
      <c r="U281" s="4"/>
      <c r="V281" s="4"/>
      <c r="W281" s="4"/>
      <c r="X281" s="4"/>
      <c r="Y281" s="4"/>
      <c r="Z281" s="4"/>
      <c r="AA281" s="4"/>
      <c r="AB281" s="4"/>
      <c r="AC281" s="4" t="s">
        <v>429</v>
      </c>
      <c r="AD281" s="4" t="s">
        <v>429</v>
      </c>
      <c r="AE281" s="4" t="s">
        <v>429</v>
      </c>
    </row>
    <row r="282" spans="1:31" ht="18.600000000000001" customHeight="1">
      <c r="A282" s="4" t="s">
        <v>249</v>
      </c>
      <c r="B282" s="1" t="str">
        <f>VLOOKUP(A282,Lable!$G:$I,2,FALSE)</f>
        <v>중복된 평가 내역</v>
      </c>
      <c r="C282" s="1" t="str">
        <f t="shared" si="146"/>
        <v>Duplicate Assessments(중복된 평가 내역)</v>
      </c>
      <c r="D282" s="1" t="str">
        <f>IF(B282&lt;&gt;"", VLOOKUP(B282,Lable!$A:$D,2,FALSE), "" )</f>
        <v>Duplicate Assessments</v>
      </c>
      <c r="E282" s="10" t="s">
        <v>413</v>
      </c>
      <c r="F282" s="1" t="str">
        <f t="shared" si="147"/>
        <v>Case ID : 271329(Case ID : 271329)</v>
      </c>
      <c r="G282" s="1" t="str">
        <f>IF(E282&lt;&gt;"",VLOOKUP(E282,Lable!$A:$B,2,FALSE),"")</f>
        <v>Case ID : 271329</v>
      </c>
      <c r="H282" s="10" t="s">
        <v>417</v>
      </c>
      <c r="I282" s="1" t="str">
        <f t="shared" si="149"/>
        <v>Correct Assessment(올바른평가)</v>
      </c>
      <c r="J282" s="1" t="str">
        <f>IF(H282&lt;&gt;"", VLOOKUP(H282,Lable!$A:$D,2,FALSE),"")</f>
        <v>Correct Assessment</v>
      </c>
      <c r="K282" s="9"/>
      <c r="L282" s="1" t="str">
        <f t="shared" si="150"/>
        <v/>
      </c>
      <c r="M282" s="1" t="str">
        <f>IF(K282&lt;&gt;"",VLOOKUP(K282,Lable!$A:$B,2,FALSE),"")</f>
        <v/>
      </c>
      <c r="N282" s="2" t="s">
        <v>15</v>
      </c>
      <c r="O282" s="4" t="s">
        <v>171</v>
      </c>
      <c r="P282" s="1" t="str">
        <f t="shared" si="148"/>
        <v>Period&lt;br&gt;(기간)</v>
      </c>
      <c r="Q282" s="1" t="str">
        <f>IF(O282&lt;&gt;"", VLOOKUP(O282, Lable!$A:$B, 2, FALSE), "")</f>
        <v>Period</v>
      </c>
      <c r="R282" s="2" t="s">
        <v>70</v>
      </c>
      <c r="S282" s="1"/>
      <c r="T282" s="4"/>
      <c r="U282" s="4"/>
      <c r="V282" s="4"/>
      <c r="W282" s="4"/>
      <c r="X282" s="4"/>
      <c r="Y282" s="4"/>
      <c r="Z282" s="4"/>
      <c r="AA282" s="4"/>
      <c r="AB282" s="4"/>
      <c r="AC282" s="4">
        <v>3</v>
      </c>
      <c r="AD282" s="4">
        <v>3</v>
      </c>
      <c r="AE282" s="4">
        <v>3</v>
      </c>
    </row>
    <row r="283" spans="1:31" ht="18.600000000000001" customHeight="1">
      <c r="A283" s="4" t="s">
        <v>249</v>
      </c>
      <c r="B283" s="1" t="str">
        <f>VLOOKUP(A283,Lable!$G:$I,2,FALSE)</f>
        <v>중복된 평가 내역</v>
      </c>
      <c r="C283" s="1" t="str">
        <f t="shared" si="146"/>
        <v>Duplicate Assessments(중복된 평가 내역)</v>
      </c>
      <c r="D283" s="1" t="str">
        <f>IF(B283&lt;&gt;"", VLOOKUP(B283,Lable!$A:$D,2,FALSE), "" )</f>
        <v>Duplicate Assessments</v>
      </c>
      <c r="E283" s="10" t="s">
        <v>413</v>
      </c>
      <c r="F283" s="1" t="str">
        <f t="shared" si="147"/>
        <v>Case ID : 271329(Case ID : 271329)</v>
      </c>
      <c r="G283" s="1" t="str">
        <f>IF(E283&lt;&gt;"",VLOOKUP(E283,Lable!$A:$B,2,FALSE),"")</f>
        <v>Case ID : 271329</v>
      </c>
      <c r="H283" s="10" t="s">
        <v>417</v>
      </c>
      <c r="I283" s="1" t="str">
        <f t="shared" si="149"/>
        <v>Correct Assessment(올바른평가)</v>
      </c>
      <c r="J283" s="1" t="str">
        <f>IF(H283&lt;&gt;"", VLOOKUP(H283,Lable!$A:$D,2,FALSE),"")</f>
        <v>Correct Assessment</v>
      </c>
      <c r="K283" s="9"/>
      <c r="L283" s="1" t="str">
        <f t="shared" si="150"/>
        <v/>
      </c>
      <c r="M283" s="1" t="str">
        <f>IF(K283&lt;&gt;"",VLOOKUP(K283,Lable!$A:$B,2,FALSE),"")</f>
        <v/>
      </c>
      <c r="N283" s="2" t="s">
        <v>15</v>
      </c>
      <c r="O283" s="4" t="s">
        <v>172</v>
      </c>
      <c r="P283" s="1" t="str">
        <f t="shared" si="148"/>
        <v>Year&lt;br&gt;(년)</v>
      </c>
      <c r="Q283" s="1" t="str">
        <f>IF(O283&lt;&gt;"", VLOOKUP(O283, Lable!$A:$B, 2, FALSE), "")</f>
        <v>Year</v>
      </c>
      <c r="R283" s="2" t="s">
        <v>70</v>
      </c>
      <c r="S283" s="1"/>
      <c r="T283" s="4"/>
      <c r="U283" s="4"/>
      <c r="V283" s="4"/>
      <c r="W283" s="4"/>
      <c r="X283" s="4"/>
      <c r="Y283" s="4"/>
      <c r="Z283" s="4"/>
      <c r="AA283" s="4"/>
      <c r="AB283" s="4"/>
      <c r="AC283" s="4">
        <v>2024</v>
      </c>
      <c r="AD283" s="4">
        <v>2024</v>
      </c>
      <c r="AE283" s="4">
        <v>2024</v>
      </c>
    </row>
    <row r="284" spans="1:31" ht="18.600000000000001" customHeight="1">
      <c r="A284" s="4" t="s">
        <v>249</v>
      </c>
      <c r="B284" s="1" t="str">
        <f>VLOOKUP(A284,Lable!$G:$I,2,FALSE)</f>
        <v>중복된 평가 내역</v>
      </c>
      <c r="C284" s="1" t="str">
        <f t="shared" si="146"/>
        <v>Duplicate Assessments(중복된 평가 내역)</v>
      </c>
      <c r="D284" s="1" t="str">
        <f>IF(B284&lt;&gt;"", VLOOKUP(B284,Lable!$A:$D,2,FALSE), "" )</f>
        <v>Duplicate Assessments</v>
      </c>
      <c r="E284" s="10" t="s">
        <v>413</v>
      </c>
      <c r="F284" s="1" t="str">
        <f t="shared" si="147"/>
        <v>Case ID : 271329(Case ID : 271329)</v>
      </c>
      <c r="G284" s="1" t="str">
        <f>IF(E284&lt;&gt;"",VLOOKUP(E284,Lable!$A:$B,2,FALSE),"")</f>
        <v>Case ID : 271329</v>
      </c>
      <c r="H284" s="10" t="s">
        <v>417</v>
      </c>
      <c r="I284" s="1" t="str">
        <f t="shared" si="149"/>
        <v>Correct Assessment(올바른평가)</v>
      </c>
      <c r="J284" s="1" t="str">
        <f>IF(H284&lt;&gt;"", VLOOKUP(H284,Lable!$A:$D,2,FALSE),"")</f>
        <v>Correct Assessment</v>
      </c>
      <c r="K284" s="9"/>
      <c r="L284" s="1" t="str">
        <f t="shared" si="150"/>
        <v/>
      </c>
      <c r="M284" s="1" t="str">
        <f>IF(K284&lt;&gt;"",VLOOKUP(K284,Lable!$A:$B,2,FALSE),"")</f>
        <v/>
      </c>
      <c r="N284" s="2" t="s">
        <v>15</v>
      </c>
      <c r="O284" s="4" t="s">
        <v>173</v>
      </c>
      <c r="P284" s="1" t="str">
        <f t="shared" si="148"/>
        <v>Tax&lt;br&gt;(세금)</v>
      </c>
      <c r="Q284" s="1" t="str">
        <f>IF(O284&lt;&gt;"", VLOOKUP(O284, Lable!$A:$B, 2, FALSE), "")</f>
        <v>Tax</v>
      </c>
      <c r="R284" s="2" t="s">
        <v>70</v>
      </c>
      <c r="S284" s="1"/>
      <c r="T284" s="4"/>
      <c r="U284" s="4"/>
      <c r="V284" s="4"/>
      <c r="W284" s="4"/>
      <c r="X284" s="4"/>
      <c r="Y284" s="4"/>
      <c r="Z284" s="4"/>
      <c r="AA284" s="4"/>
      <c r="AB284" s="4"/>
      <c r="AC284" s="4" t="s">
        <v>430</v>
      </c>
      <c r="AD284" s="4" t="s">
        <v>430</v>
      </c>
      <c r="AE284" s="4" t="s">
        <v>430</v>
      </c>
    </row>
    <row r="285" spans="1:31" ht="18.600000000000001" customHeight="1">
      <c r="A285" s="4" t="s">
        <v>249</v>
      </c>
      <c r="B285" s="1" t="str">
        <f>VLOOKUP(A285,Lable!$G:$I,2,FALSE)</f>
        <v>중복된 평가 내역</v>
      </c>
      <c r="C285" s="1" t="str">
        <f t="shared" si="146"/>
        <v>Duplicate Assessments(중복된 평가 내역)</v>
      </c>
      <c r="D285" s="1" t="str">
        <f>IF(B285&lt;&gt;"", VLOOKUP(B285,Lable!$A:$D,2,FALSE), "" )</f>
        <v>Duplicate Assessments</v>
      </c>
      <c r="E285" s="10" t="s">
        <v>413</v>
      </c>
      <c r="F285" s="1" t="str">
        <f t="shared" si="147"/>
        <v>Case ID : 271329(Case ID : 271329)</v>
      </c>
      <c r="G285" s="1" t="str">
        <f>IF(E285&lt;&gt;"",VLOOKUP(E285,Lable!$A:$B,2,FALSE),"")</f>
        <v>Case ID : 271329</v>
      </c>
      <c r="H285" s="10" t="s">
        <v>417</v>
      </c>
      <c r="I285" s="1" t="str">
        <f t="shared" si="149"/>
        <v>Correct Assessment(올바른평가)</v>
      </c>
      <c r="J285" s="1" t="str">
        <f>IF(H285&lt;&gt;"", VLOOKUP(H285,Lable!$A:$D,2,FALSE),"")</f>
        <v>Correct Assessment</v>
      </c>
      <c r="K285" s="9"/>
      <c r="L285" s="1" t="str">
        <f t="shared" si="150"/>
        <v/>
      </c>
      <c r="M285" s="1" t="str">
        <f>IF(K285&lt;&gt;"",VLOOKUP(K285,Lable!$A:$B,2,FALSE),"")</f>
        <v/>
      </c>
      <c r="N285" s="2" t="s">
        <v>15</v>
      </c>
      <c r="O285" s="4" t="s">
        <v>278</v>
      </c>
      <c r="P285" s="1" t="str">
        <f t="shared" si="148"/>
        <v>GFS Code&lt;br&gt;(GFS 코드)</v>
      </c>
      <c r="Q285" s="1" t="str">
        <f>IF(O285&lt;&gt;"", VLOOKUP(O285, Lable!$A:$B, 2, FALSE), "")</f>
        <v>GFS Code</v>
      </c>
      <c r="R285" s="2" t="s">
        <v>70</v>
      </c>
      <c r="S285" s="1"/>
      <c r="T285" s="4"/>
      <c r="U285" s="4"/>
      <c r="V285" s="4"/>
      <c r="W285" s="4"/>
      <c r="X285" s="4"/>
      <c r="Y285" s="4"/>
      <c r="Z285" s="4"/>
      <c r="AA285" s="4"/>
      <c r="AB285" s="4"/>
      <c r="AC285" s="4">
        <v>11411154</v>
      </c>
      <c r="AD285" s="4">
        <v>11411154</v>
      </c>
      <c r="AE285" s="4">
        <v>11411154</v>
      </c>
    </row>
    <row r="286" spans="1:31" ht="18.600000000000001" customHeight="1">
      <c r="A286" s="4" t="s">
        <v>249</v>
      </c>
      <c r="B286" s="1" t="str">
        <f>VLOOKUP(A286,Lable!$G:$I,2,FALSE)</f>
        <v>중복된 평가 내역</v>
      </c>
      <c r="C286" s="1" t="str">
        <f t="shared" si="146"/>
        <v>Duplicate Assessments(중복된 평가 내역)</v>
      </c>
      <c r="D286" s="1" t="str">
        <f>IF(B286&lt;&gt;"", VLOOKUP(B286,Lable!$A:$D,2,FALSE), "" )</f>
        <v>Duplicate Assessments</v>
      </c>
      <c r="E286" s="10" t="s">
        <v>413</v>
      </c>
      <c r="F286" s="1" t="str">
        <f t="shared" si="147"/>
        <v>Case ID : 271329(Case ID : 271329)</v>
      </c>
      <c r="G286" s="1" t="str">
        <f>IF(E286&lt;&gt;"",VLOOKUP(E286,Lable!$A:$B,2,FALSE),"")</f>
        <v>Case ID : 271329</v>
      </c>
      <c r="H286" s="10" t="s">
        <v>417</v>
      </c>
      <c r="I286" s="1" t="str">
        <f t="shared" si="149"/>
        <v>Correct Assessment(올바른평가)</v>
      </c>
      <c r="J286" s="1" t="str">
        <f>IF(H286&lt;&gt;"", VLOOKUP(H286,Lable!$A:$D,2,FALSE),"")</f>
        <v>Correct Assessment</v>
      </c>
      <c r="K286" s="9"/>
      <c r="L286" s="1" t="str">
        <f t="shared" si="150"/>
        <v/>
      </c>
      <c r="M286" s="1" t="str">
        <f>IF(K286&lt;&gt;"",VLOOKUP(K286,Lable!$A:$B,2,FALSE),"")</f>
        <v/>
      </c>
      <c r="N286" s="2" t="s">
        <v>15</v>
      </c>
      <c r="O286" s="4" t="s">
        <v>174</v>
      </c>
      <c r="P286" s="1" t="str">
        <f t="shared" si="148"/>
        <v>Case Type&lt;br&gt;(사례 유형)</v>
      </c>
      <c r="Q286" s="1" t="str">
        <f>IF(O286&lt;&gt;"", VLOOKUP(O286, Lable!$A:$B, 2, FALSE), "")</f>
        <v>Case Type</v>
      </c>
      <c r="R286" s="2" t="s">
        <v>70</v>
      </c>
      <c r="S286" s="1"/>
      <c r="T286" s="4"/>
      <c r="U286" s="4"/>
      <c r="V286" s="4"/>
      <c r="W286" s="4"/>
      <c r="X286" s="4"/>
      <c r="Y286" s="4"/>
      <c r="Z286" s="4"/>
      <c r="AA286" s="4"/>
      <c r="AB286" s="4"/>
      <c r="AC286" s="4" t="s">
        <v>431</v>
      </c>
      <c r="AD286" s="4" t="s">
        <v>431</v>
      </c>
      <c r="AE286" s="4" t="s">
        <v>431</v>
      </c>
    </row>
    <row r="287" spans="1:31" ht="18.600000000000001" customHeight="1">
      <c r="A287" s="4" t="s">
        <v>249</v>
      </c>
      <c r="B287" s="1" t="str">
        <f>VLOOKUP(A287,Lable!$G:$I,2,FALSE)</f>
        <v>중복된 평가 내역</v>
      </c>
      <c r="C287" s="1" t="str">
        <f t="shared" si="146"/>
        <v>Duplicate Assessments(중복된 평가 내역)</v>
      </c>
      <c r="D287" s="1" t="str">
        <f>IF(B287&lt;&gt;"", VLOOKUP(B287,Lable!$A:$D,2,FALSE), "" )</f>
        <v>Duplicate Assessments</v>
      </c>
      <c r="E287" s="10" t="s">
        <v>413</v>
      </c>
      <c r="F287" s="1" t="str">
        <f t="shared" si="147"/>
        <v>Case ID : 271329(Case ID : 271329)</v>
      </c>
      <c r="G287" s="1" t="str">
        <f>IF(E287&lt;&gt;"",VLOOKUP(E287,Lable!$A:$B,2,FALSE),"")</f>
        <v>Case ID : 271329</v>
      </c>
      <c r="H287" s="10" t="s">
        <v>417</v>
      </c>
      <c r="I287" s="1" t="str">
        <f t="shared" si="149"/>
        <v>Correct Assessment(올바른평가)</v>
      </c>
      <c r="J287" s="1" t="str">
        <f>IF(H287&lt;&gt;"", VLOOKUP(H287,Lable!$A:$D,2,FALSE),"")</f>
        <v>Correct Assessment</v>
      </c>
      <c r="K287" s="9"/>
      <c r="L287" s="1" t="str">
        <f t="shared" si="150"/>
        <v/>
      </c>
      <c r="M287" s="1" t="str">
        <f>IF(K287&lt;&gt;"",VLOOKUP(K287,Lable!$A:$B,2,FALSE),"")</f>
        <v/>
      </c>
      <c r="N287" s="2" t="s">
        <v>15</v>
      </c>
      <c r="O287" s="4" t="s">
        <v>175</v>
      </c>
      <c r="P287" s="1" t="str">
        <f t="shared" si="148"/>
        <v>Debit No&lt;br&gt;(차변 번호)</v>
      </c>
      <c r="Q287" s="1" t="str">
        <f>IF(O287&lt;&gt;"", VLOOKUP(O287, Lable!$A:$B, 2, FALSE), "")</f>
        <v>Debit No</v>
      </c>
      <c r="R287" s="2" t="s">
        <v>70</v>
      </c>
      <c r="S287" s="1"/>
      <c r="T287" s="4"/>
      <c r="U287" s="4"/>
      <c r="V287" s="4"/>
      <c r="W287" s="4"/>
      <c r="X287" s="4"/>
      <c r="Y287" s="4"/>
      <c r="Z287" s="4"/>
      <c r="AA287" s="4"/>
      <c r="AB287" s="4"/>
      <c r="AC287" s="4">
        <v>708317027</v>
      </c>
      <c r="AD287" s="4">
        <v>708317027</v>
      </c>
      <c r="AE287" s="4">
        <v>708317027</v>
      </c>
    </row>
    <row r="288" spans="1:31" ht="18.600000000000001" customHeight="1">
      <c r="A288" s="4" t="s">
        <v>249</v>
      </c>
      <c r="B288" s="1" t="str">
        <f>VLOOKUP(A288,Lable!$G:$I,2,FALSE)</f>
        <v>중복된 평가 내역</v>
      </c>
      <c r="C288" s="1" t="str">
        <f t="shared" si="146"/>
        <v>Duplicate Assessments(중복된 평가 내역)</v>
      </c>
      <c r="D288" s="1" t="str">
        <f>IF(B288&lt;&gt;"", VLOOKUP(B288,Lable!$A:$D,2,FALSE), "" )</f>
        <v>Duplicate Assessments</v>
      </c>
      <c r="E288" s="10" t="s">
        <v>413</v>
      </c>
      <c r="F288" s="1" t="str">
        <f t="shared" si="147"/>
        <v>Case ID : 271329(Case ID : 271329)</v>
      </c>
      <c r="G288" s="1" t="str">
        <f>IF(E288&lt;&gt;"",VLOOKUP(E288,Lable!$A:$B,2,FALSE),"")</f>
        <v>Case ID : 271329</v>
      </c>
      <c r="H288" s="10" t="s">
        <v>417</v>
      </c>
      <c r="I288" s="1" t="str">
        <f t="shared" si="149"/>
        <v>Correct Assessment(올바른평가)</v>
      </c>
      <c r="J288" s="1" t="str">
        <f>IF(H288&lt;&gt;"", VLOOKUP(H288,Lable!$A:$D,2,FALSE),"")</f>
        <v>Correct Assessment</v>
      </c>
      <c r="K288" s="9"/>
      <c r="L288" s="1" t="str">
        <f t="shared" si="150"/>
        <v/>
      </c>
      <c r="M288" s="1" t="str">
        <f>IF(K288&lt;&gt;"",VLOOKUP(K288,Lable!$A:$B,2,FALSE),"")</f>
        <v/>
      </c>
      <c r="N288" s="2" t="s">
        <v>15</v>
      </c>
      <c r="O288" s="4" t="s">
        <v>176</v>
      </c>
      <c r="P288" s="1" t="str">
        <f t="shared" si="148"/>
        <v>Debit Amount&lt;br&gt;(차변 금액)</v>
      </c>
      <c r="Q288" s="1" t="str">
        <f>IF(O288&lt;&gt;"", VLOOKUP(O288, Lable!$A:$B, 2, FALSE), "")</f>
        <v>Debit Amount</v>
      </c>
      <c r="R288" s="2" t="s">
        <v>70</v>
      </c>
      <c r="S288" s="1"/>
      <c r="T288" s="4"/>
      <c r="U288" s="4"/>
      <c r="V288" s="4"/>
      <c r="W288" s="4"/>
      <c r="X288" s="4"/>
      <c r="Y288" s="4"/>
      <c r="Z288" s="4"/>
      <c r="AA288" s="4"/>
      <c r="AB288" s="4"/>
      <c r="AC288" s="4" t="s">
        <v>432</v>
      </c>
      <c r="AD288" s="4" t="s">
        <v>432</v>
      </c>
      <c r="AE288" s="4" t="s">
        <v>432</v>
      </c>
    </row>
    <row r="289" spans="1:31" ht="18.600000000000001" customHeight="1">
      <c r="A289" s="4" t="s">
        <v>249</v>
      </c>
      <c r="B289" s="1" t="str">
        <f>VLOOKUP(A289,Lable!$G:$I,2,FALSE)</f>
        <v>중복된 평가 내역</v>
      </c>
      <c r="C289" s="1" t="str">
        <f t="shared" si="146"/>
        <v>Duplicate Assessments(중복된 평가 내역)</v>
      </c>
      <c r="D289" s="1" t="str">
        <f>IF(B289&lt;&gt;"", VLOOKUP(B289,Lable!$A:$D,2,FALSE), "" )</f>
        <v>Duplicate Assessments</v>
      </c>
      <c r="E289" s="10" t="s">
        <v>413</v>
      </c>
      <c r="F289" s="1" t="str">
        <f t="shared" si="147"/>
        <v>Case ID : 271329(Case ID : 271329)</v>
      </c>
      <c r="G289" s="1" t="str">
        <f>IF(E289&lt;&gt;"",VLOOKUP(E289,Lable!$A:$B,2,FALSE),"")</f>
        <v>Case ID : 271329</v>
      </c>
      <c r="H289" s="10" t="s">
        <v>417</v>
      </c>
      <c r="I289" s="1" t="str">
        <f t="shared" si="149"/>
        <v>Correct Assessment(올바른평가)</v>
      </c>
      <c r="J289" s="1" t="str">
        <f>IF(H289&lt;&gt;"", VLOOKUP(H289,Lable!$A:$D,2,FALSE),"")</f>
        <v>Correct Assessment</v>
      </c>
      <c r="K289" s="9"/>
      <c r="L289" s="1" t="str">
        <f t="shared" si="150"/>
        <v/>
      </c>
      <c r="M289" s="1" t="str">
        <f>IF(K289&lt;&gt;"",VLOOKUP(K289,Lable!$A:$B,2,FALSE),"")</f>
        <v/>
      </c>
      <c r="N289" s="2" t="s">
        <v>15</v>
      </c>
      <c r="O289" s="4" t="s">
        <v>177</v>
      </c>
      <c r="P289" s="1" t="str">
        <f t="shared" si="148"/>
        <v>Creadit Amount&lt;br&gt;(대변 금액)</v>
      </c>
      <c r="Q289" s="1" t="str">
        <f>IF(O289&lt;&gt;"", VLOOKUP(O289, Lable!$A:$B, 2, FALSE), "")</f>
        <v>Creadit Amount</v>
      </c>
      <c r="R289" s="2" t="s">
        <v>70</v>
      </c>
      <c r="S289" s="1"/>
      <c r="T289" s="4"/>
      <c r="U289" s="4"/>
      <c r="V289" s="4"/>
      <c r="W289" s="4"/>
      <c r="X289" s="4"/>
      <c r="Y289" s="4"/>
      <c r="Z289" s="4"/>
      <c r="AA289" s="4"/>
      <c r="AB289" s="4"/>
      <c r="AC289" s="33">
        <v>0</v>
      </c>
      <c r="AD289" s="33">
        <v>0</v>
      </c>
      <c r="AE289" s="33">
        <v>0</v>
      </c>
    </row>
    <row r="290" spans="1:31" ht="18.600000000000001" customHeight="1">
      <c r="A290" s="4" t="s">
        <v>249</v>
      </c>
      <c r="B290" s="1" t="str">
        <f>VLOOKUP(A290,Lable!$G:$I,2,FALSE)</f>
        <v>중복된 평가 내역</v>
      </c>
      <c r="C290" s="1" t="str">
        <f t="shared" si="146"/>
        <v>Duplicate Assessments(중복된 평가 내역)</v>
      </c>
      <c r="D290" s="1" t="str">
        <f>IF(B290&lt;&gt;"", VLOOKUP(B290,Lable!$A:$D,2,FALSE), "" )</f>
        <v>Duplicate Assessments</v>
      </c>
      <c r="E290" s="10" t="s">
        <v>413</v>
      </c>
      <c r="F290" s="1" t="str">
        <f t="shared" si="147"/>
        <v>Case ID : 271329(Case ID : 271329)</v>
      </c>
      <c r="G290" s="1" t="str">
        <f>IF(E290&lt;&gt;"",VLOOKUP(E290,Lable!$A:$B,2,FALSE),"")</f>
        <v>Case ID : 271329</v>
      </c>
      <c r="H290" s="10" t="s">
        <v>417</v>
      </c>
      <c r="I290" s="1" t="str">
        <f t="shared" si="149"/>
        <v>Correct Assessment(올바른평가)</v>
      </c>
      <c r="J290" s="1" t="str">
        <f>IF(H290&lt;&gt;"", VLOOKUP(H290,Lable!$A:$D,2,FALSE),"")</f>
        <v>Correct Assessment</v>
      </c>
      <c r="K290" s="9"/>
      <c r="L290" s="1" t="str">
        <f t="shared" si="150"/>
        <v/>
      </c>
      <c r="M290" s="1" t="str">
        <f>IF(K290&lt;&gt;"",VLOOKUP(K290,Lable!$A:$B,2,FALSE),"")</f>
        <v/>
      </c>
      <c r="N290" s="2" t="s">
        <v>15</v>
      </c>
      <c r="O290" s="4" t="s">
        <v>279</v>
      </c>
      <c r="P290" s="1" t="str">
        <f t="shared" si="148"/>
        <v>Earmark&lt;br&gt;(귀속)</v>
      </c>
      <c r="Q290" s="1" t="str">
        <f>IF(O290&lt;&gt;"", VLOOKUP(O290, Lable!$A:$B, 2, FALSE), "")</f>
        <v>Earmark</v>
      </c>
      <c r="R290" s="2" t="s">
        <v>70</v>
      </c>
      <c r="S290" s="1"/>
      <c r="T290" s="4"/>
      <c r="U290" s="4"/>
      <c r="V290" s="4"/>
      <c r="W290" s="4"/>
      <c r="X290" s="4"/>
      <c r="Y290" s="4"/>
      <c r="Z290" s="4"/>
      <c r="AA290" s="4"/>
      <c r="AB290" s="4"/>
      <c r="AC290" s="4" t="s">
        <v>433</v>
      </c>
      <c r="AD290" s="4" t="s">
        <v>433</v>
      </c>
      <c r="AE290" s="4" t="s">
        <v>433</v>
      </c>
    </row>
    <row r="291" spans="1:31" s="11" customFormat="1" ht="18.600000000000001" customHeight="1">
      <c r="A291" s="4" t="s">
        <v>249</v>
      </c>
      <c r="B291" s="1" t="str">
        <f>VLOOKUP(A291,Lable!$G:$I,2,FALSE)</f>
        <v>중복된 평가 내역</v>
      </c>
      <c r="C291" s="1" t="str">
        <f t="shared" ref="C291" si="151">IF(B291&lt;&gt;"",D291&amp;"("&amp;B291&amp;")","")</f>
        <v>Duplicate Assessments(중복된 평가 내역)</v>
      </c>
      <c r="D291" s="1" t="str">
        <f>IF(B291&lt;&gt;"", VLOOKUP(B291,Lable!$A:$D,2,FALSE), "" )</f>
        <v>Duplicate Assessments</v>
      </c>
      <c r="E291" s="10" t="s">
        <v>413</v>
      </c>
      <c r="F291" s="1" t="str">
        <f t="shared" ref="F291" si="152">IF(E291&lt;&gt;"",G291&amp;"("&amp;E291&amp;")","")</f>
        <v>Case ID : 271329(Case ID : 271329)</v>
      </c>
      <c r="G291" s="1" t="str">
        <f>IF(E291&lt;&gt;"",VLOOKUP(E291,Lable!$A:$B,2,FALSE),"")</f>
        <v>Case ID : 271329</v>
      </c>
      <c r="H291" s="10"/>
      <c r="I291" s="1"/>
      <c r="J291" s="1"/>
      <c r="K291" s="9"/>
      <c r="L291" s="1"/>
      <c r="M291" s="1"/>
      <c r="N291" s="2"/>
      <c r="O291" s="4"/>
      <c r="P291" s="1"/>
      <c r="Q291" s="1"/>
      <c r="R291" s="2" t="s">
        <v>70</v>
      </c>
      <c r="S291" s="1" t="s">
        <v>397</v>
      </c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spans="1:31" s="11" customFormat="1" ht="18.600000000000001" customHeight="1">
      <c r="A292" s="4" t="s">
        <v>249</v>
      </c>
      <c r="B292" s="1" t="str">
        <f>VLOOKUP(A292,Lable!$G:$I,2,FALSE)</f>
        <v>중복된 평가 내역</v>
      </c>
      <c r="C292" s="1" t="str">
        <f t="shared" si="146"/>
        <v>Duplicate Assessments(중복된 평가 내역)</v>
      </c>
      <c r="D292" s="1" t="str">
        <f>IF(B292&lt;&gt;"", VLOOKUP(B292,Lable!$A:$D,2,FALSE), "" )</f>
        <v>Duplicate Assessments</v>
      </c>
      <c r="E292" s="10" t="s">
        <v>413</v>
      </c>
      <c r="F292" s="1" t="str">
        <f t="shared" si="147"/>
        <v>Case ID : 271329(Case ID : 271329)</v>
      </c>
      <c r="G292" s="1" t="str">
        <f>IF(E292&lt;&gt;"",VLOOKUP(E292,Lable!$A:$B,2,FALSE),"")</f>
        <v>Case ID : 271329</v>
      </c>
      <c r="H292" s="10"/>
      <c r="I292" s="1"/>
      <c r="J292" s="1"/>
      <c r="K292" s="9"/>
      <c r="L292" s="1"/>
      <c r="M292" s="1"/>
      <c r="N292" s="2"/>
      <c r="O292" s="4"/>
      <c r="P292" s="1"/>
      <c r="Q292" s="1"/>
      <c r="R292" s="2"/>
      <c r="S292" s="1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spans="1:31" s="19" customFormat="1" ht="18.600000000000001" customHeight="1">
      <c r="A293" s="16" t="s">
        <v>249</v>
      </c>
      <c r="B293" s="17" t="str">
        <f>VLOOKUP(A293,Lable!$G:$I,2,FALSE)</f>
        <v>중복된 평가 내역</v>
      </c>
      <c r="C293" s="17" t="str">
        <f t="shared" ref="C293" si="153">IF(B293&lt;&gt;"",D293&amp;"("&amp;B293&amp;")","")</f>
        <v>Duplicate Assessments(중복된 평가 내역)</v>
      </c>
      <c r="D293" s="17" t="str">
        <f>IF(B293&lt;&gt;"", VLOOKUP(B293,Lable!$A:$D,2,FALSE), "" )</f>
        <v>Duplicate Assessments</v>
      </c>
      <c r="E293" s="18" t="s">
        <v>413</v>
      </c>
      <c r="F293" s="17" t="str">
        <f t="shared" ref="F293" si="154">IF(E293&lt;&gt;"",G293&amp;"("&amp;E293&amp;")","")</f>
        <v>Case ID : 271329(Case ID : 271329)</v>
      </c>
      <c r="G293" s="17" t="str">
        <f>IF(E293&lt;&gt;"",VLOOKUP(E293,Lable!$A:$B,2,FALSE),"")</f>
        <v>Case ID : 271329</v>
      </c>
      <c r="H293" s="18" t="s">
        <v>420</v>
      </c>
      <c r="I293" s="17" t="str">
        <f t="shared" ref="I293" si="155">IF(H293&lt;&gt;"",J293&amp;"("&amp;H293&amp;")","")</f>
        <v>Duplicate Assessments(중복평가)</v>
      </c>
      <c r="J293" s="17" t="str">
        <f>IF(H293&lt;&gt;"", VLOOKUP(H293,Lable!$A:$D,2,FALSE),"")</f>
        <v>Duplicate Assessments</v>
      </c>
      <c r="K293" s="17"/>
      <c r="L293" s="17" t="str">
        <f t="shared" ref="L293" si="156">IF(K293&lt;&gt;"",M293&amp;"("&amp;K293&amp;")","")</f>
        <v/>
      </c>
      <c r="M293" s="17" t="str">
        <f>IF(K293&lt;&gt;"",VLOOKUP(K293,Lable!$A:$B,2,FALSE),"")</f>
        <v/>
      </c>
      <c r="N293" s="18"/>
      <c r="O293" s="16" t="s">
        <v>424</v>
      </c>
      <c r="P293" s="17" t="str">
        <f t="shared" ref="P293" si="157">IF(O293&lt;&gt;"",Q293&amp;"&lt;br&gt;("&amp;O293&amp;")","")</f>
        <v>View proposed&lt;br&gt;(제안된내용보기)</v>
      </c>
      <c r="Q293" s="17" t="str">
        <f>IF(O293&lt;&gt;"", VLOOKUP(O293, Lable!$A:$B, 2, FALSE), "")</f>
        <v>View proposed</v>
      </c>
      <c r="R293" s="18" t="s">
        <v>141</v>
      </c>
      <c r="S293" s="17" t="s">
        <v>287</v>
      </c>
      <c r="T293" s="16"/>
      <c r="U293" s="16"/>
      <c r="V293" s="16"/>
      <c r="W293" s="16"/>
      <c r="X293" s="16"/>
      <c r="Y293" s="16"/>
      <c r="Z293" s="16" t="s">
        <v>450</v>
      </c>
      <c r="AA293" s="16" t="s">
        <v>450</v>
      </c>
      <c r="AB293" s="16" t="s">
        <v>450</v>
      </c>
      <c r="AC293" s="16"/>
      <c r="AD293" s="16"/>
      <c r="AE293" s="16"/>
    </row>
    <row r="294" spans="1:31" ht="18.600000000000001" customHeight="1">
      <c r="A294" s="4" t="s">
        <v>249</v>
      </c>
      <c r="B294" s="1" t="str">
        <f>VLOOKUP(A294,Lable!$G:$I,2,FALSE)</f>
        <v>중복된 평가 내역</v>
      </c>
      <c r="C294" s="1" t="str">
        <f t="shared" si="146"/>
        <v>Duplicate Assessments(중복된 평가 내역)</v>
      </c>
      <c r="D294" s="1" t="str">
        <f>IF(B294&lt;&gt;"", VLOOKUP(B294,Lable!$A:$D,2,FALSE), "" )</f>
        <v>Duplicate Assessments</v>
      </c>
      <c r="E294" s="10" t="s">
        <v>413</v>
      </c>
      <c r="F294" s="1" t="str">
        <f t="shared" si="147"/>
        <v>Case ID : 271329(Case ID : 271329)</v>
      </c>
      <c r="G294" s="1" t="str">
        <f>IF(E294&lt;&gt;"",VLOOKUP(E294,Lable!$A:$B,2,FALSE),"")</f>
        <v>Case ID : 271329</v>
      </c>
      <c r="H294" s="10" t="s">
        <v>420</v>
      </c>
      <c r="I294" s="1" t="str">
        <f t="shared" ref="I294:I306" si="158">IF(H294&lt;&gt;"",J294&amp;"("&amp;H294&amp;")","")</f>
        <v>Duplicate Assessments(중복평가)</v>
      </c>
      <c r="J294" s="1" t="str">
        <f>IF(H294&lt;&gt;"", VLOOKUP(H294,Lable!$A:$D,2,FALSE),"")</f>
        <v>Duplicate Assessments</v>
      </c>
      <c r="K294" s="9"/>
      <c r="L294" s="1" t="str">
        <f t="shared" ref="L294:L306" si="159">IF(K294&lt;&gt;"",M294&amp;"("&amp;K294&amp;")","")</f>
        <v/>
      </c>
      <c r="M294" s="1" t="str">
        <f>IF(K294&lt;&gt;"",VLOOKUP(K294,Lable!$A:$B,2,FALSE),"")</f>
        <v/>
      </c>
      <c r="N294" s="2" t="s">
        <v>15</v>
      </c>
      <c r="O294" s="4" t="s">
        <v>277</v>
      </c>
      <c r="P294" s="1" t="str">
        <f t="shared" ref="P294:P306" si="160">IF(O294&lt;&gt;"",Q294&amp;"&lt;br&gt;("&amp;O294&amp;")","")</f>
        <v>Posting ID&lt;br&gt;(게시 ID)</v>
      </c>
      <c r="Q294" s="1" t="str">
        <f>IF(O294&lt;&gt;"", VLOOKUP(O294, Lable!$A:$B, 2, FALSE), "")</f>
        <v>Posting ID</v>
      </c>
      <c r="R294" s="2" t="s">
        <v>70</v>
      </c>
      <c r="S294" s="1"/>
      <c r="T294" s="4"/>
      <c r="U294" s="4"/>
      <c r="V294" s="4"/>
      <c r="W294" s="4"/>
      <c r="X294" s="4"/>
      <c r="Y294" s="4"/>
      <c r="Z294" s="4"/>
      <c r="AA294" s="4"/>
      <c r="AB294" s="4"/>
      <c r="AC294" s="4">
        <v>607117725</v>
      </c>
      <c r="AD294" s="4">
        <v>607117725</v>
      </c>
      <c r="AE294" s="4">
        <v>607117725</v>
      </c>
    </row>
    <row r="295" spans="1:31" ht="18.600000000000001" customHeight="1">
      <c r="A295" s="4" t="s">
        <v>249</v>
      </c>
      <c r="B295" s="1" t="str">
        <f>VLOOKUP(A295,Lable!$G:$I,2,FALSE)</f>
        <v>중복된 평가 내역</v>
      </c>
      <c r="C295" s="1" t="str">
        <f t="shared" si="146"/>
        <v>Duplicate Assessments(중복된 평가 내역)</v>
      </c>
      <c r="D295" s="1" t="str">
        <f>IF(B295&lt;&gt;"", VLOOKUP(B295,Lable!$A:$D,2,FALSE), "" )</f>
        <v>Duplicate Assessments</v>
      </c>
      <c r="E295" s="10" t="s">
        <v>413</v>
      </c>
      <c r="F295" s="1" t="str">
        <f t="shared" si="147"/>
        <v>Case ID : 271329(Case ID : 271329)</v>
      </c>
      <c r="G295" s="1" t="str">
        <f>IF(E295&lt;&gt;"",VLOOKUP(E295,Lable!$A:$B,2,FALSE),"")</f>
        <v>Case ID : 271329</v>
      </c>
      <c r="H295" s="10" t="s">
        <v>420</v>
      </c>
      <c r="I295" s="1" t="str">
        <f t="shared" si="158"/>
        <v>Duplicate Assessments(중복평가)</v>
      </c>
      <c r="J295" s="1" t="str">
        <f>IF(H295&lt;&gt;"", VLOOKUP(H295,Lable!$A:$D,2,FALSE),"")</f>
        <v>Duplicate Assessments</v>
      </c>
      <c r="K295" s="9"/>
      <c r="L295" s="1" t="str">
        <f t="shared" si="159"/>
        <v/>
      </c>
      <c r="M295" s="1" t="str">
        <f>IF(K295&lt;&gt;"",VLOOKUP(K295,Lable!$A:$B,2,FALSE),"")</f>
        <v/>
      </c>
      <c r="N295" s="2" t="s">
        <v>15</v>
      </c>
      <c r="O295" s="4" t="s">
        <v>275</v>
      </c>
      <c r="P295" s="1" t="str">
        <f t="shared" si="160"/>
        <v>TIN&lt;br&gt;(TIN)</v>
      </c>
      <c r="Q295" s="1" t="str">
        <f>IF(O295&lt;&gt;"", VLOOKUP(O295, Lable!$A:$B, 2, FALSE), "")</f>
        <v>TIN</v>
      </c>
      <c r="R295" s="2" t="s">
        <v>70</v>
      </c>
      <c r="S295" s="1"/>
      <c r="T295" s="4"/>
      <c r="U295" s="4"/>
      <c r="V295" s="4"/>
      <c r="W295" s="4"/>
      <c r="X295" s="4"/>
      <c r="Y295" s="4"/>
      <c r="Z295" s="4"/>
      <c r="AA295" s="4"/>
      <c r="AB295" s="4"/>
      <c r="AC295" s="4">
        <v>104176704</v>
      </c>
      <c r="AD295" s="4">
        <v>104176704</v>
      </c>
      <c r="AE295" s="4">
        <v>104176704</v>
      </c>
    </row>
    <row r="296" spans="1:31" ht="18.600000000000001" customHeight="1">
      <c r="A296" s="4" t="s">
        <v>249</v>
      </c>
      <c r="B296" s="1" t="str">
        <f>VLOOKUP(A296,Lable!$G:$I,2,FALSE)</f>
        <v>중복된 평가 내역</v>
      </c>
      <c r="C296" s="1" t="str">
        <f t="shared" si="146"/>
        <v>Duplicate Assessments(중복된 평가 내역)</v>
      </c>
      <c r="D296" s="1" t="str">
        <f>IF(B296&lt;&gt;"", VLOOKUP(B296,Lable!$A:$D,2,FALSE), "" )</f>
        <v>Duplicate Assessments</v>
      </c>
      <c r="E296" s="10" t="s">
        <v>413</v>
      </c>
      <c r="F296" s="1" t="str">
        <f t="shared" si="147"/>
        <v>Case ID : 271329(Case ID : 271329)</v>
      </c>
      <c r="G296" s="1" t="str">
        <f>IF(E296&lt;&gt;"",VLOOKUP(E296,Lable!$A:$B,2,FALSE),"")</f>
        <v>Case ID : 271329</v>
      </c>
      <c r="H296" s="10" t="s">
        <v>420</v>
      </c>
      <c r="I296" s="1" t="str">
        <f t="shared" si="158"/>
        <v>Duplicate Assessments(중복평가)</v>
      </c>
      <c r="J296" s="1" t="str">
        <f>IF(H296&lt;&gt;"", VLOOKUP(H296,Lable!$A:$D,2,FALSE),"")</f>
        <v>Duplicate Assessments</v>
      </c>
      <c r="K296" s="9"/>
      <c r="L296" s="1" t="str">
        <f t="shared" si="159"/>
        <v/>
      </c>
      <c r="M296" s="1" t="str">
        <f>IF(K296&lt;&gt;"",VLOOKUP(K296,Lable!$A:$B,2,FALSE),"")</f>
        <v/>
      </c>
      <c r="N296" s="2" t="s">
        <v>15</v>
      </c>
      <c r="O296" s="4" t="s">
        <v>170</v>
      </c>
      <c r="P296" s="1" t="str">
        <f t="shared" si="160"/>
        <v>Value Date&lt;br&gt;(금액 날짜)</v>
      </c>
      <c r="Q296" s="1" t="str">
        <f>IF(O296&lt;&gt;"", VLOOKUP(O296, Lable!$A:$B, 2, FALSE), "")</f>
        <v>Value Date</v>
      </c>
      <c r="R296" s="2" t="s">
        <v>70</v>
      </c>
      <c r="S296" s="1"/>
      <c r="T296" s="4"/>
      <c r="U296" s="4"/>
      <c r="V296" s="4"/>
      <c r="W296" s="4"/>
      <c r="X296" s="4"/>
      <c r="Y296" s="4"/>
      <c r="Z296" s="4"/>
      <c r="AA296" s="4"/>
      <c r="AB296" s="4"/>
      <c r="AC296" s="4" t="s">
        <v>434</v>
      </c>
      <c r="AD296" s="4" t="s">
        <v>434</v>
      </c>
      <c r="AE296" s="4" t="s">
        <v>434</v>
      </c>
    </row>
    <row r="297" spans="1:31" ht="18.600000000000001" customHeight="1">
      <c r="A297" s="4" t="s">
        <v>249</v>
      </c>
      <c r="B297" s="1" t="str">
        <f>VLOOKUP(A297,Lable!$G:$I,2,FALSE)</f>
        <v>중복된 평가 내역</v>
      </c>
      <c r="C297" s="1" t="str">
        <f t="shared" si="146"/>
        <v>Duplicate Assessments(중복된 평가 내역)</v>
      </c>
      <c r="D297" s="1" t="str">
        <f>IF(B297&lt;&gt;"", VLOOKUP(B297,Lable!$A:$D,2,FALSE), "" )</f>
        <v>Duplicate Assessments</v>
      </c>
      <c r="E297" s="10" t="s">
        <v>413</v>
      </c>
      <c r="F297" s="1" t="str">
        <f t="shared" si="147"/>
        <v>Case ID : 271329(Case ID : 271329)</v>
      </c>
      <c r="G297" s="1" t="str">
        <f>IF(E297&lt;&gt;"",VLOOKUP(E297,Lable!$A:$B,2,FALSE),"")</f>
        <v>Case ID : 271329</v>
      </c>
      <c r="H297" s="10" t="s">
        <v>420</v>
      </c>
      <c r="I297" s="1" t="str">
        <f t="shared" si="158"/>
        <v>Duplicate Assessments(중복평가)</v>
      </c>
      <c r="J297" s="1" t="str">
        <f>IF(H297&lt;&gt;"", VLOOKUP(H297,Lable!$A:$D,2,FALSE),"")</f>
        <v>Duplicate Assessments</v>
      </c>
      <c r="K297" s="9"/>
      <c r="L297" s="1" t="str">
        <f t="shared" si="159"/>
        <v/>
      </c>
      <c r="M297" s="1" t="str">
        <f>IF(K297&lt;&gt;"",VLOOKUP(K297,Lable!$A:$B,2,FALSE),"")</f>
        <v/>
      </c>
      <c r="N297" s="2" t="s">
        <v>15</v>
      </c>
      <c r="O297" s="4" t="s">
        <v>171</v>
      </c>
      <c r="P297" s="1" t="str">
        <f t="shared" si="160"/>
        <v>Period&lt;br&gt;(기간)</v>
      </c>
      <c r="Q297" s="1" t="str">
        <f>IF(O297&lt;&gt;"", VLOOKUP(O297, Lable!$A:$B, 2, FALSE), "")</f>
        <v>Period</v>
      </c>
      <c r="R297" s="2" t="s">
        <v>70</v>
      </c>
      <c r="S297" s="1"/>
      <c r="T297" s="4"/>
      <c r="U297" s="4"/>
      <c r="V297" s="4"/>
      <c r="W297" s="4"/>
      <c r="X297" s="4"/>
      <c r="Y297" s="4"/>
      <c r="Z297" s="4"/>
      <c r="AA297" s="4"/>
      <c r="AB297" s="4"/>
      <c r="AC297" s="4">
        <v>3</v>
      </c>
      <c r="AD297" s="4">
        <v>3</v>
      </c>
      <c r="AE297" s="4">
        <v>3</v>
      </c>
    </row>
    <row r="298" spans="1:31" ht="18.600000000000001" customHeight="1">
      <c r="A298" s="4" t="s">
        <v>249</v>
      </c>
      <c r="B298" s="1" t="str">
        <f>VLOOKUP(A298,Lable!$G:$I,2,FALSE)</f>
        <v>중복된 평가 내역</v>
      </c>
      <c r="C298" s="1" t="str">
        <f t="shared" si="146"/>
        <v>Duplicate Assessments(중복된 평가 내역)</v>
      </c>
      <c r="D298" s="1" t="str">
        <f>IF(B298&lt;&gt;"", VLOOKUP(B298,Lable!$A:$D,2,FALSE), "" )</f>
        <v>Duplicate Assessments</v>
      </c>
      <c r="E298" s="10" t="s">
        <v>413</v>
      </c>
      <c r="F298" s="1" t="str">
        <f t="shared" si="147"/>
        <v>Case ID : 271329(Case ID : 271329)</v>
      </c>
      <c r="G298" s="1" t="str">
        <f>IF(E298&lt;&gt;"",VLOOKUP(E298,Lable!$A:$B,2,FALSE),"")</f>
        <v>Case ID : 271329</v>
      </c>
      <c r="H298" s="10" t="s">
        <v>420</v>
      </c>
      <c r="I298" s="1" t="str">
        <f t="shared" si="158"/>
        <v>Duplicate Assessments(중복평가)</v>
      </c>
      <c r="J298" s="1" t="str">
        <f>IF(H298&lt;&gt;"", VLOOKUP(H298,Lable!$A:$D,2,FALSE),"")</f>
        <v>Duplicate Assessments</v>
      </c>
      <c r="K298" s="9"/>
      <c r="L298" s="1" t="str">
        <f t="shared" si="159"/>
        <v/>
      </c>
      <c r="M298" s="1" t="str">
        <f>IF(K298&lt;&gt;"",VLOOKUP(K298,Lable!$A:$B,2,FALSE),"")</f>
        <v/>
      </c>
      <c r="N298" s="2" t="s">
        <v>15</v>
      </c>
      <c r="O298" s="4" t="s">
        <v>172</v>
      </c>
      <c r="P298" s="1" t="str">
        <f t="shared" si="160"/>
        <v>Year&lt;br&gt;(년)</v>
      </c>
      <c r="Q298" s="1" t="str">
        <f>IF(O298&lt;&gt;"", VLOOKUP(O298, Lable!$A:$B, 2, FALSE), "")</f>
        <v>Year</v>
      </c>
      <c r="R298" s="2" t="s">
        <v>70</v>
      </c>
      <c r="S298" s="1"/>
      <c r="T298" s="4"/>
      <c r="U298" s="4"/>
      <c r="V298" s="4"/>
      <c r="W298" s="4"/>
      <c r="X298" s="4"/>
      <c r="Y298" s="4"/>
      <c r="Z298" s="4"/>
      <c r="AA298" s="4"/>
      <c r="AB298" s="4"/>
      <c r="AC298" s="4">
        <v>2024</v>
      </c>
      <c r="AD298" s="4">
        <v>2024</v>
      </c>
      <c r="AE298" s="4">
        <v>2024</v>
      </c>
    </row>
    <row r="299" spans="1:31" ht="18.600000000000001" customHeight="1">
      <c r="A299" s="4" t="s">
        <v>249</v>
      </c>
      <c r="B299" s="1" t="str">
        <f>VLOOKUP(A299,Lable!$G:$I,2,FALSE)</f>
        <v>중복된 평가 내역</v>
      </c>
      <c r="C299" s="1" t="str">
        <f t="shared" si="146"/>
        <v>Duplicate Assessments(중복된 평가 내역)</v>
      </c>
      <c r="D299" s="1" t="str">
        <f>IF(B299&lt;&gt;"", VLOOKUP(B299,Lable!$A:$D,2,FALSE), "" )</f>
        <v>Duplicate Assessments</v>
      </c>
      <c r="E299" s="10" t="s">
        <v>413</v>
      </c>
      <c r="F299" s="1" t="str">
        <f t="shared" si="147"/>
        <v>Case ID : 271329(Case ID : 271329)</v>
      </c>
      <c r="G299" s="1" t="str">
        <f>IF(E299&lt;&gt;"",VLOOKUP(E299,Lable!$A:$B,2,FALSE),"")</f>
        <v>Case ID : 271329</v>
      </c>
      <c r="H299" s="10" t="s">
        <v>420</v>
      </c>
      <c r="I299" s="1" t="str">
        <f t="shared" si="158"/>
        <v>Duplicate Assessments(중복평가)</v>
      </c>
      <c r="J299" s="1" t="str">
        <f>IF(H299&lt;&gt;"", VLOOKUP(H299,Lable!$A:$D,2,FALSE),"")</f>
        <v>Duplicate Assessments</v>
      </c>
      <c r="K299" s="9"/>
      <c r="L299" s="1" t="str">
        <f t="shared" si="159"/>
        <v/>
      </c>
      <c r="M299" s="1" t="str">
        <f>IF(K299&lt;&gt;"",VLOOKUP(K299,Lable!$A:$B,2,FALSE),"")</f>
        <v/>
      </c>
      <c r="N299" s="2" t="s">
        <v>15</v>
      </c>
      <c r="O299" s="4" t="s">
        <v>173</v>
      </c>
      <c r="P299" s="1" t="str">
        <f t="shared" si="160"/>
        <v>Tax&lt;br&gt;(세금)</v>
      </c>
      <c r="Q299" s="1" t="str">
        <f>IF(O299&lt;&gt;"", VLOOKUP(O299, Lable!$A:$B, 2, FALSE), "")</f>
        <v>Tax</v>
      </c>
      <c r="R299" s="2" t="s">
        <v>70</v>
      </c>
      <c r="S299" s="1"/>
      <c r="T299" s="4"/>
      <c r="U299" s="4"/>
      <c r="V299" s="4"/>
      <c r="W299" s="4"/>
      <c r="X299" s="4"/>
      <c r="Y299" s="4"/>
      <c r="Z299" s="4"/>
      <c r="AA299" s="4"/>
      <c r="AB299" s="4"/>
      <c r="AC299" s="4" t="s">
        <v>430</v>
      </c>
      <c r="AD299" s="4" t="s">
        <v>430</v>
      </c>
      <c r="AE299" s="4" t="s">
        <v>430</v>
      </c>
    </row>
    <row r="300" spans="1:31" ht="18.600000000000001" customHeight="1">
      <c r="A300" s="4" t="s">
        <v>249</v>
      </c>
      <c r="B300" s="1" t="str">
        <f>VLOOKUP(A300,Lable!$G:$I,2,FALSE)</f>
        <v>중복된 평가 내역</v>
      </c>
      <c r="C300" s="1" t="str">
        <f t="shared" si="146"/>
        <v>Duplicate Assessments(중복된 평가 내역)</v>
      </c>
      <c r="D300" s="1" t="str">
        <f>IF(B300&lt;&gt;"", VLOOKUP(B300,Lable!$A:$D,2,FALSE), "" )</f>
        <v>Duplicate Assessments</v>
      </c>
      <c r="E300" s="10" t="s">
        <v>413</v>
      </c>
      <c r="F300" s="1" t="str">
        <f t="shared" si="147"/>
        <v>Case ID : 271329(Case ID : 271329)</v>
      </c>
      <c r="G300" s="1" t="str">
        <f>IF(E300&lt;&gt;"",VLOOKUP(E300,Lable!$A:$B,2,FALSE),"")</f>
        <v>Case ID : 271329</v>
      </c>
      <c r="H300" s="10" t="s">
        <v>420</v>
      </c>
      <c r="I300" s="1" t="str">
        <f t="shared" si="158"/>
        <v>Duplicate Assessments(중복평가)</v>
      </c>
      <c r="J300" s="1" t="str">
        <f>IF(H300&lt;&gt;"", VLOOKUP(H300,Lable!$A:$D,2,FALSE),"")</f>
        <v>Duplicate Assessments</v>
      </c>
      <c r="K300" s="9"/>
      <c r="L300" s="1" t="str">
        <f t="shared" si="159"/>
        <v/>
      </c>
      <c r="M300" s="1" t="str">
        <f>IF(K300&lt;&gt;"",VLOOKUP(K300,Lable!$A:$B,2,FALSE),"")</f>
        <v/>
      </c>
      <c r="N300" s="2" t="s">
        <v>15</v>
      </c>
      <c r="O300" s="4" t="s">
        <v>278</v>
      </c>
      <c r="P300" s="1" t="str">
        <f t="shared" si="160"/>
        <v>GFS Code&lt;br&gt;(GFS 코드)</v>
      </c>
      <c r="Q300" s="1" t="str">
        <f>IF(O300&lt;&gt;"", VLOOKUP(O300, Lable!$A:$B, 2, FALSE), "")</f>
        <v>GFS Code</v>
      </c>
      <c r="R300" s="2" t="s">
        <v>70</v>
      </c>
      <c r="S300" s="1"/>
      <c r="T300" s="4"/>
      <c r="U300" s="4"/>
      <c r="V300" s="4"/>
      <c r="W300" s="4"/>
      <c r="X300" s="4"/>
      <c r="Y300" s="4"/>
      <c r="Z300" s="4"/>
      <c r="AA300" s="4"/>
      <c r="AB300" s="4"/>
      <c r="AC300" s="4">
        <v>11411154</v>
      </c>
      <c r="AD300" s="4">
        <v>11411154</v>
      </c>
      <c r="AE300" s="4">
        <v>11411154</v>
      </c>
    </row>
    <row r="301" spans="1:31" ht="18.600000000000001" customHeight="1">
      <c r="A301" s="4" t="s">
        <v>249</v>
      </c>
      <c r="B301" s="1" t="str">
        <f>VLOOKUP(A301,Lable!$G:$I,2,FALSE)</f>
        <v>중복된 평가 내역</v>
      </c>
      <c r="C301" s="1" t="str">
        <f t="shared" si="146"/>
        <v>Duplicate Assessments(중복된 평가 내역)</v>
      </c>
      <c r="D301" s="1" t="str">
        <f>IF(B301&lt;&gt;"", VLOOKUP(B301,Lable!$A:$D,2,FALSE), "" )</f>
        <v>Duplicate Assessments</v>
      </c>
      <c r="E301" s="10" t="s">
        <v>413</v>
      </c>
      <c r="F301" s="1" t="str">
        <f t="shared" si="147"/>
        <v>Case ID : 271329(Case ID : 271329)</v>
      </c>
      <c r="G301" s="1" t="str">
        <f>IF(E301&lt;&gt;"",VLOOKUP(E301,Lable!$A:$B,2,FALSE),"")</f>
        <v>Case ID : 271329</v>
      </c>
      <c r="H301" s="10" t="s">
        <v>420</v>
      </c>
      <c r="I301" s="1" t="str">
        <f t="shared" si="158"/>
        <v>Duplicate Assessments(중복평가)</v>
      </c>
      <c r="J301" s="1" t="str">
        <f>IF(H301&lt;&gt;"", VLOOKUP(H301,Lable!$A:$D,2,FALSE),"")</f>
        <v>Duplicate Assessments</v>
      </c>
      <c r="K301" s="9"/>
      <c r="L301" s="1" t="str">
        <f t="shared" si="159"/>
        <v/>
      </c>
      <c r="M301" s="1" t="str">
        <f>IF(K301&lt;&gt;"",VLOOKUP(K301,Lable!$A:$B,2,FALSE),"")</f>
        <v/>
      </c>
      <c r="N301" s="2" t="s">
        <v>15</v>
      </c>
      <c r="O301" s="4" t="s">
        <v>174</v>
      </c>
      <c r="P301" s="1" t="str">
        <f t="shared" si="160"/>
        <v>Case Type&lt;br&gt;(사례 유형)</v>
      </c>
      <c r="Q301" s="1" t="str">
        <f>IF(O301&lt;&gt;"", VLOOKUP(O301, Lable!$A:$B, 2, FALSE), "")</f>
        <v>Case Type</v>
      </c>
      <c r="R301" s="2" t="s">
        <v>70</v>
      </c>
      <c r="S301" s="1"/>
      <c r="T301" s="4"/>
      <c r="U301" s="4"/>
      <c r="V301" s="4"/>
      <c r="W301" s="4"/>
      <c r="X301" s="4"/>
      <c r="Y301" s="4"/>
      <c r="Z301" s="4"/>
      <c r="AA301" s="4"/>
      <c r="AB301" s="4"/>
      <c r="AC301" s="4" t="s">
        <v>431</v>
      </c>
      <c r="AD301" s="4" t="s">
        <v>431</v>
      </c>
      <c r="AE301" s="4" t="s">
        <v>431</v>
      </c>
    </row>
    <row r="302" spans="1:31" ht="18.600000000000001" customHeight="1">
      <c r="A302" s="4" t="s">
        <v>249</v>
      </c>
      <c r="B302" s="1" t="str">
        <f>VLOOKUP(A302,Lable!$G:$I,2,FALSE)</f>
        <v>중복된 평가 내역</v>
      </c>
      <c r="C302" s="1" t="str">
        <f t="shared" si="146"/>
        <v>Duplicate Assessments(중복된 평가 내역)</v>
      </c>
      <c r="D302" s="1" t="str">
        <f>IF(B302&lt;&gt;"", VLOOKUP(B302,Lable!$A:$D,2,FALSE), "" )</f>
        <v>Duplicate Assessments</v>
      </c>
      <c r="E302" s="10" t="s">
        <v>413</v>
      </c>
      <c r="F302" s="1" t="str">
        <f t="shared" si="147"/>
        <v>Case ID : 271329(Case ID : 271329)</v>
      </c>
      <c r="G302" s="1" t="str">
        <f>IF(E302&lt;&gt;"",VLOOKUP(E302,Lable!$A:$B,2,FALSE),"")</f>
        <v>Case ID : 271329</v>
      </c>
      <c r="H302" s="10" t="s">
        <v>420</v>
      </c>
      <c r="I302" s="1" t="str">
        <f t="shared" si="158"/>
        <v>Duplicate Assessments(중복평가)</v>
      </c>
      <c r="J302" s="1" t="str">
        <f>IF(H302&lt;&gt;"", VLOOKUP(H302,Lable!$A:$D,2,FALSE),"")</f>
        <v>Duplicate Assessments</v>
      </c>
      <c r="K302" s="9"/>
      <c r="L302" s="1" t="str">
        <f t="shared" si="159"/>
        <v/>
      </c>
      <c r="M302" s="1" t="str">
        <f>IF(K302&lt;&gt;"",VLOOKUP(K302,Lable!$A:$B,2,FALSE),"")</f>
        <v/>
      </c>
      <c r="N302" s="2" t="s">
        <v>15</v>
      </c>
      <c r="O302" s="4" t="s">
        <v>175</v>
      </c>
      <c r="P302" s="1" t="str">
        <f t="shared" si="160"/>
        <v>Debit No&lt;br&gt;(차변 번호)</v>
      </c>
      <c r="Q302" s="1" t="str">
        <f>IF(O302&lt;&gt;"", VLOOKUP(O302, Lable!$A:$B, 2, FALSE), "")</f>
        <v>Debit No</v>
      </c>
      <c r="R302" s="2" t="s">
        <v>70</v>
      </c>
      <c r="S302" s="1"/>
      <c r="T302" s="4"/>
      <c r="U302" s="4"/>
      <c r="V302" s="4"/>
      <c r="W302" s="4"/>
      <c r="X302" s="4"/>
      <c r="Y302" s="4"/>
      <c r="Z302" s="4"/>
      <c r="AA302" s="4"/>
      <c r="AB302" s="4"/>
      <c r="AC302" s="4">
        <v>708317027</v>
      </c>
      <c r="AD302" s="4">
        <v>708317027</v>
      </c>
      <c r="AE302" s="4">
        <v>708317027</v>
      </c>
    </row>
    <row r="303" spans="1:31" ht="18.600000000000001" customHeight="1">
      <c r="A303" s="4" t="s">
        <v>249</v>
      </c>
      <c r="B303" s="1" t="str">
        <f>VLOOKUP(A303,Lable!$G:$I,2,FALSE)</f>
        <v>중복된 평가 내역</v>
      </c>
      <c r="C303" s="1" t="str">
        <f t="shared" si="146"/>
        <v>Duplicate Assessments(중복된 평가 내역)</v>
      </c>
      <c r="D303" s="1" t="str">
        <f>IF(B303&lt;&gt;"", VLOOKUP(B303,Lable!$A:$D,2,FALSE), "" )</f>
        <v>Duplicate Assessments</v>
      </c>
      <c r="E303" s="10" t="s">
        <v>413</v>
      </c>
      <c r="F303" s="1" t="str">
        <f t="shared" si="147"/>
        <v>Case ID : 271329(Case ID : 271329)</v>
      </c>
      <c r="G303" s="1" t="str">
        <f>IF(E303&lt;&gt;"",VLOOKUP(E303,Lable!$A:$B,2,FALSE),"")</f>
        <v>Case ID : 271329</v>
      </c>
      <c r="H303" s="10" t="s">
        <v>420</v>
      </c>
      <c r="I303" s="1" t="str">
        <f t="shared" si="158"/>
        <v>Duplicate Assessments(중복평가)</v>
      </c>
      <c r="J303" s="1" t="str">
        <f>IF(H303&lt;&gt;"", VLOOKUP(H303,Lable!$A:$D,2,FALSE),"")</f>
        <v>Duplicate Assessments</v>
      </c>
      <c r="K303" s="9"/>
      <c r="L303" s="1" t="str">
        <f t="shared" si="159"/>
        <v/>
      </c>
      <c r="M303" s="1" t="str">
        <f>IF(K303&lt;&gt;"",VLOOKUP(K303,Lable!$A:$B,2,FALSE),"")</f>
        <v/>
      </c>
      <c r="N303" s="2" t="s">
        <v>15</v>
      </c>
      <c r="O303" s="4" t="s">
        <v>176</v>
      </c>
      <c r="P303" s="1" t="str">
        <f t="shared" si="160"/>
        <v>Debit Amount&lt;br&gt;(차변 금액)</v>
      </c>
      <c r="Q303" s="1" t="str">
        <f>IF(O303&lt;&gt;"", VLOOKUP(O303, Lable!$A:$B, 2, FALSE), "")</f>
        <v>Debit Amount</v>
      </c>
      <c r="R303" s="2" t="s">
        <v>70</v>
      </c>
      <c r="S303" s="1"/>
      <c r="T303" s="4"/>
      <c r="U303" s="4"/>
      <c r="V303" s="4"/>
      <c r="W303" s="4"/>
      <c r="X303" s="4"/>
      <c r="Y303" s="4"/>
      <c r="Z303" s="4"/>
      <c r="AA303" s="4"/>
      <c r="AB303" s="4"/>
      <c r="AC303" s="33">
        <v>15809652.380000001</v>
      </c>
      <c r="AD303" s="33">
        <v>15809652.380000001</v>
      </c>
      <c r="AE303" s="33">
        <v>15809652.380000001</v>
      </c>
    </row>
    <row r="304" spans="1:31" ht="18.600000000000001" customHeight="1">
      <c r="A304" s="4" t="s">
        <v>249</v>
      </c>
      <c r="B304" s="1" t="str">
        <f>VLOOKUP(A304,Lable!$G:$I,2,FALSE)</f>
        <v>중복된 평가 내역</v>
      </c>
      <c r="C304" s="1" t="str">
        <f t="shared" si="146"/>
        <v>Duplicate Assessments(중복된 평가 내역)</v>
      </c>
      <c r="D304" s="1" t="str">
        <f>IF(B304&lt;&gt;"", VLOOKUP(B304,Lable!$A:$D,2,FALSE), "" )</f>
        <v>Duplicate Assessments</v>
      </c>
      <c r="E304" s="10" t="s">
        <v>413</v>
      </c>
      <c r="F304" s="1" t="str">
        <f t="shared" si="147"/>
        <v>Case ID : 271329(Case ID : 271329)</v>
      </c>
      <c r="G304" s="1" t="str">
        <f>IF(E304&lt;&gt;"",VLOOKUP(E304,Lable!$A:$B,2,FALSE),"")</f>
        <v>Case ID : 271329</v>
      </c>
      <c r="H304" s="10" t="s">
        <v>420</v>
      </c>
      <c r="I304" s="1" t="str">
        <f t="shared" si="158"/>
        <v>Duplicate Assessments(중복평가)</v>
      </c>
      <c r="J304" s="1" t="str">
        <f>IF(H304&lt;&gt;"", VLOOKUP(H304,Lable!$A:$D,2,FALSE),"")</f>
        <v>Duplicate Assessments</v>
      </c>
      <c r="K304" s="9"/>
      <c r="L304" s="1" t="str">
        <f t="shared" si="159"/>
        <v/>
      </c>
      <c r="M304" s="1" t="str">
        <f>IF(K304&lt;&gt;"",VLOOKUP(K304,Lable!$A:$B,2,FALSE),"")</f>
        <v/>
      </c>
      <c r="N304" s="2" t="s">
        <v>15</v>
      </c>
      <c r="O304" s="4" t="s">
        <v>177</v>
      </c>
      <c r="P304" s="1" t="str">
        <f t="shared" si="160"/>
        <v>Creadit Amount&lt;br&gt;(대변 금액)</v>
      </c>
      <c r="Q304" s="1" t="str">
        <f>IF(O304&lt;&gt;"", VLOOKUP(O304, Lable!$A:$B, 2, FALSE), "")</f>
        <v>Creadit Amount</v>
      </c>
      <c r="R304" s="2" t="s">
        <v>70</v>
      </c>
      <c r="S304" s="1"/>
      <c r="T304" s="4"/>
      <c r="U304" s="4"/>
      <c r="V304" s="4"/>
      <c r="W304" s="4"/>
      <c r="X304" s="4"/>
      <c r="Y304" s="4"/>
      <c r="Z304" s="4"/>
      <c r="AA304" s="4"/>
      <c r="AB304" s="4"/>
      <c r="AC304" s="4">
        <v>0</v>
      </c>
      <c r="AD304" s="4">
        <v>0</v>
      </c>
      <c r="AE304" s="4">
        <v>0</v>
      </c>
    </row>
    <row r="305" spans="1:31" ht="18.600000000000001" customHeight="1">
      <c r="A305" s="4" t="s">
        <v>249</v>
      </c>
      <c r="B305" s="1" t="str">
        <f>VLOOKUP(A305,Lable!$G:$I,2,FALSE)</f>
        <v>중복된 평가 내역</v>
      </c>
      <c r="C305" s="1" t="str">
        <f t="shared" si="146"/>
        <v>Duplicate Assessments(중복된 평가 내역)</v>
      </c>
      <c r="D305" s="1" t="str">
        <f>IF(B305&lt;&gt;"", VLOOKUP(B305,Lable!$A:$D,2,FALSE), "" )</f>
        <v>Duplicate Assessments</v>
      </c>
      <c r="E305" s="10" t="s">
        <v>413</v>
      </c>
      <c r="F305" s="1" t="str">
        <f t="shared" si="147"/>
        <v>Case ID : 271329(Case ID : 271329)</v>
      </c>
      <c r="G305" s="1" t="str">
        <f>IF(E305&lt;&gt;"",VLOOKUP(E305,Lable!$A:$B,2,FALSE),"")</f>
        <v>Case ID : 271329</v>
      </c>
      <c r="H305" s="10" t="s">
        <v>420</v>
      </c>
      <c r="I305" s="1" t="str">
        <f t="shared" si="158"/>
        <v>Duplicate Assessments(중복평가)</v>
      </c>
      <c r="J305" s="1" t="str">
        <f>IF(H305&lt;&gt;"", VLOOKUP(H305,Lable!$A:$D,2,FALSE),"")</f>
        <v>Duplicate Assessments</v>
      </c>
      <c r="K305" s="9"/>
      <c r="L305" s="1" t="str">
        <f t="shared" si="159"/>
        <v/>
      </c>
      <c r="M305" s="1" t="str">
        <f>IF(K305&lt;&gt;"",VLOOKUP(K305,Lable!$A:$B,2,FALSE),"")</f>
        <v/>
      </c>
      <c r="N305" s="2" t="s">
        <v>15</v>
      </c>
      <c r="O305" s="4" t="s">
        <v>279</v>
      </c>
      <c r="P305" s="1" t="str">
        <f t="shared" si="160"/>
        <v>Earmark&lt;br&gt;(귀속)</v>
      </c>
      <c r="Q305" s="1" t="str">
        <f>IF(O305&lt;&gt;"", VLOOKUP(O305, Lable!$A:$B, 2, FALSE), "")</f>
        <v>Earmark</v>
      </c>
      <c r="R305" s="2" t="s">
        <v>70</v>
      </c>
      <c r="S305" s="1"/>
      <c r="T305" s="4"/>
      <c r="U305" s="4"/>
      <c r="V305" s="4"/>
      <c r="W305" s="4"/>
      <c r="X305" s="4"/>
      <c r="Y305" s="4"/>
      <c r="Z305" s="4"/>
      <c r="AA305" s="4"/>
      <c r="AB305" s="4"/>
      <c r="AC305" s="4" t="s">
        <v>435</v>
      </c>
      <c r="AD305" s="4" t="s">
        <v>435</v>
      </c>
      <c r="AE305" s="4" t="s">
        <v>435</v>
      </c>
    </row>
    <row r="306" spans="1:31" ht="18.600000000000001" customHeight="1">
      <c r="A306" s="4" t="s">
        <v>249</v>
      </c>
      <c r="B306" s="1" t="str">
        <f>VLOOKUP(A306,Lable!$G:$I,2,FALSE)</f>
        <v>중복된 평가 내역</v>
      </c>
      <c r="C306" s="1" t="str">
        <f t="shared" si="146"/>
        <v>Duplicate Assessments(중복된 평가 내역)</v>
      </c>
      <c r="D306" s="1" t="str">
        <f>IF(B306&lt;&gt;"", VLOOKUP(B306,Lable!$A:$D,2,FALSE), "" )</f>
        <v>Duplicate Assessments</v>
      </c>
      <c r="E306" s="10" t="s">
        <v>413</v>
      </c>
      <c r="F306" s="1" t="str">
        <f t="shared" si="147"/>
        <v>Case ID : 271329(Case ID : 271329)</v>
      </c>
      <c r="G306" s="1" t="str">
        <f>IF(E306&lt;&gt;"",VLOOKUP(E306,Lable!$A:$B,2,FALSE),"")</f>
        <v>Case ID : 271329</v>
      </c>
      <c r="H306" s="10" t="s">
        <v>420</v>
      </c>
      <c r="I306" s="1" t="str">
        <f t="shared" si="158"/>
        <v>Duplicate Assessments(중복평가)</v>
      </c>
      <c r="J306" s="1" t="str">
        <f>IF(H306&lt;&gt;"", VLOOKUP(H306,Lable!$A:$D,2,FALSE),"")</f>
        <v>Duplicate Assessments</v>
      </c>
      <c r="K306" s="9"/>
      <c r="L306" s="1" t="str">
        <f t="shared" si="159"/>
        <v/>
      </c>
      <c r="M306" s="1" t="str">
        <f>IF(K306&lt;&gt;"",VLOOKUP(K306,Lable!$A:$B,2,FALSE),"")</f>
        <v/>
      </c>
      <c r="N306" s="2" t="s">
        <v>15</v>
      </c>
      <c r="O306" s="4" t="s">
        <v>313</v>
      </c>
      <c r="P306" s="1" t="str">
        <f t="shared" si="160"/>
        <v>Actions&lt;br&gt;(행위)</v>
      </c>
      <c r="Q306" s="1" t="str">
        <f>IF(O306&lt;&gt;"", VLOOKUP(O306, Lable!$A:$B, 2, FALSE), "")</f>
        <v>Actions</v>
      </c>
      <c r="R306" s="2" t="s">
        <v>70</v>
      </c>
      <c r="S306" s="1" t="s">
        <v>395</v>
      </c>
      <c r="T306" s="4"/>
      <c r="U306" s="4"/>
      <c r="V306" s="4"/>
      <c r="W306" s="4"/>
      <c r="X306" s="4"/>
      <c r="Y306" s="4"/>
      <c r="Z306" s="4"/>
      <c r="AA306" s="4"/>
      <c r="AB306" s="4"/>
      <c r="AC306" s="41" t="s">
        <v>401</v>
      </c>
      <c r="AD306" s="41" t="s">
        <v>401</v>
      </c>
      <c r="AE306" s="41" t="s">
        <v>401</v>
      </c>
    </row>
    <row r="307" spans="1:31" s="11" customFormat="1" ht="18.600000000000001" customHeight="1">
      <c r="A307" s="4" t="s">
        <v>249</v>
      </c>
      <c r="B307" s="1" t="str">
        <f>VLOOKUP(A307,Lable!$G:$I,2,FALSE)</f>
        <v>중복된 평가 내역</v>
      </c>
      <c r="C307" s="1" t="str">
        <f t="shared" ref="C307" si="161">IF(B307&lt;&gt;"",D307&amp;"("&amp;B307&amp;")","")</f>
        <v>Duplicate Assessments(중복된 평가 내역)</v>
      </c>
      <c r="D307" s="1" t="str">
        <f>IF(B307&lt;&gt;"", VLOOKUP(B307,Lable!$A:$D,2,FALSE), "" )</f>
        <v>Duplicate Assessments</v>
      </c>
      <c r="E307" s="10" t="s">
        <v>413</v>
      </c>
      <c r="F307" s="1" t="str">
        <f t="shared" ref="F307" si="162">IF(E307&lt;&gt;"",G307&amp;"("&amp;E307&amp;")","")</f>
        <v>Case ID : 271329(Case ID : 271329)</v>
      </c>
      <c r="G307" s="1" t="str">
        <f>IF(E307&lt;&gt;"",VLOOKUP(E307,Lable!$A:$B,2,FALSE),"")</f>
        <v>Case ID : 271329</v>
      </c>
      <c r="H307" s="10"/>
      <c r="I307" s="1"/>
      <c r="J307" s="1"/>
      <c r="K307" s="9"/>
      <c r="L307" s="1"/>
      <c r="M307" s="1"/>
      <c r="N307" s="2"/>
      <c r="O307" s="4"/>
      <c r="P307" s="1"/>
      <c r="Q307" s="1"/>
      <c r="R307" s="2" t="s">
        <v>70</v>
      </c>
      <c r="S307" s="1" t="s">
        <v>397</v>
      </c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1:31" s="11" customFormat="1" ht="18.600000000000001" customHeight="1">
      <c r="A308" s="4" t="s">
        <v>249</v>
      </c>
      <c r="B308" s="1" t="str">
        <f>VLOOKUP(A308,Lable!$G:$I,2,FALSE)</f>
        <v>중복된 평가 내역</v>
      </c>
      <c r="C308" s="1" t="str">
        <f t="shared" ref="C308" si="163">IF(B308&lt;&gt;"",D308&amp;"("&amp;B308&amp;")","")</f>
        <v>Duplicate Assessments(중복된 평가 내역)</v>
      </c>
      <c r="D308" s="1" t="str">
        <f>IF(B308&lt;&gt;"", VLOOKUP(B308,Lable!$A:$D,2,FALSE), "" )</f>
        <v>Duplicate Assessments</v>
      </c>
      <c r="E308" s="10" t="s">
        <v>413</v>
      </c>
      <c r="F308" s="1" t="str">
        <f t="shared" ref="F308" si="164">IF(E308&lt;&gt;"",G308&amp;"("&amp;E308&amp;")","")</f>
        <v>Case ID : 271329(Case ID : 271329)</v>
      </c>
      <c r="G308" s="1" t="str">
        <f>IF(E308&lt;&gt;"",VLOOKUP(E308,Lable!$A:$B,2,FALSE),"")</f>
        <v>Case ID : 271329</v>
      </c>
      <c r="H308" s="10"/>
      <c r="I308" s="1"/>
      <c r="J308" s="1"/>
      <c r="K308" s="9"/>
      <c r="L308" s="1"/>
      <c r="M308" s="1"/>
      <c r="N308" s="2"/>
      <c r="O308" s="4" t="s">
        <v>440</v>
      </c>
      <c r="P308" s="1" t="str">
        <f t="shared" ref="P308" si="165">IF(O308&lt;&gt;"",Q308&amp;"&lt;br&gt;("&amp;O308&amp;")","")</f>
        <v>You cannot proceed with this case because some(all) duplicate assessments have exact payments as shown in the table below.&lt;br&gt;(아래 표에 표시된 대로 일부(전체) 중복 평가에 정확한 지급이 이루어졌기 때문에 이 사례를 진행할 수 없습니다.)</v>
      </c>
      <c r="Q308" s="1" t="str">
        <f>IF(O308&lt;&gt;"", VLOOKUP(O308, Lable!$A:$B, 2, FALSE), "")</f>
        <v>You cannot proceed with this case because some(all) duplicate assessments have exact payments as shown in the table below.</v>
      </c>
      <c r="R308" s="2" t="s">
        <v>70</v>
      </c>
      <c r="S308" s="1" t="s">
        <v>397</v>
      </c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1:31" s="11" customFormat="1" ht="18.600000000000001" customHeight="1">
      <c r="A309" s="4" t="s">
        <v>249</v>
      </c>
      <c r="B309" s="1" t="str">
        <f>VLOOKUP(A309,Lable!$G:$I,2,FALSE)</f>
        <v>중복된 평가 내역</v>
      </c>
      <c r="C309" s="1" t="str">
        <f t="shared" si="146"/>
        <v>Duplicate Assessments(중복된 평가 내역)</v>
      </c>
      <c r="D309" s="1" t="str">
        <f>IF(B309&lt;&gt;"", VLOOKUP(B309,Lable!$A:$D,2,FALSE), "" )</f>
        <v>Duplicate Assessments</v>
      </c>
      <c r="E309" s="10" t="s">
        <v>413</v>
      </c>
      <c r="F309" s="1" t="str">
        <f t="shared" si="147"/>
        <v>Case ID : 271329(Case ID : 271329)</v>
      </c>
      <c r="G309" s="1" t="str">
        <f>IF(E309&lt;&gt;"",VLOOKUP(E309,Lable!$A:$B,2,FALSE),"")</f>
        <v>Case ID : 271329</v>
      </c>
      <c r="H309" s="10"/>
      <c r="I309" s="1"/>
      <c r="J309" s="1"/>
      <c r="K309" s="9"/>
      <c r="L309" s="1"/>
      <c r="M309" s="1"/>
      <c r="N309" s="2"/>
      <c r="O309" s="4"/>
      <c r="P309" s="1"/>
      <c r="Q309" s="1"/>
      <c r="R309" s="2" t="s">
        <v>70</v>
      </c>
      <c r="S309" s="1" t="s">
        <v>397</v>
      </c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1:31" s="11" customFormat="1" ht="18.600000000000001" customHeight="1">
      <c r="A310" s="4" t="s">
        <v>249</v>
      </c>
      <c r="B310" s="1" t="str">
        <f>VLOOKUP(A310,Lable!$G:$I,2,FALSE)</f>
        <v>중복된 평가 내역</v>
      </c>
      <c r="C310" s="1" t="str">
        <f t="shared" ref="C310:C351" si="166">IF(B310&lt;&gt;"",D310&amp;"("&amp;B310&amp;")","")</f>
        <v>Duplicate Assessments(중복된 평가 내역)</v>
      </c>
      <c r="D310" s="1" t="str">
        <f>IF(B310&lt;&gt;"", VLOOKUP(B310,Lable!$A:$D,2,FALSE), "" )</f>
        <v>Duplicate Assessments</v>
      </c>
      <c r="E310" s="10" t="s">
        <v>413</v>
      </c>
      <c r="F310" s="1" t="str">
        <f t="shared" ref="F310:F322" si="167">IF(E310&lt;&gt;"",G310&amp;"("&amp;E310&amp;")","")</f>
        <v>Case ID : 271329(Case ID : 271329)</v>
      </c>
      <c r="G310" s="1" t="str">
        <f>IF(E310&lt;&gt;"",VLOOKUP(E310,Lable!$A:$B,2,FALSE),"")</f>
        <v>Case ID : 271329</v>
      </c>
      <c r="H310" s="10"/>
      <c r="I310" s="1"/>
      <c r="J310" s="1"/>
      <c r="K310" s="9"/>
      <c r="L310" s="1"/>
      <c r="M310" s="1"/>
      <c r="N310" s="2"/>
      <c r="O310" s="4"/>
      <c r="P310" s="1"/>
      <c r="Q310" s="1"/>
      <c r="R310" s="2"/>
      <c r="S310" s="1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1:31" ht="18.600000000000001" customHeight="1">
      <c r="A311" s="4" t="s">
        <v>249</v>
      </c>
      <c r="B311" s="1" t="str">
        <f>VLOOKUP(A311,Lable!$G:$I,2,FALSE)</f>
        <v>중복된 평가 내역</v>
      </c>
      <c r="C311" s="1" t="str">
        <f t="shared" si="166"/>
        <v>Duplicate Assessments(중복된 평가 내역)</v>
      </c>
      <c r="D311" s="1" t="str">
        <f>IF(B311&lt;&gt;"", VLOOKUP(B311,Lable!$A:$D,2,FALSE), "" )</f>
        <v>Duplicate Assessments</v>
      </c>
      <c r="E311" s="10" t="s">
        <v>413</v>
      </c>
      <c r="F311" s="1" t="str">
        <f t="shared" si="167"/>
        <v>Case ID : 271329(Case ID : 271329)</v>
      </c>
      <c r="G311" s="1" t="str">
        <f>IF(E311&lt;&gt;"",VLOOKUP(E311,Lable!$A:$B,2,FALSE),"")</f>
        <v>Case ID : 271329</v>
      </c>
      <c r="H311" s="10" t="s">
        <v>428</v>
      </c>
      <c r="I311" s="1" t="str">
        <f t="shared" ref="I311:I322" si="168">IF(H311&lt;&gt;"",J311&amp;"("&amp;H311&amp;")","")</f>
        <v>Exact Payment(s)(정확한지불)</v>
      </c>
      <c r="J311" s="1" t="str">
        <f>IF(H311&lt;&gt;"", VLOOKUP(H311,Lable!$A:$D,2,FALSE),"")</f>
        <v>Exact Payment(s)</v>
      </c>
      <c r="K311" s="9"/>
      <c r="L311" s="1" t="str">
        <f t="shared" ref="L311:L322" si="169">IF(K311&lt;&gt;"",M311&amp;"("&amp;K311&amp;")","")</f>
        <v/>
      </c>
      <c r="M311" s="1" t="str">
        <f>IF(K311&lt;&gt;"",VLOOKUP(K311,Lable!$A:$B,2,FALSE),"")</f>
        <v/>
      </c>
      <c r="N311" s="2" t="s">
        <v>15</v>
      </c>
      <c r="O311" s="4" t="s">
        <v>277</v>
      </c>
      <c r="P311" s="1" t="str">
        <f t="shared" ref="P311:P322" si="170">IF(O311&lt;&gt;"",Q311&amp;"&lt;br&gt;("&amp;O311&amp;")","")</f>
        <v>Posting ID&lt;br&gt;(게시 ID)</v>
      </c>
      <c r="Q311" s="1" t="str">
        <f>IF(O311&lt;&gt;"", VLOOKUP(O311, Lable!$A:$B, 2, FALSE), "")</f>
        <v>Posting ID</v>
      </c>
      <c r="R311" s="2" t="s">
        <v>70</v>
      </c>
      <c r="S311" s="1"/>
      <c r="T311" s="4"/>
      <c r="U311" s="4"/>
      <c r="V311" s="4"/>
      <c r="W311" s="4"/>
      <c r="X311" s="4"/>
      <c r="Y311" s="4"/>
      <c r="Z311" s="4"/>
      <c r="AA311" s="4"/>
      <c r="AB311" s="4"/>
      <c r="AC311" s="4">
        <v>608505630</v>
      </c>
      <c r="AD311" s="4">
        <v>608505630</v>
      </c>
      <c r="AE311" s="4">
        <v>608505630</v>
      </c>
    </row>
    <row r="312" spans="1:31" ht="18.600000000000001" customHeight="1">
      <c r="A312" s="4" t="s">
        <v>249</v>
      </c>
      <c r="B312" s="1" t="str">
        <f>VLOOKUP(A312,Lable!$G:$I,2,FALSE)</f>
        <v>중복된 평가 내역</v>
      </c>
      <c r="C312" s="1" t="str">
        <f t="shared" si="166"/>
        <v>Duplicate Assessments(중복된 평가 내역)</v>
      </c>
      <c r="D312" s="1" t="str">
        <f>IF(B312&lt;&gt;"", VLOOKUP(B312,Lable!$A:$D,2,FALSE), "" )</f>
        <v>Duplicate Assessments</v>
      </c>
      <c r="E312" s="10" t="s">
        <v>413</v>
      </c>
      <c r="F312" s="1" t="str">
        <f t="shared" si="167"/>
        <v>Case ID : 271329(Case ID : 271329)</v>
      </c>
      <c r="G312" s="1" t="str">
        <f>IF(E312&lt;&gt;"",VLOOKUP(E312,Lable!$A:$B,2,FALSE),"")</f>
        <v>Case ID : 271329</v>
      </c>
      <c r="H312" s="10" t="s">
        <v>428</v>
      </c>
      <c r="I312" s="1" t="str">
        <f t="shared" si="168"/>
        <v>Exact Payment(s)(정확한지불)</v>
      </c>
      <c r="J312" s="1" t="str">
        <f>IF(H312&lt;&gt;"", VLOOKUP(H312,Lable!$A:$D,2,FALSE),"")</f>
        <v>Exact Payment(s)</v>
      </c>
      <c r="K312" s="9"/>
      <c r="L312" s="1" t="str">
        <f t="shared" si="169"/>
        <v/>
      </c>
      <c r="M312" s="1" t="str">
        <f>IF(K312&lt;&gt;"",VLOOKUP(K312,Lable!$A:$B,2,FALSE),"")</f>
        <v/>
      </c>
      <c r="N312" s="2" t="s">
        <v>15</v>
      </c>
      <c r="O312" s="4" t="s">
        <v>275</v>
      </c>
      <c r="P312" s="1" t="str">
        <f t="shared" si="170"/>
        <v>TIN&lt;br&gt;(TIN)</v>
      </c>
      <c r="Q312" s="1" t="str">
        <f>IF(O312&lt;&gt;"", VLOOKUP(O312, Lable!$A:$B, 2, FALSE), "")</f>
        <v>TIN</v>
      </c>
      <c r="R312" s="2" t="s">
        <v>70</v>
      </c>
      <c r="S312" s="1"/>
      <c r="T312" s="4"/>
      <c r="U312" s="4"/>
      <c r="V312" s="4"/>
      <c r="W312" s="4"/>
      <c r="X312" s="4"/>
      <c r="Y312" s="4"/>
      <c r="Z312" s="4"/>
      <c r="AA312" s="4"/>
      <c r="AB312" s="4"/>
      <c r="AC312" s="4">
        <v>104176704</v>
      </c>
      <c r="AD312" s="4">
        <v>104176704</v>
      </c>
      <c r="AE312" s="4">
        <v>104176704</v>
      </c>
    </row>
    <row r="313" spans="1:31" ht="18.600000000000001" customHeight="1">
      <c r="A313" s="4" t="s">
        <v>249</v>
      </c>
      <c r="B313" s="1" t="str">
        <f>VLOOKUP(A313,Lable!$G:$I,2,FALSE)</f>
        <v>중복된 평가 내역</v>
      </c>
      <c r="C313" s="1" t="str">
        <f t="shared" si="166"/>
        <v>Duplicate Assessments(중복된 평가 내역)</v>
      </c>
      <c r="D313" s="1" t="str">
        <f>IF(B313&lt;&gt;"", VLOOKUP(B313,Lable!$A:$D,2,FALSE), "" )</f>
        <v>Duplicate Assessments</v>
      </c>
      <c r="E313" s="10" t="s">
        <v>413</v>
      </c>
      <c r="F313" s="1" t="str">
        <f t="shared" si="167"/>
        <v>Case ID : 271329(Case ID : 271329)</v>
      </c>
      <c r="G313" s="1" t="str">
        <f>IF(E313&lt;&gt;"",VLOOKUP(E313,Lable!$A:$B,2,FALSE),"")</f>
        <v>Case ID : 271329</v>
      </c>
      <c r="H313" s="10" t="s">
        <v>428</v>
      </c>
      <c r="I313" s="1" t="str">
        <f t="shared" si="168"/>
        <v>Exact Payment(s)(정확한지불)</v>
      </c>
      <c r="J313" s="1" t="str">
        <f>IF(H313&lt;&gt;"", VLOOKUP(H313,Lable!$A:$D,2,FALSE),"")</f>
        <v>Exact Payment(s)</v>
      </c>
      <c r="K313" s="9"/>
      <c r="L313" s="1" t="str">
        <f t="shared" si="169"/>
        <v/>
      </c>
      <c r="M313" s="1" t="str">
        <f>IF(K313&lt;&gt;"",VLOOKUP(K313,Lable!$A:$B,2,FALSE),"")</f>
        <v/>
      </c>
      <c r="N313" s="2" t="s">
        <v>15</v>
      </c>
      <c r="O313" s="4" t="s">
        <v>170</v>
      </c>
      <c r="P313" s="1" t="str">
        <f t="shared" si="170"/>
        <v>Value Date&lt;br&gt;(금액 날짜)</v>
      </c>
      <c r="Q313" s="1" t="str">
        <f>IF(O313&lt;&gt;"", VLOOKUP(O313, Lable!$A:$B, 2, FALSE), "")</f>
        <v>Value Date</v>
      </c>
      <c r="R313" s="2" t="s">
        <v>70</v>
      </c>
      <c r="S313" s="1"/>
      <c r="T313" s="4"/>
      <c r="U313" s="4"/>
      <c r="V313" s="4"/>
      <c r="W313" s="4"/>
      <c r="X313" s="4"/>
      <c r="Y313" s="4"/>
      <c r="Z313" s="4"/>
      <c r="AA313" s="4"/>
      <c r="AB313" s="4"/>
      <c r="AC313" s="4" t="s">
        <v>429</v>
      </c>
      <c r="AD313" s="4" t="s">
        <v>429</v>
      </c>
      <c r="AE313" s="4" t="s">
        <v>429</v>
      </c>
    </row>
    <row r="314" spans="1:31" ht="18.600000000000001" customHeight="1">
      <c r="A314" s="4" t="s">
        <v>249</v>
      </c>
      <c r="B314" s="1" t="str">
        <f>VLOOKUP(A314,Lable!$G:$I,2,FALSE)</f>
        <v>중복된 평가 내역</v>
      </c>
      <c r="C314" s="1" t="str">
        <f t="shared" si="166"/>
        <v>Duplicate Assessments(중복된 평가 내역)</v>
      </c>
      <c r="D314" s="1" t="str">
        <f>IF(B314&lt;&gt;"", VLOOKUP(B314,Lable!$A:$D,2,FALSE), "" )</f>
        <v>Duplicate Assessments</v>
      </c>
      <c r="E314" s="10" t="s">
        <v>413</v>
      </c>
      <c r="F314" s="1" t="str">
        <f t="shared" si="167"/>
        <v>Case ID : 271329(Case ID : 271329)</v>
      </c>
      <c r="G314" s="1" t="str">
        <f>IF(E314&lt;&gt;"",VLOOKUP(E314,Lable!$A:$B,2,FALSE),"")</f>
        <v>Case ID : 271329</v>
      </c>
      <c r="H314" s="10" t="s">
        <v>428</v>
      </c>
      <c r="I314" s="1" t="str">
        <f t="shared" si="168"/>
        <v>Exact Payment(s)(정확한지불)</v>
      </c>
      <c r="J314" s="1" t="str">
        <f>IF(H314&lt;&gt;"", VLOOKUP(H314,Lable!$A:$D,2,FALSE),"")</f>
        <v>Exact Payment(s)</v>
      </c>
      <c r="K314" s="9"/>
      <c r="L314" s="1" t="str">
        <f t="shared" si="169"/>
        <v/>
      </c>
      <c r="M314" s="1" t="str">
        <f>IF(K314&lt;&gt;"",VLOOKUP(K314,Lable!$A:$B,2,FALSE),"")</f>
        <v/>
      </c>
      <c r="N314" s="2" t="s">
        <v>15</v>
      </c>
      <c r="O314" s="4" t="s">
        <v>171</v>
      </c>
      <c r="P314" s="1" t="str">
        <f t="shared" si="170"/>
        <v>Period&lt;br&gt;(기간)</v>
      </c>
      <c r="Q314" s="1" t="str">
        <f>IF(O314&lt;&gt;"", VLOOKUP(O314, Lable!$A:$B, 2, FALSE), "")</f>
        <v>Period</v>
      </c>
      <c r="R314" s="2" t="s">
        <v>70</v>
      </c>
      <c r="S314" s="1"/>
      <c r="T314" s="4"/>
      <c r="U314" s="4"/>
      <c r="V314" s="4"/>
      <c r="W314" s="4"/>
      <c r="X314" s="4"/>
      <c r="Y314" s="4"/>
      <c r="Z314" s="4"/>
      <c r="AA314" s="4"/>
      <c r="AB314" s="4"/>
      <c r="AC314" s="4">
        <v>3</v>
      </c>
      <c r="AD314" s="4">
        <v>3</v>
      </c>
      <c r="AE314" s="4">
        <v>3</v>
      </c>
    </row>
    <row r="315" spans="1:31" ht="18.600000000000001" customHeight="1">
      <c r="A315" s="4" t="s">
        <v>249</v>
      </c>
      <c r="B315" s="1" t="str">
        <f>VLOOKUP(A315,Lable!$G:$I,2,FALSE)</f>
        <v>중복된 평가 내역</v>
      </c>
      <c r="C315" s="1" t="str">
        <f t="shared" si="166"/>
        <v>Duplicate Assessments(중복된 평가 내역)</v>
      </c>
      <c r="D315" s="1" t="str">
        <f>IF(B315&lt;&gt;"", VLOOKUP(B315,Lable!$A:$D,2,FALSE), "" )</f>
        <v>Duplicate Assessments</v>
      </c>
      <c r="E315" s="10" t="s">
        <v>413</v>
      </c>
      <c r="F315" s="1" t="str">
        <f t="shared" si="167"/>
        <v>Case ID : 271329(Case ID : 271329)</v>
      </c>
      <c r="G315" s="1" t="str">
        <f>IF(E315&lt;&gt;"",VLOOKUP(E315,Lable!$A:$B,2,FALSE),"")</f>
        <v>Case ID : 271329</v>
      </c>
      <c r="H315" s="10" t="s">
        <v>428</v>
      </c>
      <c r="I315" s="1" t="str">
        <f t="shared" si="168"/>
        <v>Exact Payment(s)(정확한지불)</v>
      </c>
      <c r="J315" s="1" t="str">
        <f>IF(H315&lt;&gt;"", VLOOKUP(H315,Lable!$A:$D,2,FALSE),"")</f>
        <v>Exact Payment(s)</v>
      </c>
      <c r="K315" s="9"/>
      <c r="L315" s="1" t="str">
        <f t="shared" si="169"/>
        <v/>
      </c>
      <c r="M315" s="1" t="str">
        <f>IF(K315&lt;&gt;"",VLOOKUP(K315,Lable!$A:$B,2,FALSE),"")</f>
        <v/>
      </c>
      <c r="N315" s="2" t="s">
        <v>15</v>
      </c>
      <c r="O315" s="4" t="s">
        <v>172</v>
      </c>
      <c r="P315" s="1" t="str">
        <f t="shared" si="170"/>
        <v>Year&lt;br&gt;(년)</v>
      </c>
      <c r="Q315" s="1" t="str">
        <f>IF(O315&lt;&gt;"", VLOOKUP(O315, Lable!$A:$B, 2, FALSE), "")</f>
        <v>Year</v>
      </c>
      <c r="R315" s="2" t="s">
        <v>70</v>
      </c>
      <c r="S315" s="1"/>
      <c r="T315" s="4"/>
      <c r="U315" s="4"/>
      <c r="V315" s="4"/>
      <c r="W315" s="4"/>
      <c r="X315" s="4"/>
      <c r="Y315" s="4"/>
      <c r="Z315" s="4"/>
      <c r="AA315" s="4"/>
      <c r="AB315" s="4"/>
      <c r="AC315" s="4">
        <v>2024</v>
      </c>
      <c r="AD315" s="4">
        <v>2024</v>
      </c>
      <c r="AE315" s="4">
        <v>2024</v>
      </c>
    </row>
    <row r="316" spans="1:31" ht="18.600000000000001" customHeight="1">
      <c r="A316" s="4" t="s">
        <v>249</v>
      </c>
      <c r="B316" s="1" t="str">
        <f>VLOOKUP(A316,Lable!$G:$I,2,FALSE)</f>
        <v>중복된 평가 내역</v>
      </c>
      <c r="C316" s="1" t="str">
        <f t="shared" si="166"/>
        <v>Duplicate Assessments(중복된 평가 내역)</v>
      </c>
      <c r="D316" s="1" t="str">
        <f>IF(B316&lt;&gt;"", VLOOKUP(B316,Lable!$A:$D,2,FALSE), "" )</f>
        <v>Duplicate Assessments</v>
      </c>
      <c r="E316" s="10" t="s">
        <v>413</v>
      </c>
      <c r="F316" s="1" t="str">
        <f t="shared" si="167"/>
        <v>Case ID : 271329(Case ID : 271329)</v>
      </c>
      <c r="G316" s="1" t="str">
        <f>IF(E316&lt;&gt;"",VLOOKUP(E316,Lable!$A:$B,2,FALSE),"")</f>
        <v>Case ID : 271329</v>
      </c>
      <c r="H316" s="10" t="s">
        <v>428</v>
      </c>
      <c r="I316" s="1" t="str">
        <f t="shared" si="168"/>
        <v>Exact Payment(s)(정확한지불)</v>
      </c>
      <c r="J316" s="1" t="str">
        <f>IF(H316&lt;&gt;"", VLOOKUP(H316,Lable!$A:$D,2,FALSE),"")</f>
        <v>Exact Payment(s)</v>
      </c>
      <c r="K316" s="9"/>
      <c r="L316" s="1" t="str">
        <f t="shared" si="169"/>
        <v/>
      </c>
      <c r="M316" s="1" t="str">
        <f>IF(K316&lt;&gt;"",VLOOKUP(K316,Lable!$A:$B,2,FALSE),"")</f>
        <v/>
      </c>
      <c r="N316" s="2" t="s">
        <v>15</v>
      </c>
      <c r="O316" s="4" t="s">
        <v>173</v>
      </c>
      <c r="P316" s="1" t="str">
        <f t="shared" si="170"/>
        <v>Tax&lt;br&gt;(세금)</v>
      </c>
      <c r="Q316" s="1" t="str">
        <f>IF(O316&lt;&gt;"", VLOOKUP(O316, Lable!$A:$B, 2, FALSE), "")</f>
        <v>Tax</v>
      </c>
      <c r="R316" s="2" t="s">
        <v>70</v>
      </c>
      <c r="S316" s="1"/>
      <c r="T316" s="4"/>
      <c r="U316" s="4"/>
      <c r="V316" s="4"/>
      <c r="W316" s="4"/>
      <c r="X316" s="4"/>
      <c r="Y316" s="4"/>
      <c r="Z316" s="4"/>
      <c r="AA316" s="4"/>
      <c r="AB316" s="4"/>
      <c r="AC316" s="4" t="s">
        <v>430</v>
      </c>
      <c r="AD316" s="4" t="s">
        <v>430</v>
      </c>
      <c r="AE316" s="4" t="s">
        <v>430</v>
      </c>
    </row>
    <row r="317" spans="1:31" ht="18.600000000000001" customHeight="1">
      <c r="A317" s="4" t="s">
        <v>249</v>
      </c>
      <c r="B317" s="1" t="str">
        <f>VLOOKUP(A317,Lable!$G:$I,2,FALSE)</f>
        <v>중복된 평가 내역</v>
      </c>
      <c r="C317" s="1" t="str">
        <f t="shared" si="166"/>
        <v>Duplicate Assessments(중복된 평가 내역)</v>
      </c>
      <c r="D317" s="1" t="str">
        <f>IF(B317&lt;&gt;"", VLOOKUP(B317,Lable!$A:$D,2,FALSE), "" )</f>
        <v>Duplicate Assessments</v>
      </c>
      <c r="E317" s="10" t="s">
        <v>413</v>
      </c>
      <c r="F317" s="1" t="str">
        <f t="shared" si="167"/>
        <v>Case ID : 271329(Case ID : 271329)</v>
      </c>
      <c r="G317" s="1" t="str">
        <f>IF(E317&lt;&gt;"",VLOOKUP(E317,Lable!$A:$B,2,FALSE),"")</f>
        <v>Case ID : 271329</v>
      </c>
      <c r="H317" s="10" t="s">
        <v>428</v>
      </c>
      <c r="I317" s="1" t="str">
        <f t="shared" si="168"/>
        <v>Exact Payment(s)(정확한지불)</v>
      </c>
      <c r="J317" s="1" t="str">
        <f>IF(H317&lt;&gt;"", VLOOKUP(H317,Lable!$A:$D,2,FALSE),"")</f>
        <v>Exact Payment(s)</v>
      </c>
      <c r="K317" s="9"/>
      <c r="L317" s="1" t="str">
        <f t="shared" si="169"/>
        <v/>
      </c>
      <c r="M317" s="1" t="str">
        <f>IF(K317&lt;&gt;"",VLOOKUP(K317,Lable!$A:$B,2,FALSE),"")</f>
        <v/>
      </c>
      <c r="N317" s="2" t="s">
        <v>15</v>
      </c>
      <c r="O317" s="4" t="s">
        <v>278</v>
      </c>
      <c r="P317" s="1" t="str">
        <f t="shared" si="170"/>
        <v>GFS Code&lt;br&gt;(GFS 코드)</v>
      </c>
      <c r="Q317" s="1" t="str">
        <f>IF(O317&lt;&gt;"", VLOOKUP(O317, Lable!$A:$B, 2, FALSE), "")</f>
        <v>GFS Code</v>
      </c>
      <c r="R317" s="2" t="s">
        <v>70</v>
      </c>
      <c r="S317" s="1"/>
      <c r="T317" s="4"/>
      <c r="U317" s="4"/>
      <c r="V317" s="4"/>
      <c r="W317" s="4"/>
      <c r="X317" s="4"/>
      <c r="Y317" s="4"/>
      <c r="Z317" s="4"/>
      <c r="AA317" s="4"/>
      <c r="AB317" s="4"/>
      <c r="AC317" s="4">
        <v>11411154</v>
      </c>
      <c r="AD317" s="4">
        <v>11411154</v>
      </c>
      <c r="AE317" s="4">
        <v>11411154</v>
      </c>
    </row>
    <row r="318" spans="1:31" ht="18.600000000000001" customHeight="1">
      <c r="A318" s="4" t="s">
        <v>249</v>
      </c>
      <c r="B318" s="1" t="str">
        <f>VLOOKUP(A318,Lable!$G:$I,2,FALSE)</f>
        <v>중복된 평가 내역</v>
      </c>
      <c r="C318" s="1" t="str">
        <f t="shared" si="166"/>
        <v>Duplicate Assessments(중복된 평가 내역)</v>
      </c>
      <c r="D318" s="1" t="str">
        <f>IF(B318&lt;&gt;"", VLOOKUP(B318,Lable!$A:$D,2,FALSE), "" )</f>
        <v>Duplicate Assessments</v>
      </c>
      <c r="E318" s="10" t="s">
        <v>413</v>
      </c>
      <c r="F318" s="1" t="str">
        <f t="shared" si="167"/>
        <v>Case ID : 271329(Case ID : 271329)</v>
      </c>
      <c r="G318" s="1" t="str">
        <f>IF(E318&lt;&gt;"",VLOOKUP(E318,Lable!$A:$B,2,FALSE),"")</f>
        <v>Case ID : 271329</v>
      </c>
      <c r="H318" s="10" t="s">
        <v>428</v>
      </c>
      <c r="I318" s="1" t="str">
        <f t="shared" si="168"/>
        <v>Exact Payment(s)(정확한지불)</v>
      </c>
      <c r="J318" s="1" t="str">
        <f>IF(H318&lt;&gt;"", VLOOKUP(H318,Lable!$A:$D,2,FALSE),"")</f>
        <v>Exact Payment(s)</v>
      </c>
      <c r="K318" s="9"/>
      <c r="L318" s="1" t="str">
        <f t="shared" si="169"/>
        <v/>
      </c>
      <c r="M318" s="1" t="str">
        <f>IF(K318&lt;&gt;"",VLOOKUP(K318,Lable!$A:$B,2,FALSE),"")</f>
        <v/>
      </c>
      <c r="N318" s="2" t="s">
        <v>15</v>
      </c>
      <c r="O318" s="4" t="s">
        <v>174</v>
      </c>
      <c r="P318" s="1" t="str">
        <f t="shared" si="170"/>
        <v>Case Type&lt;br&gt;(사례 유형)</v>
      </c>
      <c r="Q318" s="1" t="str">
        <f>IF(O318&lt;&gt;"", VLOOKUP(O318, Lable!$A:$B, 2, FALSE), "")</f>
        <v>Case Type</v>
      </c>
      <c r="R318" s="2" t="s">
        <v>70</v>
      </c>
      <c r="S318" s="1"/>
      <c r="T318" s="4"/>
      <c r="U318" s="4"/>
      <c r="V318" s="4"/>
      <c r="W318" s="4"/>
      <c r="X318" s="4"/>
      <c r="Y318" s="4"/>
      <c r="Z318" s="4"/>
      <c r="AA318" s="4"/>
      <c r="AB318" s="4"/>
      <c r="AC318" s="4" t="s">
        <v>431</v>
      </c>
      <c r="AD318" s="4" t="s">
        <v>431</v>
      </c>
      <c r="AE318" s="4" t="s">
        <v>431</v>
      </c>
    </row>
    <row r="319" spans="1:31" ht="18.600000000000001" customHeight="1">
      <c r="A319" s="4" t="s">
        <v>249</v>
      </c>
      <c r="B319" s="1" t="str">
        <f>VLOOKUP(A319,Lable!$G:$I,2,FALSE)</f>
        <v>중복된 평가 내역</v>
      </c>
      <c r="C319" s="1" t="str">
        <f t="shared" si="166"/>
        <v>Duplicate Assessments(중복된 평가 내역)</v>
      </c>
      <c r="D319" s="1" t="str">
        <f>IF(B319&lt;&gt;"", VLOOKUP(B319,Lable!$A:$D,2,FALSE), "" )</f>
        <v>Duplicate Assessments</v>
      </c>
      <c r="E319" s="10" t="s">
        <v>413</v>
      </c>
      <c r="F319" s="1" t="str">
        <f t="shared" si="167"/>
        <v>Case ID : 271329(Case ID : 271329)</v>
      </c>
      <c r="G319" s="1" t="str">
        <f>IF(E319&lt;&gt;"",VLOOKUP(E319,Lable!$A:$B,2,FALSE),"")</f>
        <v>Case ID : 271329</v>
      </c>
      <c r="H319" s="10" t="s">
        <v>428</v>
      </c>
      <c r="I319" s="1" t="str">
        <f t="shared" si="168"/>
        <v>Exact Payment(s)(정확한지불)</v>
      </c>
      <c r="J319" s="1" t="str">
        <f>IF(H319&lt;&gt;"", VLOOKUP(H319,Lable!$A:$D,2,FALSE),"")</f>
        <v>Exact Payment(s)</v>
      </c>
      <c r="K319" s="9"/>
      <c r="L319" s="1" t="str">
        <f t="shared" si="169"/>
        <v/>
      </c>
      <c r="M319" s="1" t="str">
        <f>IF(K319&lt;&gt;"",VLOOKUP(K319,Lable!$A:$B,2,FALSE),"")</f>
        <v/>
      </c>
      <c r="N319" s="2" t="s">
        <v>15</v>
      </c>
      <c r="O319" s="4" t="s">
        <v>175</v>
      </c>
      <c r="P319" s="1" t="str">
        <f t="shared" si="170"/>
        <v>Debit No&lt;br&gt;(차변 번호)</v>
      </c>
      <c r="Q319" s="1" t="str">
        <f>IF(O319&lt;&gt;"", VLOOKUP(O319, Lable!$A:$B, 2, FALSE), "")</f>
        <v>Debit No</v>
      </c>
      <c r="R319" s="2" t="s">
        <v>70</v>
      </c>
      <c r="S319" s="1"/>
      <c r="T319" s="4"/>
      <c r="U319" s="4"/>
      <c r="V319" s="4"/>
      <c r="W319" s="4"/>
      <c r="X319" s="4"/>
      <c r="Y319" s="4"/>
      <c r="Z319" s="4"/>
      <c r="AA319" s="4"/>
      <c r="AB319" s="4"/>
      <c r="AC319" s="4">
        <v>708317027</v>
      </c>
      <c r="AD319" s="4">
        <v>708317027</v>
      </c>
      <c r="AE319" s="4">
        <v>708317027</v>
      </c>
    </row>
    <row r="320" spans="1:31" ht="18.600000000000001" customHeight="1">
      <c r="A320" s="4" t="s">
        <v>249</v>
      </c>
      <c r="B320" s="1" t="str">
        <f>VLOOKUP(A320,Lable!$G:$I,2,FALSE)</f>
        <v>중복된 평가 내역</v>
      </c>
      <c r="C320" s="1" t="str">
        <f t="shared" si="166"/>
        <v>Duplicate Assessments(중복된 평가 내역)</v>
      </c>
      <c r="D320" s="1" t="str">
        <f>IF(B320&lt;&gt;"", VLOOKUP(B320,Lable!$A:$D,2,FALSE), "" )</f>
        <v>Duplicate Assessments</v>
      </c>
      <c r="E320" s="10" t="s">
        <v>413</v>
      </c>
      <c r="F320" s="1" t="str">
        <f t="shared" si="167"/>
        <v>Case ID : 271329(Case ID : 271329)</v>
      </c>
      <c r="G320" s="1" t="str">
        <f>IF(E320&lt;&gt;"",VLOOKUP(E320,Lable!$A:$B,2,FALSE),"")</f>
        <v>Case ID : 271329</v>
      </c>
      <c r="H320" s="10" t="s">
        <v>428</v>
      </c>
      <c r="I320" s="1" t="str">
        <f t="shared" si="168"/>
        <v>Exact Payment(s)(정확한지불)</v>
      </c>
      <c r="J320" s="1" t="str">
        <f>IF(H320&lt;&gt;"", VLOOKUP(H320,Lable!$A:$D,2,FALSE),"")</f>
        <v>Exact Payment(s)</v>
      </c>
      <c r="K320" s="9"/>
      <c r="L320" s="1" t="str">
        <f t="shared" si="169"/>
        <v/>
      </c>
      <c r="M320" s="1" t="str">
        <f>IF(K320&lt;&gt;"",VLOOKUP(K320,Lable!$A:$B,2,FALSE),"")</f>
        <v/>
      </c>
      <c r="N320" s="2" t="s">
        <v>15</v>
      </c>
      <c r="O320" s="4" t="s">
        <v>176</v>
      </c>
      <c r="P320" s="1" t="str">
        <f t="shared" si="170"/>
        <v>Debit Amount&lt;br&gt;(차변 금액)</v>
      </c>
      <c r="Q320" s="1" t="str">
        <f>IF(O320&lt;&gt;"", VLOOKUP(O320, Lable!$A:$B, 2, FALSE), "")</f>
        <v>Debit Amount</v>
      </c>
      <c r="R320" s="2" t="s">
        <v>70</v>
      </c>
      <c r="S320" s="1"/>
      <c r="T320" s="4"/>
      <c r="U320" s="4"/>
      <c r="V320" s="4"/>
      <c r="W320" s="4"/>
      <c r="X320" s="4"/>
      <c r="Y320" s="4"/>
      <c r="Z320" s="4"/>
      <c r="AA320" s="4"/>
      <c r="AB320" s="4"/>
      <c r="AC320" s="33">
        <v>0</v>
      </c>
      <c r="AD320" s="33">
        <v>0</v>
      </c>
      <c r="AE320" s="33">
        <v>0</v>
      </c>
    </row>
    <row r="321" spans="1:31" ht="18.600000000000001" customHeight="1">
      <c r="A321" s="4" t="s">
        <v>249</v>
      </c>
      <c r="B321" s="1" t="str">
        <f>VLOOKUP(A321,Lable!$G:$I,2,FALSE)</f>
        <v>중복된 평가 내역</v>
      </c>
      <c r="C321" s="1" t="str">
        <f t="shared" si="166"/>
        <v>Duplicate Assessments(중복된 평가 내역)</v>
      </c>
      <c r="D321" s="1" t="str">
        <f>IF(B321&lt;&gt;"", VLOOKUP(B321,Lable!$A:$D,2,FALSE), "" )</f>
        <v>Duplicate Assessments</v>
      </c>
      <c r="E321" s="10" t="s">
        <v>413</v>
      </c>
      <c r="F321" s="1" t="str">
        <f t="shared" si="167"/>
        <v>Case ID : 271329(Case ID : 271329)</v>
      </c>
      <c r="G321" s="1" t="str">
        <f>IF(E321&lt;&gt;"",VLOOKUP(E321,Lable!$A:$B,2,FALSE),"")</f>
        <v>Case ID : 271329</v>
      </c>
      <c r="H321" s="10" t="s">
        <v>428</v>
      </c>
      <c r="I321" s="1" t="str">
        <f t="shared" si="168"/>
        <v>Exact Payment(s)(정확한지불)</v>
      </c>
      <c r="J321" s="1" t="str">
        <f>IF(H321&lt;&gt;"", VLOOKUP(H321,Lable!$A:$D,2,FALSE),"")</f>
        <v>Exact Payment(s)</v>
      </c>
      <c r="K321" s="9"/>
      <c r="L321" s="1" t="str">
        <f t="shared" si="169"/>
        <v/>
      </c>
      <c r="M321" s="1" t="str">
        <f>IF(K321&lt;&gt;"",VLOOKUP(K321,Lable!$A:$B,2,FALSE),"")</f>
        <v/>
      </c>
      <c r="N321" s="2" t="s">
        <v>15</v>
      </c>
      <c r="O321" s="4" t="s">
        <v>177</v>
      </c>
      <c r="P321" s="1" t="str">
        <f t="shared" si="170"/>
        <v>Creadit Amount&lt;br&gt;(대변 금액)</v>
      </c>
      <c r="Q321" s="1" t="str">
        <f>IF(O321&lt;&gt;"", VLOOKUP(O321, Lable!$A:$B, 2, FALSE), "")</f>
        <v>Creadit Amount</v>
      </c>
      <c r="R321" s="2" t="s">
        <v>70</v>
      </c>
      <c r="S321" s="1"/>
      <c r="T321" s="4"/>
      <c r="U321" s="4"/>
      <c r="V321" s="4"/>
      <c r="W321" s="4"/>
      <c r="X321" s="4"/>
      <c r="Y321" s="4"/>
      <c r="Z321" s="4"/>
      <c r="AA321" s="4"/>
      <c r="AB321" s="4"/>
      <c r="AC321" s="4" t="s">
        <v>436</v>
      </c>
      <c r="AD321" s="4" t="s">
        <v>436</v>
      </c>
      <c r="AE321" s="4" t="s">
        <v>436</v>
      </c>
    </row>
    <row r="322" spans="1:31" ht="18.600000000000001" customHeight="1">
      <c r="A322" s="4" t="s">
        <v>249</v>
      </c>
      <c r="B322" s="1" t="str">
        <f>VLOOKUP(A322,Lable!$G:$I,2,FALSE)</f>
        <v>중복된 평가 내역</v>
      </c>
      <c r="C322" s="1" t="str">
        <f t="shared" si="166"/>
        <v>Duplicate Assessments(중복된 평가 내역)</v>
      </c>
      <c r="D322" s="1" t="str">
        <f>IF(B322&lt;&gt;"", VLOOKUP(B322,Lable!$A:$D,2,FALSE), "" )</f>
        <v>Duplicate Assessments</v>
      </c>
      <c r="E322" s="10" t="s">
        <v>413</v>
      </c>
      <c r="F322" s="1" t="str">
        <f t="shared" si="167"/>
        <v>Case ID : 271329(Case ID : 271329)</v>
      </c>
      <c r="G322" s="1" t="str">
        <f>IF(E322&lt;&gt;"",VLOOKUP(E322,Lable!$A:$B,2,FALSE),"")</f>
        <v>Case ID : 271329</v>
      </c>
      <c r="H322" s="10" t="s">
        <v>428</v>
      </c>
      <c r="I322" s="1" t="str">
        <f t="shared" si="168"/>
        <v>Exact Payment(s)(정확한지불)</v>
      </c>
      <c r="J322" s="1" t="str">
        <f>IF(H322&lt;&gt;"", VLOOKUP(H322,Lable!$A:$D,2,FALSE),"")</f>
        <v>Exact Payment(s)</v>
      </c>
      <c r="K322" s="9"/>
      <c r="L322" s="1" t="str">
        <f t="shared" si="169"/>
        <v/>
      </c>
      <c r="M322" s="1" t="str">
        <f>IF(K322&lt;&gt;"",VLOOKUP(K322,Lable!$A:$B,2,FALSE),"")</f>
        <v/>
      </c>
      <c r="N322" s="2" t="s">
        <v>15</v>
      </c>
      <c r="O322" s="4" t="s">
        <v>279</v>
      </c>
      <c r="P322" s="1" t="str">
        <f t="shared" si="170"/>
        <v>Earmark&lt;br&gt;(귀속)</v>
      </c>
      <c r="Q322" s="1" t="str">
        <f>IF(O322&lt;&gt;"", VLOOKUP(O322, Lable!$A:$B, 2, FALSE), "")</f>
        <v>Earmark</v>
      </c>
      <c r="R322" s="2" t="s">
        <v>70</v>
      </c>
      <c r="S322" s="1"/>
      <c r="T322" s="4"/>
      <c r="U322" s="4"/>
      <c r="V322" s="4"/>
      <c r="W322" s="4"/>
      <c r="X322" s="4"/>
      <c r="Y322" s="4"/>
      <c r="Z322" s="4"/>
      <c r="AA322" s="4"/>
      <c r="AB322" s="4"/>
      <c r="AC322" s="4" t="s">
        <v>437</v>
      </c>
      <c r="AD322" s="4" t="s">
        <v>437</v>
      </c>
      <c r="AE322" s="4" t="s">
        <v>437</v>
      </c>
    </row>
    <row r="323" spans="1:31" ht="18.600000000000001" customHeight="1">
      <c r="A323" s="4" t="s">
        <v>441</v>
      </c>
      <c r="B323" s="1" t="str">
        <f>VLOOKUP(A323,Lable!$G:$I,2,FALSE)</f>
        <v>평가추가(중복된 평가 내역)</v>
      </c>
      <c r="C323" s="1" t="str">
        <f t="shared" si="166"/>
        <v>Add assessment(Duplicate Assessments)(평가추가(중복된 평가 내역))</v>
      </c>
      <c r="D323" s="1" t="str">
        <f>IF(B323&lt;&gt;"", VLOOKUP(B323,Lable!$A:$D,2,FALSE), "" )</f>
        <v>Add assessment(Duplicate Assessments)</v>
      </c>
      <c r="E323" s="10" t="s">
        <v>267</v>
      </c>
      <c r="F323" s="1"/>
      <c r="G323" s="1"/>
      <c r="H323" s="10"/>
      <c r="I323" s="1"/>
      <c r="J323" s="1"/>
      <c r="K323" s="9"/>
      <c r="L323" s="1"/>
      <c r="M323" s="1"/>
      <c r="N323" s="2" t="s">
        <v>14</v>
      </c>
      <c r="O323" s="4"/>
      <c r="P323" s="1"/>
      <c r="Q323" s="1"/>
      <c r="R323" s="2" t="s">
        <v>203</v>
      </c>
      <c r="S323" s="1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 ht="18.600000000000001" customHeight="1">
      <c r="A324" s="4" t="s">
        <v>441</v>
      </c>
      <c r="B324" s="1" t="str">
        <f>VLOOKUP(A324,Lable!$G:$I,2,FALSE)</f>
        <v>평가추가(중복된 평가 내역)</v>
      </c>
      <c r="C324" s="1" t="str">
        <f t="shared" si="166"/>
        <v>Add assessment(Duplicate Assessments)(평가추가(중복된 평가 내역))</v>
      </c>
      <c r="D324" s="1" t="str">
        <f>IF(B324&lt;&gt;"", VLOOKUP(B324,Lable!$A:$D,2,FALSE), "" )</f>
        <v>Add assessment(Duplicate Assessments)</v>
      </c>
      <c r="E324" s="10" t="s">
        <v>267</v>
      </c>
      <c r="F324" s="1"/>
      <c r="G324" s="1"/>
      <c r="H324" s="10"/>
      <c r="I324" s="1"/>
      <c r="J324" s="1"/>
      <c r="K324" s="9"/>
      <c r="L324" s="1"/>
      <c r="M324" s="1"/>
      <c r="N324" s="2" t="s">
        <v>14</v>
      </c>
      <c r="O324" s="4" t="s">
        <v>471</v>
      </c>
      <c r="P324" s="1" t="str">
        <f t="shared" ref="P324:P335" si="171">IF(O324&lt;&gt;"",Q324&amp;"&lt;br&gt;("&amp;O324&amp;")","")</f>
        <v>Postingld&lt;br&gt;(전표번호)</v>
      </c>
      <c r="Q324" s="1" t="str">
        <f>IF(O324&lt;&gt;"", VLOOKUP(O324, Lable!$A:$B, 2, FALSE), "")</f>
        <v>Postingld</v>
      </c>
      <c r="R324" s="2" t="s">
        <v>70</v>
      </c>
      <c r="S324" s="1"/>
      <c r="T324" s="4"/>
      <c r="U324" s="4"/>
      <c r="V324" s="4"/>
      <c r="W324" s="4"/>
      <c r="X324" s="4"/>
      <c r="Y324" s="4"/>
      <c r="Z324" s="4"/>
      <c r="AA324" s="4"/>
      <c r="AB324" s="4"/>
      <c r="AC324" s="4">
        <v>607117725</v>
      </c>
      <c r="AD324" s="4">
        <v>607117725</v>
      </c>
      <c r="AE324" s="4">
        <v>607117725</v>
      </c>
    </row>
    <row r="325" spans="1:31" ht="18.600000000000001" customHeight="1">
      <c r="A325" s="4" t="s">
        <v>441</v>
      </c>
      <c r="B325" s="1" t="str">
        <f>VLOOKUP(A325,Lable!$G:$I,2,FALSE)</f>
        <v>평가추가(중복된 평가 내역)</v>
      </c>
      <c r="C325" s="1" t="str">
        <f t="shared" si="166"/>
        <v>Add assessment(Duplicate Assessments)(평가추가(중복된 평가 내역))</v>
      </c>
      <c r="D325" s="1" t="str">
        <f>IF(B325&lt;&gt;"", VLOOKUP(B325,Lable!$A:$D,2,FALSE), "" )</f>
        <v>Add assessment(Duplicate Assessments)</v>
      </c>
      <c r="E325" s="10" t="s">
        <v>267</v>
      </c>
      <c r="F325" s="1"/>
      <c r="G325" s="1"/>
      <c r="H325" s="10"/>
      <c r="I325" s="1"/>
      <c r="J325" s="1"/>
      <c r="K325" s="9"/>
      <c r="L325" s="1"/>
      <c r="M325" s="1"/>
      <c r="N325" s="2" t="s">
        <v>14</v>
      </c>
      <c r="O325" s="4" t="s">
        <v>448</v>
      </c>
      <c r="P325" s="1" t="str">
        <f t="shared" si="171"/>
        <v>Value Date&lt;br&gt;(가치일)</v>
      </c>
      <c r="Q325" s="1" t="str">
        <f>IF(O325&lt;&gt;"", VLOOKUP(O325, Lable!$A:$B, 2, FALSE), "")</f>
        <v>Value Date</v>
      </c>
      <c r="R325" s="2" t="s">
        <v>70</v>
      </c>
      <c r="S325" s="1"/>
      <c r="T325" s="4"/>
      <c r="U325" s="4"/>
      <c r="V325" s="4"/>
      <c r="W325" s="4"/>
      <c r="X325" s="4"/>
      <c r="Y325" s="4"/>
      <c r="Z325" s="4"/>
      <c r="AA325" s="4"/>
      <c r="AB325" s="4"/>
      <c r="AC325" s="4" t="s">
        <v>449</v>
      </c>
      <c r="AD325" s="4" t="s">
        <v>449</v>
      </c>
      <c r="AE325" s="4" t="s">
        <v>449</v>
      </c>
    </row>
    <row r="326" spans="1:31" ht="18.600000000000001" customHeight="1">
      <c r="A326" s="4" t="s">
        <v>441</v>
      </c>
      <c r="B326" s="1" t="str">
        <f>VLOOKUP(A326,Lable!$G:$I,2,FALSE)</f>
        <v>평가추가(중복된 평가 내역)</v>
      </c>
      <c r="C326" s="1" t="str">
        <f t="shared" si="166"/>
        <v>Add assessment(Duplicate Assessments)(평가추가(중복된 평가 내역))</v>
      </c>
      <c r="D326" s="1" t="str">
        <f>IF(B326&lt;&gt;"", VLOOKUP(B326,Lable!$A:$D,2,FALSE), "" )</f>
        <v>Add assessment(Duplicate Assessments)</v>
      </c>
      <c r="E326" s="10" t="s">
        <v>267</v>
      </c>
      <c r="F326" s="1"/>
      <c r="G326" s="1"/>
      <c r="H326" s="10"/>
      <c r="I326" s="1"/>
      <c r="J326" s="1"/>
      <c r="K326" s="9"/>
      <c r="L326" s="1"/>
      <c r="M326" s="1"/>
      <c r="N326" s="2" t="s">
        <v>14</v>
      </c>
      <c r="O326" s="4" t="s">
        <v>171</v>
      </c>
      <c r="P326" s="1" t="str">
        <f t="shared" si="171"/>
        <v>Period&lt;br&gt;(기간)</v>
      </c>
      <c r="Q326" s="1" t="str">
        <f>IF(O326&lt;&gt;"", VLOOKUP(O326, Lable!$A:$B, 2, FALSE), "")</f>
        <v>Period</v>
      </c>
      <c r="R326" s="2" t="s">
        <v>70</v>
      </c>
      <c r="S326" s="1"/>
      <c r="T326" s="4"/>
      <c r="U326" s="4"/>
      <c r="V326" s="4"/>
      <c r="W326" s="4"/>
      <c r="X326" s="4"/>
      <c r="Y326" s="4"/>
      <c r="Z326" s="4"/>
      <c r="AA326" s="4"/>
      <c r="AB326" s="4"/>
      <c r="AC326" s="4">
        <v>3</v>
      </c>
      <c r="AD326" s="4">
        <v>3</v>
      </c>
      <c r="AE326" s="4">
        <v>3</v>
      </c>
    </row>
    <row r="327" spans="1:31" ht="18.600000000000001" customHeight="1">
      <c r="A327" s="4" t="s">
        <v>441</v>
      </c>
      <c r="B327" s="1" t="str">
        <f>VLOOKUP(A327,Lable!$G:$I,2,FALSE)</f>
        <v>평가추가(중복된 평가 내역)</v>
      </c>
      <c r="C327" s="1" t="str">
        <f t="shared" si="166"/>
        <v>Add assessment(Duplicate Assessments)(평가추가(중복된 평가 내역))</v>
      </c>
      <c r="D327" s="1" t="str">
        <f>IF(B327&lt;&gt;"", VLOOKUP(B327,Lable!$A:$D,2,FALSE), "" )</f>
        <v>Add assessment(Duplicate Assessments)</v>
      </c>
      <c r="E327" s="10" t="s">
        <v>267</v>
      </c>
      <c r="F327" s="1"/>
      <c r="G327" s="1"/>
      <c r="H327" s="10"/>
      <c r="I327" s="1"/>
      <c r="J327" s="1"/>
      <c r="K327" s="9"/>
      <c r="L327" s="1"/>
      <c r="M327" s="1"/>
      <c r="N327" s="2" t="s">
        <v>14</v>
      </c>
      <c r="O327" s="4" t="s">
        <v>172</v>
      </c>
      <c r="P327" s="1" t="str">
        <f t="shared" si="171"/>
        <v>Year&lt;br&gt;(년)</v>
      </c>
      <c r="Q327" s="1" t="str">
        <f>IF(O327&lt;&gt;"", VLOOKUP(O327, Lable!$A:$B, 2, FALSE), "")</f>
        <v>Year</v>
      </c>
      <c r="R327" s="2" t="s">
        <v>70</v>
      </c>
      <c r="S327" s="1"/>
      <c r="T327" s="4"/>
      <c r="U327" s="4"/>
      <c r="V327" s="4"/>
      <c r="W327" s="4"/>
      <c r="X327" s="4"/>
      <c r="Y327" s="4"/>
      <c r="Z327" s="4"/>
      <c r="AA327" s="4"/>
      <c r="AB327" s="4"/>
      <c r="AC327" s="4">
        <v>2024</v>
      </c>
      <c r="AD327" s="4">
        <v>2024</v>
      </c>
      <c r="AE327" s="4">
        <v>2024</v>
      </c>
    </row>
    <row r="328" spans="1:31" ht="18.600000000000001" customHeight="1">
      <c r="A328" s="4" t="s">
        <v>441</v>
      </c>
      <c r="B328" s="1" t="str">
        <f>VLOOKUP(A328,Lable!$G:$I,2,FALSE)</f>
        <v>평가추가(중복된 평가 내역)</v>
      </c>
      <c r="C328" s="1" t="str">
        <f t="shared" si="166"/>
        <v>Add assessment(Duplicate Assessments)(평가추가(중복된 평가 내역))</v>
      </c>
      <c r="D328" s="1" t="str">
        <f>IF(B328&lt;&gt;"", VLOOKUP(B328,Lable!$A:$D,2,FALSE), "" )</f>
        <v>Add assessment(Duplicate Assessments)</v>
      </c>
      <c r="E328" s="10" t="s">
        <v>267</v>
      </c>
      <c r="F328" s="1"/>
      <c r="G328" s="1"/>
      <c r="H328" s="10"/>
      <c r="I328" s="1"/>
      <c r="J328" s="1"/>
      <c r="K328" s="9"/>
      <c r="L328" s="1"/>
      <c r="M328" s="1"/>
      <c r="N328" s="2" t="s">
        <v>14</v>
      </c>
      <c r="O328" s="4" t="s">
        <v>173</v>
      </c>
      <c r="P328" s="1" t="str">
        <f t="shared" si="171"/>
        <v>Tax&lt;br&gt;(세금)</v>
      </c>
      <c r="Q328" s="1" t="str">
        <f>IF(O328&lt;&gt;"", VLOOKUP(O328, Lable!$A:$B, 2, FALSE), "")</f>
        <v>Tax</v>
      </c>
      <c r="R328" s="2" t="s">
        <v>70</v>
      </c>
      <c r="S328" s="1"/>
      <c r="T328" s="4"/>
      <c r="U328" s="4"/>
      <c r="V328" s="4"/>
      <c r="W328" s="4"/>
      <c r="X328" s="4"/>
      <c r="Y328" s="4"/>
      <c r="Z328" s="4"/>
      <c r="AA328" s="4"/>
      <c r="AB328" s="4"/>
      <c r="AC328" s="4" t="s">
        <v>281</v>
      </c>
      <c r="AD328" s="4" t="s">
        <v>281</v>
      </c>
      <c r="AE328" s="4" t="s">
        <v>281</v>
      </c>
    </row>
    <row r="329" spans="1:31" ht="18.600000000000001" customHeight="1">
      <c r="A329" s="4" t="s">
        <v>441</v>
      </c>
      <c r="B329" s="1" t="str">
        <f>VLOOKUP(A329,Lable!$G:$I,2,FALSE)</f>
        <v>평가추가(중복된 평가 내역)</v>
      </c>
      <c r="C329" s="1" t="str">
        <f t="shared" si="166"/>
        <v>Add assessment(Duplicate Assessments)(평가추가(중복된 평가 내역))</v>
      </c>
      <c r="D329" s="1" t="str">
        <f>IF(B329&lt;&gt;"", VLOOKUP(B329,Lable!$A:$D,2,FALSE), "" )</f>
        <v>Add assessment(Duplicate Assessments)</v>
      </c>
      <c r="E329" s="10" t="s">
        <v>267</v>
      </c>
      <c r="F329" s="1"/>
      <c r="G329" s="1"/>
      <c r="H329" s="10"/>
      <c r="I329" s="1"/>
      <c r="J329" s="1"/>
      <c r="K329" s="9"/>
      <c r="L329" s="1"/>
      <c r="M329" s="1"/>
      <c r="N329" s="2" t="s">
        <v>14</v>
      </c>
      <c r="O329" s="4" t="s">
        <v>174</v>
      </c>
      <c r="P329" s="1" t="str">
        <f t="shared" si="171"/>
        <v>Case Type&lt;br&gt;(사례 유형)</v>
      </c>
      <c r="Q329" s="1" t="str">
        <f>IF(O329&lt;&gt;"", VLOOKUP(O329, Lable!$A:$B, 2, FALSE), "")</f>
        <v>Case Type</v>
      </c>
      <c r="R329" s="2" t="s">
        <v>70</v>
      </c>
      <c r="S329" s="1"/>
      <c r="T329" s="4"/>
      <c r="U329" s="4"/>
      <c r="V329" s="4"/>
      <c r="W329" s="4"/>
      <c r="X329" s="4"/>
      <c r="Y329" s="4"/>
      <c r="Z329" s="4"/>
      <c r="AA329" s="4"/>
      <c r="AB329" s="4"/>
      <c r="AC329" s="4" t="s">
        <v>282</v>
      </c>
      <c r="AD329" s="4" t="s">
        <v>282</v>
      </c>
      <c r="AE329" s="4" t="s">
        <v>282</v>
      </c>
    </row>
    <row r="330" spans="1:31" ht="18.600000000000001" customHeight="1">
      <c r="A330" s="4" t="s">
        <v>441</v>
      </c>
      <c r="B330" s="1" t="str">
        <f>VLOOKUP(A330,Lable!$G:$I,2,FALSE)</f>
        <v>평가추가(중복된 평가 내역)</v>
      </c>
      <c r="C330" s="1" t="str">
        <f t="shared" si="166"/>
        <v>Add assessment(Duplicate Assessments)(평가추가(중복된 평가 내역))</v>
      </c>
      <c r="D330" s="1" t="str">
        <f>IF(B330&lt;&gt;"", VLOOKUP(B330,Lable!$A:$D,2,FALSE), "" )</f>
        <v>Add assessment(Duplicate Assessments)</v>
      </c>
      <c r="E330" s="10" t="s">
        <v>267</v>
      </c>
      <c r="F330" s="1"/>
      <c r="G330" s="1"/>
      <c r="H330" s="10"/>
      <c r="I330" s="1"/>
      <c r="J330" s="1"/>
      <c r="K330" s="9"/>
      <c r="L330" s="1"/>
      <c r="M330" s="1"/>
      <c r="N330" s="2" t="s">
        <v>14</v>
      </c>
      <c r="O330" s="4" t="s">
        <v>175</v>
      </c>
      <c r="P330" s="1" t="str">
        <f t="shared" si="171"/>
        <v>Debit No&lt;br&gt;(차변 번호)</v>
      </c>
      <c r="Q330" s="1" t="str">
        <f>IF(O330&lt;&gt;"", VLOOKUP(O330, Lable!$A:$B, 2, FALSE), "")</f>
        <v>Debit No</v>
      </c>
      <c r="R330" s="2" t="s">
        <v>70</v>
      </c>
      <c r="S330" s="1"/>
      <c r="T330" s="4"/>
      <c r="U330" s="4"/>
      <c r="V330" s="4"/>
      <c r="W330" s="4"/>
      <c r="X330" s="4"/>
      <c r="Y330" s="4"/>
      <c r="Z330" s="4"/>
      <c r="AA330" s="4"/>
      <c r="AB330" s="4"/>
      <c r="AC330" s="4">
        <v>708317027</v>
      </c>
      <c r="AD330" s="4">
        <v>708317027</v>
      </c>
      <c r="AE330" s="4">
        <v>708317027</v>
      </c>
    </row>
    <row r="331" spans="1:31" ht="18.600000000000001" customHeight="1">
      <c r="A331" s="4" t="s">
        <v>441</v>
      </c>
      <c r="B331" s="1" t="str">
        <f>VLOOKUP(A331,Lable!$G:$I,2,FALSE)</f>
        <v>평가추가(중복된 평가 내역)</v>
      </c>
      <c r="C331" s="1" t="str">
        <f t="shared" si="166"/>
        <v>Add assessment(Duplicate Assessments)(평가추가(중복된 평가 내역))</v>
      </c>
      <c r="D331" s="1" t="str">
        <f>IF(B331&lt;&gt;"", VLOOKUP(B331,Lable!$A:$D,2,FALSE), "" )</f>
        <v>Add assessment(Duplicate Assessments)</v>
      </c>
      <c r="E331" s="10" t="s">
        <v>267</v>
      </c>
      <c r="F331" s="1"/>
      <c r="G331" s="1"/>
      <c r="H331" s="10"/>
      <c r="I331" s="1"/>
      <c r="J331" s="1"/>
      <c r="K331" s="9"/>
      <c r="L331" s="1"/>
      <c r="M331" s="1"/>
      <c r="N331" s="2" t="s">
        <v>14</v>
      </c>
      <c r="O331" s="4" t="s">
        <v>176</v>
      </c>
      <c r="P331" s="1" t="str">
        <f t="shared" si="171"/>
        <v>Debit Amount&lt;br&gt;(차변 금액)</v>
      </c>
      <c r="Q331" s="1" t="str">
        <f>IF(O331&lt;&gt;"", VLOOKUP(O331, Lable!$A:$B, 2, FALSE), "")</f>
        <v>Debit Amount</v>
      </c>
      <c r="R331" s="2" t="s">
        <v>70</v>
      </c>
      <c r="S331" s="1"/>
      <c r="T331" s="4"/>
      <c r="U331" s="4"/>
      <c r="V331" s="4"/>
      <c r="W331" s="4"/>
      <c r="X331" s="4"/>
      <c r="Y331" s="4"/>
      <c r="Z331" s="4"/>
      <c r="AA331" s="4"/>
      <c r="AB331" s="4"/>
      <c r="AC331" s="45">
        <v>15809652.380000001</v>
      </c>
      <c r="AD331" s="45">
        <v>15809652.380000001</v>
      </c>
      <c r="AE331" s="45">
        <v>15809652.380000001</v>
      </c>
    </row>
    <row r="332" spans="1:31" ht="18.600000000000001" customHeight="1">
      <c r="A332" s="4" t="s">
        <v>441</v>
      </c>
      <c r="B332" s="1" t="str">
        <f>VLOOKUP(A332,Lable!$G:$I,2,FALSE)</f>
        <v>평가추가(중복된 평가 내역)</v>
      </c>
      <c r="C332" s="1" t="str">
        <f t="shared" si="166"/>
        <v>Add assessment(Duplicate Assessments)(평가추가(중복된 평가 내역))</v>
      </c>
      <c r="D332" s="1" t="str">
        <f>IF(B332&lt;&gt;"", VLOOKUP(B332,Lable!$A:$D,2,FALSE), "" )</f>
        <v>Add assessment(Duplicate Assessments)</v>
      </c>
      <c r="E332" s="10" t="s">
        <v>267</v>
      </c>
      <c r="F332" s="1"/>
      <c r="G332" s="1"/>
      <c r="H332" s="10"/>
      <c r="I332" s="1"/>
      <c r="J332" s="1"/>
      <c r="K332" s="9"/>
      <c r="L332" s="1"/>
      <c r="M332" s="1"/>
      <c r="N332" s="2" t="s">
        <v>14</v>
      </c>
      <c r="O332" s="4" t="s">
        <v>177</v>
      </c>
      <c r="P332" s="1" t="str">
        <f t="shared" si="171"/>
        <v>Creadit Amount&lt;br&gt;(대변 금액)</v>
      </c>
      <c r="Q332" s="1" t="str">
        <f>IF(O332&lt;&gt;"", VLOOKUP(O332, Lable!$A:$B, 2, FALSE), "")</f>
        <v>Creadit Amount</v>
      </c>
      <c r="R332" s="2" t="s">
        <v>70</v>
      </c>
      <c r="S332" s="1"/>
      <c r="T332" s="4"/>
      <c r="U332" s="4"/>
      <c r="V332" s="4"/>
      <c r="W332" s="4"/>
      <c r="X332" s="4"/>
      <c r="Y332" s="4"/>
      <c r="Z332" s="4"/>
      <c r="AA332" s="4"/>
      <c r="AB332" s="4"/>
      <c r="AC332" s="4">
        <v>0</v>
      </c>
      <c r="AD332" s="4">
        <v>0</v>
      </c>
      <c r="AE332" s="4">
        <v>0</v>
      </c>
    </row>
    <row r="333" spans="1:31" ht="18.600000000000001" customHeight="1">
      <c r="A333" s="4" t="s">
        <v>441</v>
      </c>
      <c r="B333" s="1" t="str">
        <f>VLOOKUP(A333,Lable!$G:$I,2,FALSE)</f>
        <v>평가추가(중복된 평가 내역)</v>
      </c>
      <c r="C333" s="1" t="str">
        <f t="shared" si="166"/>
        <v>Add assessment(Duplicate Assessments)(평가추가(중복된 평가 내역))</v>
      </c>
      <c r="D333" s="1" t="str">
        <f>IF(B333&lt;&gt;"", VLOOKUP(B333,Lable!$A:$D,2,FALSE), "" )</f>
        <v>Add assessment(Duplicate Assessments)</v>
      </c>
      <c r="E333" s="10" t="s">
        <v>267</v>
      </c>
      <c r="F333" s="1"/>
      <c r="G333" s="1"/>
      <c r="H333" s="10"/>
      <c r="I333" s="1"/>
      <c r="J333" s="1"/>
      <c r="K333" s="9"/>
      <c r="L333" s="1"/>
      <c r="M333" s="1"/>
      <c r="N333" s="2" t="s">
        <v>14</v>
      </c>
      <c r="O333" s="4" t="s">
        <v>178</v>
      </c>
      <c r="P333" s="1" t="str">
        <f t="shared" si="171"/>
        <v>Earmark&lt;br&gt;(예치금)</v>
      </c>
      <c r="Q333" s="1" t="str">
        <f>IF(O333&lt;&gt;"", VLOOKUP(O333, Lable!$A:$B, 2, FALSE), "")</f>
        <v>Earmark</v>
      </c>
      <c r="R333" s="2" t="s">
        <v>70</v>
      </c>
      <c r="S333" s="1"/>
      <c r="T333" s="4"/>
      <c r="U333" s="4"/>
      <c r="V333" s="4"/>
      <c r="W333" s="4"/>
      <c r="X333" s="4"/>
      <c r="Y333" s="4"/>
      <c r="Z333" s="4"/>
      <c r="AA333" s="4"/>
      <c r="AB333" s="4"/>
      <c r="AC333" s="4" t="s">
        <v>283</v>
      </c>
      <c r="AD333" s="4" t="s">
        <v>283</v>
      </c>
      <c r="AE333" s="4" t="s">
        <v>283</v>
      </c>
    </row>
    <row r="334" spans="1:31" ht="18.600000000000001" customHeight="1">
      <c r="A334" s="4" t="s">
        <v>441</v>
      </c>
      <c r="B334" s="1" t="str">
        <f>VLOOKUP(A334,Lable!$G:$I,2,FALSE)</f>
        <v>평가추가(중복된 평가 내역)</v>
      </c>
      <c r="C334" s="1" t="str">
        <f t="shared" si="166"/>
        <v>Add assessment(Duplicate Assessments)(평가추가(중복된 평가 내역))</v>
      </c>
      <c r="D334" s="1" t="str">
        <f>IF(B334&lt;&gt;"", VLOOKUP(B334,Lable!$A:$D,2,FALSE), "" )</f>
        <v>Add assessment(Duplicate Assessments)</v>
      </c>
      <c r="E334" s="10" t="s">
        <v>267</v>
      </c>
      <c r="F334" s="1"/>
      <c r="G334" s="1"/>
      <c r="H334" s="10"/>
      <c r="I334" s="1"/>
      <c r="J334" s="1"/>
      <c r="K334" s="9"/>
      <c r="L334" s="1"/>
      <c r="M334" s="1"/>
      <c r="N334" s="2" t="s">
        <v>14</v>
      </c>
      <c r="O334" s="4" t="s">
        <v>179</v>
      </c>
      <c r="P334" s="1" t="str">
        <f t="shared" si="171"/>
        <v>Last Event&lt;br&gt;(마지막 이벤트)</v>
      </c>
      <c r="Q334" s="1" t="str">
        <f>IF(O334&lt;&gt;"", VLOOKUP(O334, Lable!$A:$B, 2, FALSE), "")</f>
        <v>Last Event</v>
      </c>
      <c r="R334" s="2" t="s">
        <v>70</v>
      </c>
      <c r="S334" s="1"/>
      <c r="T334" s="4"/>
      <c r="U334" s="4"/>
      <c r="V334" s="4"/>
      <c r="W334" s="4"/>
      <c r="X334" s="4"/>
      <c r="Y334" s="4"/>
      <c r="Z334" s="4"/>
      <c r="AA334" s="4"/>
      <c r="AB334" s="4"/>
      <c r="AC334" s="4" t="s">
        <v>281</v>
      </c>
      <c r="AD334" s="4" t="s">
        <v>281</v>
      </c>
      <c r="AE334" s="4" t="s">
        <v>281</v>
      </c>
    </row>
    <row r="335" spans="1:31" s="19" customFormat="1" ht="18.600000000000001" customHeight="1">
      <c r="A335" s="16" t="s">
        <v>441</v>
      </c>
      <c r="B335" s="17" t="str">
        <f>VLOOKUP(A335,Lable!$G:$I,2,FALSE)</f>
        <v>평가추가(중복된 평가 내역)</v>
      </c>
      <c r="C335" s="17" t="str">
        <f t="shared" si="166"/>
        <v>Add assessment(Duplicate Assessments)(평가추가(중복된 평가 내역))</v>
      </c>
      <c r="D335" s="17" t="str">
        <f>IF(B335&lt;&gt;"", VLOOKUP(B335,Lable!$A:$D,2,FALSE), "" )</f>
        <v>Add assessment(Duplicate Assessments)</v>
      </c>
      <c r="E335" s="18" t="s">
        <v>267</v>
      </c>
      <c r="F335" s="17"/>
      <c r="G335" s="17"/>
      <c r="H335" s="18"/>
      <c r="I335" s="17"/>
      <c r="J335" s="17"/>
      <c r="K335" s="17"/>
      <c r="L335" s="17" t="str">
        <f t="shared" ref="L335:L336" si="172">IF(K335&lt;&gt;"",M335&amp;"("&amp;K335&amp;")","")</f>
        <v/>
      </c>
      <c r="M335" s="17" t="str">
        <f>IF(K335&lt;&gt;"",VLOOKUP(K335,Lable!$A:$B,2,FALSE),"")</f>
        <v/>
      </c>
      <c r="N335" s="18"/>
      <c r="O335" s="16" t="s">
        <v>465</v>
      </c>
      <c r="P335" s="17" t="str">
        <f t="shared" si="171"/>
        <v>Add assessment&lt;br&gt;(평가추가)</v>
      </c>
      <c r="Q335" s="17" t="str">
        <f>IF(O335&lt;&gt;"", VLOOKUP(O335, Lable!$A:$B, 2, FALSE), "")</f>
        <v>Add assessment</v>
      </c>
      <c r="R335" s="18" t="s">
        <v>141</v>
      </c>
      <c r="S335" s="17" t="s">
        <v>8</v>
      </c>
      <c r="T335" s="16"/>
      <c r="U335" s="16"/>
      <c r="V335" s="18"/>
      <c r="W335" s="16"/>
      <c r="X335" s="16"/>
      <c r="Y335" s="16"/>
      <c r="Z335" s="16"/>
      <c r="AA335" s="16"/>
      <c r="AB335" s="16"/>
      <c r="AC335" s="16"/>
      <c r="AD335" s="16"/>
      <c r="AE335" s="16"/>
    </row>
    <row r="336" spans="1:31" s="11" customFormat="1" ht="18.600000000000001" customHeight="1">
      <c r="A336" s="4" t="s">
        <v>453</v>
      </c>
      <c r="B336" s="1" t="str">
        <f>VLOOKUP(A336,Lable!$G:$I,2,FALSE)</f>
        <v>무효 처리된 평가</v>
      </c>
      <c r="C336" s="1" t="str">
        <f t="shared" si="166"/>
        <v>Vacated Assessments(무효 처리된 평가)</v>
      </c>
      <c r="D336" s="1" t="str">
        <f>IF(B336&lt;&gt;"", VLOOKUP(B336,Lable!$A:$D,2,FALSE), "" )</f>
        <v>Vacated Assessments</v>
      </c>
      <c r="E336" s="10" t="s">
        <v>452</v>
      </c>
      <c r="F336" s="1" t="str">
        <f t="shared" ref="F336:F351" si="173">IF(E336&lt;&gt;"",G336&amp;"("&amp;E336&amp;")","")</f>
        <v>Case ID : 271238(Case ID : 271238)</v>
      </c>
      <c r="G336" s="1" t="str">
        <f>IF(E336&lt;&gt;"",VLOOKUP(E336,Lable!$A:$B,2,FALSE),"")</f>
        <v>Case ID : 271238</v>
      </c>
      <c r="H336" s="10"/>
      <c r="I336" s="1" t="str">
        <f t="shared" ref="I336" si="174">IF(H336&lt;&gt;"",J336&amp;"("&amp;H336&amp;")","")</f>
        <v/>
      </c>
      <c r="J336" s="1" t="str">
        <f>IF(H336&lt;&gt;"", VLOOKUP(H336,Lable!$A:$D,2,FALSE),"")</f>
        <v/>
      </c>
      <c r="K336" s="9"/>
      <c r="L336" s="1" t="str">
        <f t="shared" si="172"/>
        <v/>
      </c>
      <c r="M336" s="1" t="str">
        <f>IF(K336&lt;&gt;"",VLOOKUP(K336,Lable!$A:$B,2,FALSE),"")</f>
        <v/>
      </c>
      <c r="N336" s="2"/>
      <c r="O336" s="4"/>
      <c r="P336" s="1"/>
      <c r="Q336" s="1"/>
      <c r="R336" s="2"/>
      <c r="S336" s="1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31" s="19" customFormat="1" ht="18.600000000000001" customHeight="1">
      <c r="A337" s="16" t="s">
        <v>250</v>
      </c>
      <c r="B337" s="17" t="str">
        <f>VLOOKUP(A337,Lable!$G:$I,2,FALSE)</f>
        <v>무효 처리된 평가</v>
      </c>
      <c r="C337" s="17" t="str">
        <f t="shared" si="166"/>
        <v>Vacated Assessments(무효 처리된 평가)</v>
      </c>
      <c r="D337" s="17" t="str">
        <f>IF(B337&lt;&gt;"", VLOOKUP(B337,Lable!$A:$D,2,FALSE), "" )</f>
        <v>Vacated Assessments</v>
      </c>
      <c r="E337" s="18" t="s">
        <v>451</v>
      </c>
      <c r="F337" s="17" t="str">
        <f t="shared" si="173"/>
        <v>Case ID : 271238(Case ID : 271238)</v>
      </c>
      <c r="G337" s="17" t="str">
        <f>IF(E337&lt;&gt;"",VLOOKUP(E337,Lable!$A:$B,2,FALSE),"")</f>
        <v>Case ID : 271238</v>
      </c>
      <c r="H337" s="18"/>
      <c r="I337" s="17"/>
      <c r="J337" s="17"/>
      <c r="K337" s="17"/>
      <c r="L337" s="17"/>
      <c r="M337" s="17"/>
      <c r="N337" s="18"/>
      <c r="O337" s="16" t="s">
        <v>285</v>
      </c>
      <c r="P337" s="17" t="str">
        <f t="shared" ref="P337:P349" si="175">IF(O337&lt;&gt;"",Q337&amp;"&lt;br&gt;("&amp;O337&amp;")","")</f>
        <v>Remove Case&lt;br&gt;(케이스 제거)</v>
      </c>
      <c r="Q337" s="17" t="str">
        <f>IF(O337&lt;&gt;"", VLOOKUP(O337, Lable!$A:$B, 2, FALSE), "")</f>
        <v>Remove Case</v>
      </c>
      <c r="R337" s="18" t="s">
        <v>141</v>
      </c>
      <c r="S337" s="17" t="s">
        <v>287</v>
      </c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</row>
    <row r="338" spans="1:31" s="11" customFormat="1" ht="18.600000000000001" customHeight="1">
      <c r="A338" s="4" t="s">
        <v>250</v>
      </c>
      <c r="B338" s="1" t="str">
        <f>VLOOKUP(A338,Lable!$G:$I,2,FALSE)</f>
        <v>무효 처리된 평가</v>
      </c>
      <c r="C338" s="1" t="str">
        <f t="shared" si="166"/>
        <v>Vacated Assessments(무효 처리된 평가)</v>
      </c>
      <c r="D338" s="1" t="str">
        <f>IF(B338&lt;&gt;"", VLOOKUP(B338,Lable!$A:$D,2,FALSE), "" )</f>
        <v>Vacated Assessments</v>
      </c>
      <c r="E338" s="10" t="s">
        <v>451</v>
      </c>
      <c r="F338" s="1" t="str">
        <f t="shared" si="173"/>
        <v>Case ID : 271238(Case ID : 271238)</v>
      </c>
      <c r="G338" s="1" t="str">
        <f>IF(E338&lt;&gt;"",VLOOKUP(E338,Lable!$A:$B,2,FALSE),"")</f>
        <v>Case ID : 271238</v>
      </c>
      <c r="H338" s="10" t="s">
        <v>458</v>
      </c>
      <c r="I338" s="1" t="str">
        <f t="shared" ref="I338:I349" si="176">IF(H338&lt;&gt;"",J338&amp;"("&amp;H338&amp;")","")</f>
        <v>Vacated Assessments(무효 처리된 평가)</v>
      </c>
      <c r="J338" s="1" t="str">
        <f>IF(H338&lt;&gt;"", VLOOKUP(H338,Lable!$A:$D,2,FALSE),"")</f>
        <v>Vacated Assessments</v>
      </c>
      <c r="K338" s="9"/>
      <c r="L338" s="1" t="str">
        <f t="shared" ref="L338:L349" si="177">IF(K338&lt;&gt;"",M338&amp;"("&amp;K338&amp;")","")</f>
        <v/>
      </c>
      <c r="M338" s="1" t="str">
        <f>IF(K338&lt;&gt;"",VLOOKUP(K338,Lable!$A:$B,2,FALSE),"")</f>
        <v/>
      </c>
      <c r="N338" s="2" t="s">
        <v>15</v>
      </c>
      <c r="O338" s="4" t="s">
        <v>277</v>
      </c>
      <c r="P338" s="1" t="str">
        <f t="shared" si="175"/>
        <v>Posting ID&lt;br&gt;(게시 ID)</v>
      </c>
      <c r="Q338" s="1" t="str">
        <f>IF(O338&lt;&gt;"", VLOOKUP(O338, Lable!$A:$B, 2, FALSE), "")</f>
        <v>Posting ID</v>
      </c>
      <c r="R338" s="2" t="s">
        <v>70</v>
      </c>
      <c r="S338" s="1"/>
      <c r="T338" s="4"/>
      <c r="U338" s="4"/>
      <c r="V338" s="4"/>
      <c r="W338" s="4"/>
      <c r="X338" s="4"/>
      <c r="Y338" s="4"/>
      <c r="Z338" s="4"/>
      <c r="AA338" s="4"/>
      <c r="AB338" s="4"/>
      <c r="AC338" s="4">
        <v>493721908</v>
      </c>
      <c r="AD338" s="4">
        <v>493721908</v>
      </c>
      <c r="AE338" s="4">
        <v>493721908</v>
      </c>
    </row>
    <row r="339" spans="1:31" ht="18.600000000000001" customHeight="1">
      <c r="A339" s="4" t="s">
        <v>250</v>
      </c>
      <c r="B339" s="1" t="str">
        <f>VLOOKUP(A339,Lable!$G:$I,2,FALSE)</f>
        <v>무효 처리된 평가</v>
      </c>
      <c r="C339" s="1" t="str">
        <f t="shared" si="166"/>
        <v>Vacated Assessments(무효 처리된 평가)</v>
      </c>
      <c r="D339" s="1" t="str">
        <f>IF(B339&lt;&gt;"", VLOOKUP(B339,Lable!$A:$D,2,FALSE), "" )</f>
        <v>Vacated Assessments</v>
      </c>
      <c r="E339" s="10" t="s">
        <v>451</v>
      </c>
      <c r="F339" s="1" t="str">
        <f t="shared" si="173"/>
        <v>Case ID : 271238(Case ID : 271238)</v>
      </c>
      <c r="G339" s="1" t="str">
        <f>IF(E339&lt;&gt;"",VLOOKUP(E339,Lable!$A:$B,2,FALSE),"")</f>
        <v>Case ID : 271238</v>
      </c>
      <c r="H339" s="10" t="s">
        <v>458</v>
      </c>
      <c r="I339" s="1" t="str">
        <f t="shared" si="176"/>
        <v>Vacated Assessments(무효 처리된 평가)</v>
      </c>
      <c r="J339" s="1" t="str">
        <f>IF(H339&lt;&gt;"", VLOOKUP(H339,Lable!$A:$D,2,FALSE),"")</f>
        <v>Vacated Assessments</v>
      </c>
      <c r="K339" s="9"/>
      <c r="L339" s="1" t="str">
        <f t="shared" si="177"/>
        <v/>
      </c>
      <c r="M339" s="1" t="str">
        <f>IF(K339&lt;&gt;"",VLOOKUP(K339,Lable!$A:$B,2,FALSE),"")</f>
        <v/>
      </c>
      <c r="N339" s="2" t="s">
        <v>15</v>
      </c>
      <c r="O339" s="4" t="s">
        <v>275</v>
      </c>
      <c r="P339" s="1" t="str">
        <f t="shared" si="175"/>
        <v>TIN&lt;br&gt;(TIN)</v>
      </c>
      <c r="Q339" s="1" t="str">
        <f>IF(O339&lt;&gt;"", VLOOKUP(O339, Lable!$A:$B, 2, FALSE), "")</f>
        <v>TIN</v>
      </c>
      <c r="R339" s="2" t="s">
        <v>70</v>
      </c>
      <c r="S339" s="1"/>
      <c r="T339" s="4"/>
      <c r="U339" s="4"/>
      <c r="V339" s="4"/>
      <c r="W339" s="4"/>
      <c r="X339" s="4"/>
      <c r="Y339" s="4"/>
      <c r="Z339" s="4"/>
      <c r="AA339" s="4"/>
      <c r="AB339" s="4"/>
      <c r="AC339" s="4">
        <v>100100223</v>
      </c>
      <c r="AD339" s="4">
        <v>100100223</v>
      </c>
      <c r="AE339" s="4">
        <v>100100223</v>
      </c>
    </row>
    <row r="340" spans="1:31" ht="18.600000000000001" customHeight="1">
      <c r="A340" s="4" t="s">
        <v>250</v>
      </c>
      <c r="B340" s="1" t="str">
        <f>VLOOKUP(A340,Lable!$G:$I,2,FALSE)</f>
        <v>무효 처리된 평가</v>
      </c>
      <c r="C340" s="1" t="str">
        <f t="shared" si="166"/>
        <v>Vacated Assessments(무효 처리된 평가)</v>
      </c>
      <c r="D340" s="1" t="str">
        <f>IF(B340&lt;&gt;"", VLOOKUP(B340,Lable!$A:$D,2,FALSE), "" )</f>
        <v>Vacated Assessments</v>
      </c>
      <c r="E340" s="10" t="s">
        <v>451</v>
      </c>
      <c r="F340" s="1" t="str">
        <f t="shared" si="173"/>
        <v>Case ID : 271238(Case ID : 271238)</v>
      </c>
      <c r="G340" s="1" t="str">
        <f>IF(E340&lt;&gt;"",VLOOKUP(E340,Lable!$A:$B,2,FALSE),"")</f>
        <v>Case ID : 271238</v>
      </c>
      <c r="H340" s="10" t="s">
        <v>458</v>
      </c>
      <c r="I340" s="1" t="str">
        <f t="shared" si="176"/>
        <v>Vacated Assessments(무효 처리된 평가)</v>
      </c>
      <c r="J340" s="1" t="str">
        <f>IF(H340&lt;&gt;"", VLOOKUP(H340,Lable!$A:$D,2,FALSE),"")</f>
        <v>Vacated Assessments</v>
      </c>
      <c r="K340" s="9"/>
      <c r="L340" s="1" t="str">
        <f t="shared" si="177"/>
        <v/>
      </c>
      <c r="M340" s="1" t="str">
        <f>IF(K340&lt;&gt;"",VLOOKUP(K340,Lable!$A:$B,2,FALSE),"")</f>
        <v/>
      </c>
      <c r="N340" s="2" t="s">
        <v>15</v>
      </c>
      <c r="O340" s="4" t="s">
        <v>170</v>
      </c>
      <c r="P340" s="1" t="str">
        <f t="shared" si="175"/>
        <v>Value Date&lt;br&gt;(금액 날짜)</v>
      </c>
      <c r="Q340" s="1" t="str">
        <f>IF(O340&lt;&gt;"", VLOOKUP(O340, Lable!$A:$B, 2, FALSE), "")</f>
        <v>Value Date</v>
      </c>
      <c r="R340" s="2" t="s">
        <v>70</v>
      </c>
      <c r="S340" s="1"/>
      <c r="T340" s="4"/>
      <c r="U340" s="4"/>
      <c r="V340" s="4"/>
      <c r="W340" s="4"/>
      <c r="X340" s="4"/>
      <c r="Y340" s="4"/>
      <c r="Z340" s="4"/>
      <c r="AA340" s="4"/>
      <c r="AB340" s="4"/>
      <c r="AC340" s="4" t="s">
        <v>454</v>
      </c>
      <c r="AD340" s="4" t="s">
        <v>454</v>
      </c>
      <c r="AE340" s="4" t="s">
        <v>454</v>
      </c>
    </row>
    <row r="341" spans="1:31" ht="18.600000000000001" customHeight="1">
      <c r="A341" s="4" t="s">
        <v>250</v>
      </c>
      <c r="B341" s="1" t="str">
        <f>VLOOKUP(A341,Lable!$G:$I,2,FALSE)</f>
        <v>무효 처리된 평가</v>
      </c>
      <c r="C341" s="1" t="str">
        <f t="shared" si="166"/>
        <v>Vacated Assessments(무효 처리된 평가)</v>
      </c>
      <c r="D341" s="1" t="str">
        <f>IF(B341&lt;&gt;"", VLOOKUP(B341,Lable!$A:$D,2,FALSE), "" )</f>
        <v>Vacated Assessments</v>
      </c>
      <c r="E341" s="10" t="s">
        <v>451</v>
      </c>
      <c r="F341" s="1" t="str">
        <f t="shared" si="173"/>
        <v>Case ID : 271238(Case ID : 271238)</v>
      </c>
      <c r="G341" s="1" t="str">
        <f>IF(E341&lt;&gt;"",VLOOKUP(E341,Lable!$A:$B,2,FALSE),"")</f>
        <v>Case ID : 271238</v>
      </c>
      <c r="H341" s="10" t="s">
        <v>458</v>
      </c>
      <c r="I341" s="1" t="str">
        <f t="shared" si="176"/>
        <v>Vacated Assessments(무효 처리된 평가)</v>
      </c>
      <c r="J341" s="1" t="str">
        <f>IF(H341&lt;&gt;"", VLOOKUP(H341,Lable!$A:$D,2,FALSE),"")</f>
        <v>Vacated Assessments</v>
      </c>
      <c r="K341" s="9"/>
      <c r="L341" s="1" t="str">
        <f t="shared" si="177"/>
        <v/>
      </c>
      <c r="M341" s="1" t="str">
        <f>IF(K341&lt;&gt;"",VLOOKUP(K341,Lable!$A:$B,2,FALSE),"")</f>
        <v/>
      </c>
      <c r="N341" s="2" t="s">
        <v>15</v>
      </c>
      <c r="O341" s="4" t="s">
        <v>171</v>
      </c>
      <c r="P341" s="1" t="str">
        <f t="shared" si="175"/>
        <v>Period&lt;br&gt;(기간)</v>
      </c>
      <c r="Q341" s="1" t="str">
        <f>IF(O341&lt;&gt;"", VLOOKUP(O341, Lable!$A:$B, 2, FALSE), "")</f>
        <v>Period</v>
      </c>
      <c r="R341" s="2" t="s">
        <v>70</v>
      </c>
      <c r="S341" s="1"/>
      <c r="T341" s="4"/>
      <c r="U341" s="4"/>
      <c r="V341" s="4"/>
      <c r="W341" s="4"/>
      <c r="X341" s="4"/>
      <c r="Y341" s="4"/>
      <c r="Z341" s="4"/>
      <c r="AA341" s="4"/>
      <c r="AB341" s="4"/>
      <c r="AC341" s="4">
        <v>11</v>
      </c>
      <c r="AD341" s="4">
        <v>11</v>
      </c>
      <c r="AE341" s="4">
        <v>11</v>
      </c>
    </row>
    <row r="342" spans="1:31" ht="18.600000000000001" customHeight="1">
      <c r="A342" s="4" t="s">
        <v>250</v>
      </c>
      <c r="B342" s="1" t="str">
        <f>VLOOKUP(A342,Lable!$G:$I,2,FALSE)</f>
        <v>무효 처리된 평가</v>
      </c>
      <c r="C342" s="1" t="str">
        <f t="shared" si="166"/>
        <v>Vacated Assessments(무효 처리된 평가)</v>
      </c>
      <c r="D342" s="1" t="str">
        <f>IF(B342&lt;&gt;"", VLOOKUP(B342,Lable!$A:$D,2,FALSE), "" )</f>
        <v>Vacated Assessments</v>
      </c>
      <c r="E342" s="10" t="s">
        <v>451</v>
      </c>
      <c r="F342" s="1" t="str">
        <f t="shared" si="173"/>
        <v>Case ID : 271238(Case ID : 271238)</v>
      </c>
      <c r="G342" s="1" t="str">
        <f>IF(E342&lt;&gt;"",VLOOKUP(E342,Lable!$A:$B,2,FALSE),"")</f>
        <v>Case ID : 271238</v>
      </c>
      <c r="H342" s="10" t="s">
        <v>458</v>
      </c>
      <c r="I342" s="1" t="str">
        <f t="shared" si="176"/>
        <v>Vacated Assessments(무효 처리된 평가)</v>
      </c>
      <c r="J342" s="1" t="str">
        <f>IF(H342&lt;&gt;"", VLOOKUP(H342,Lable!$A:$D,2,FALSE),"")</f>
        <v>Vacated Assessments</v>
      </c>
      <c r="K342" s="9"/>
      <c r="L342" s="1" t="str">
        <f t="shared" si="177"/>
        <v/>
      </c>
      <c r="M342" s="1" t="str">
        <f>IF(K342&lt;&gt;"",VLOOKUP(K342,Lable!$A:$B,2,FALSE),"")</f>
        <v/>
      </c>
      <c r="N342" s="2" t="s">
        <v>15</v>
      </c>
      <c r="O342" s="4" t="s">
        <v>172</v>
      </c>
      <c r="P342" s="1" t="str">
        <f t="shared" si="175"/>
        <v>Year&lt;br&gt;(년)</v>
      </c>
      <c r="Q342" s="1" t="str">
        <f>IF(O342&lt;&gt;"", VLOOKUP(O342, Lable!$A:$B, 2, FALSE), "")</f>
        <v>Year</v>
      </c>
      <c r="R342" s="2" t="s">
        <v>70</v>
      </c>
      <c r="S342" s="1"/>
      <c r="T342" s="4"/>
      <c r="U342" s="4"/>
      <c r="V342" s="4"/>
      <c r="W342" s="4"/>
      <c r="X342" s="4"/>
      <c r="Y342" s="4"/>
      <c r="Z342" s="4"/>
      <c r="AA342" s="4"/>
      <c r="AB342" s="4"/>
      <c r="AC342" s="4">
        <v>2019</v>
      </c>
      <c r="AD342" s="4">
        <v>2019</v>
      </c>
      <c r="AE342" s="4">
        <v>2019</v>
      </c>
    </row>
    <row r="343" spans="1:31" ht="18.600000000000001" customHeight="1">
      <c r="A343" s="4" t="s">
        <v>250</v>
      </c>
      <c r="B343" s="1" t="str">
        <f>VLOOKUP(A343,Lable!$G:$I,2,FALSE)</f>
        <v>무효 처리된 평가</v>
      </c>
      <c r="C343" s="1" t="str">
        <f t="shared" si="166"/>
        <v>Vacated Assessments(무효 처리된 평가)</v>
      </c>
      <c r="D343" s="1" t="str">
        <f>IF(B343&lt;&gt;"", VLOOKUP(B343,Lable!$A:$D,2,FALSE), "" )</f>
        <v>Vacated Assessments</v>
      </c>
      <c r="E343" s="10" t="s">
        <v>451</v>
      </c>
      <c r="F343" s="1" t="str">
        <f t="shared" si="173"/>
        <v>Case ID : 271238(Case ID : 271238)</v>
      </c>
      <c r="G343" s="1" t="str">
        <f>IF(E343&lt;&gt;"",VLOOKUP(E343,Lable!$A:$B,2,FALSE),"")</f>
        <v>Case ID : 271238</v>
      </c>
      <c r="H343" s="10" t="s">
        <v>458</v>
      </c>
      <c r="I343" s="1" t="str">
        <f t="shared" si="176"/>
        <v>Vacated Assessments(무효 처리된 평가)</v>
      </c>
      <c r="J343" s="1" t="str">
        <f>IF(H343&lt;&gt;"", VLOOKUP(H343,Lable!$A:$D,2,FALSE),"")</f>
        <v>Vacated Assessments</v>
      </c>
      <c r="K343" s="9"/>
      <c r="L343" s="1" t="str">
        <f t="shared" si="177"/>
        <v/>
      </c>
      <c r="M343" s="1" t="str">
        <f>IF(K343&lt;&gt;"",VLOOKUP(K343,Lable!$A:$B,2,FALSE),"")</f>
        <v/>
      </c>
      <c r="N343" s="2" t="s">
        <v>15</v>
      </c>
      <c r="O343" s="4" t="s">
        <v>173</v>
      </c>
      <c r="P343" s="1" t="str">
        <f t="shared" si="175"/>
        <v>Tax&lt;br&gt;(세금)</v>
      </c>
      <c r="Q343" s="1" t="str">
        <f>IF(O343&lt;&gt;"", VLOOKUP(O343, Lable!$A:$B, 2, FALSE), "")</f>
        <v>Tax</v>
      </c>
      <c r="R343" s="2" t="s">
        <v>70</v>
      </c>
      <c r="S343" s="1"/>
      <c r="T343" s="4"/>
      <c r="U343" s="4"/>
      <c r="V343" s="4"/>
      <c r="W343" s="4"/>
      <c r="X343" s="4"/>
      <c r="Y343" s="4"/>
      <c r="Z343" s="4"/>
      <c r="AA343" s="4"/>
      <c r="AB343" s="4"/>
      <c r="AC343" s="4" t="s">
        <v>455</v>
      </c>
      <c r="AD343" s="4" t="s">
        <v>455</v>
      </c>
      <c r="AE343" s="4" t="s">
        <v>455</v>
      </c>
    </row>
    <row r="344" spans="1:31" ht="18.600000000000001" customHeight="1">
      <c r="A344" s="4" t="s">
        <v>250</v>
      </c>
      <c r="B344" s="1" t="str">
        <f>VLOOKUP(A344,Lable!$G:$I,2,FALSE)</f>
        <v>무효 처리된 평가</v>
      </c>
      <c r="C344" s="1" t="str">
        <f t="shared" si="166"/>
        <v>Vacated Assessments(무효 처리된 평가)</v>
      </c>
      <c r="D344" s="1" t="str">
        <f>IF(B344&lt;&gt;"", VLOOKUP(B344,Lable!$A:$D,2,FALSE), "" )</f>
        <v>Vacated Assessments</v>
      </c>
      <c r="E344" s="10" t="s">
        <v>451</v>
      </c>
      <c r="F344" s="1" t="str">
        <f t="shared" si="173"/>
        <v>Case ID : 271238(Case ID : 271238)</v>
      </c>
      <c r="G344" s="1" t="str">
        <f>IF(E344&lt;&gt;"",VLOOKUP(E344,Lable!$A:$B,2,FALSE),"")</f>
        <v>Case ID : 271238</v>
      </c>
      <c r="H344" s="10" t="s">
        <v>458</v>
      </c>
      <c r="I344" s="1" t="str">
        <f t="shared" si="176"/>
        <v>Vacated Assessments(무효 처리된 평가)</v>
      </c>
      <c r="J344" s="1" t="str">
        <f>IF(H344&lt;&gt;"", VLOOKUP(H344,Lable!$A:$D,2,FALSE),"")</f>
        <v>Vacated Assessments</v>
      </c>
      <c r="K344" s="9"/>
      <c r="L344" s="1" t="str">
        <f t="shared" si="177"/>
        <v/>
      </c>
      <c r="M344" s="1" t="str">
        <f>IF(K344&lt;&gt;"",VLOOKUP(K344,Lable!$A:$B,2,FALSE),"")</f>
        <v/>
      </c>
      <c r="N344" s="2" t="s">
        <v>15</v>
      </c>
      <c r="O344" s="4" t="s">
        <v>278</v>
      </c>
      <c r="P344" s="1" t="str">
        <f t="shared" si="175"/>
        <v>GFS Code&lt;br&gt;(GFS 코드)</v>
      </c>
      <c r="Q344" s="1" t="str">
        <f>IF(O344&lt;&gt;"", VLOOKUP(O344, Lable!$A:$B, 2, FALSE), "")</f>
        <v>GFS Code</v>
      </c>
      <c r="R344" s="2" t="s">
        <v>70</v>
      </c>
      <c r="S344" s="1"/>
      <c r="T344" s="4"/>
      <c r="U344" s="4"/>
      <c r="V344" s="4"/>
      <c r="W344" s="4"/>
      <c r="X344" s="4"/>
      <c r="Y344" s="4"/>
      <c r="Z344" s="4"/>
      <c r="AA344" s="4"/>
      <c r="AB344" s="4"/>
      <c r="AC344" s="4">
        <v>11111103</v>
      </c>
      <c r="AD344" s="4">
        <v>11111103</v>
      </c>
      <c r="AE344" s="4">
        <v>11111103</v>
      </c>
    </row>
    <row r="345" spans="1:31" ht="18.600000000000001" customHeight="1">
      <c r="A345" s="4" t="s">
        <v>250</v>
      </c>
      <c r="B345" s="1" t="str">
        <f>VLOOKUP(A345,Lable!$G:$I,2,FALSE)</f>
        <v>무효 처리된 평가</v>
      </c>
      <c r="C345" s="1" t="str">
        <f t="shared" si="166"/>
        <v>Vacated Assessments(무효 처리된 평가)</v>
      </c>
      <c r="D345" s="1" t="str">
        <f>IF(B345&lt;&gt;"", VLOOKUP(B345,Lable!$A:$D,2,FALSE), "" )</f>
        <v>Vacated Assessments</v>
      </c>
      <c r="E345" s="10" t="s">
        <v>451</v>
      </c>
      <c r="F345" s="1" t="str">
        <f t="shared" si="173"/>
        <v>Case ID : 271238(Case ID : 271238)</v>
      </c>
      <c r="G345" s="1" t="str">
        <f>IF(E345&lt;&gt;"",VLOOKUP(E345,Lable!$A:$B,2,FALSE),"")</f>
        <v>Case ID : 271238</v>
      </c>
      <c r="H345" s="10" t="s">
        <v>458</v>
      </c>
      <c r="I345" s="1" t="str">
        <f t="shared" si="176"/>
        <v>Vacated Assessments(무효 처리된 평가)</v>
      </c>
      <c r="J345" s="1" t="str">
        <f>IF(H345&lt;&gt;"", VLOOKUP(H345,Lable!$A:$D,2,FALSE),"")</f>
        <v>Vacated Assessments</v>
      </c>
      <c r="K345" s="9"/>
      <c r="L345" s="1" t="str">
        <f t="shared" si="177"/>
        <v/>
      </c>
      <c r="M345" s="1" t="str">
        <f>IF(K345&lt;&gt;"",VLOOKUP(K345,Lable!$A:$B,2,FALSE),"")</f>
        <v/>
      </c>
      <c r="N345" s="2" t="s">
        <v>15</v>
      </c>
      <c r="O345" s="4" t="s">
        <v>174</v>
      </c>
      <c r="P345" s="1" t="str">
        <f t="shared" si="175"/>
        <v>Case Type&lt;br&gt;(사례 유형)</v>
      </c>
      <c r="Q345" s="1" t="str">
        <f>IF(O345&lt;&gt;"", VLOOKUP(O345, Lable!$A:$B, 2, FALSE), "")</f>
        <v>Case Type</v>
      </c>
      <c r="R345" s="2" t="s">
        <v>70</v>
      </c>
      <c r="S345" s="1"/>
      <c r="T345" s="4"/>
      <c r="U345" s="4"/>
      <c r="V345" s="4"/>
      <c r="W345" s="4"/>
      <c r="X345" s="4"/>
      <c r="Y345" s="4"/>
      <c r="Z345" s="4"/>
      <c r="AA345" s="4"/>
      <c r="AB345" s="4"/>
      <c r="AC345" s="4" t="s">
        <v>456</v>
      </c>
      <c r="AD345" s="4" t="s">
        <v>456</v>
      </c>
      <c r="AE345" s="4" t="s">
        <v>456</v>
      </c>
    </row>
    <row r="346" spans="1:31" ht="18.600000000000001" customHeight="1">
      <c r="A346" s="4" t="s">
        <v>250</v>
      </c>
      <c r="B346" s="1" t="str">
        <f>VLOOKUP(A346,Lable!$G:$I,2,FALSE)</f>
        <v>무효 처리된 평가</v>
      </c>
      <c r="C346" s="1" t="str">
        <f t="shared" si="166"/>
        <v>Vacated Assessments(무효 처리된 평가)</v>
      </c>
      <c r="D346" s="1" t="str">
        <f>IF(B346&lt;&gt;"", VLOOKUP(B346,Lable!$A:$D,2,FALSE), "" )</f>
        <v>Vacated Assessments</v>
      </c>
      <c r="E346" s="10" t="s">
        <v>451</v>
      </c>
      <c r="F346" s="1" t="str">
        <f t="shared" si="173"/>
        <v>Case ID : 271238(Case ID : 271238)</v>
      </c>
      <c r="G346" s="1" t="str">
        <f>IF(E346&lt;&gt;"",VLOOKUP(E346,Lable!$A:$B,2,FALSE),"")</f>
        <v>Case ID : 271238</v>
      </c>
      <c r="H346" s="10" t="s">
        <v>458</v>
      </c>
      <c r="I346" s="1" t="str">
        <f t="shared" si="176"/>
        <v>Vacated Assessments(무효 처리된 평가)</v>
      </c>
      <c r="J346" s="1" t="str">
        <f>IF(H346&lt;&gt;"", VLOOKUP(H346,Lable!$A:$D,2,FALSE),"")</f>
        <v>Vacated Assessments</v>
      </c>
      <c r="K346" s="9"/>
      <c r="L346" s="1" t="str">
        <f t="shared" si="177"/>
        <v/>
      </c>
      <c r="M346" s="1" t="str">
        <f>IF(K346&lt;&gt;"",VLOOKUP(K346,Lable!$A:$B,2,FALSE),"")</f>
        <v/>
      </c>
      <c r="N346" s="2" t="s">
        <v>15</v>
      </c>
      <c r="O346" s="4" t="s">
        <v>175</v>
      </c>
      <c r="P346" s="1" t="str">
        <f t="shared" si="175"/>
        <v>Debit No&lt;br&gt;(차변 번호)</v>
      </c>
      <c r="Q346" s="1" t="str">
        <f>IF(O346&lt;&gt;"", VLOOKUP(O346, Lable!$A:$B, 2, FALSE), "")</f>
        <v>Debit No</v>
      </c>
      <c r="R346" s="2" t="s">
        <v>70</v>
      </c>
      <c r="S346" s="1"/>
      <c r="T346" s="4"/>
      <c r="U346" s="4"/>
      <c r="V346" s="4"/>
      <c r="W346" s="4"/>
      <c r="X346" s="4"/>
      <c r="Y346" s="4"/>
      <c r="Z346" s="4"/>
      <c r="AA346" s="4"/>
      <c r="AB346" s="4"/>
      <c r="AC346" s="4">
        <v>442721454</v>
      </c>
      <c r="AD346" s="4">
        <v>442721454</v>
      </c>
      <c r="AE346" s="4">
        <v>442721454</v>
      </c>
    </row>
    <row r="347" spans="1:31" ht="18.600000000000001" customHeight="1">
      <c r="A347" s="4" t="s">
        <v>250</v>
      </c>
      <c r="B347" s="1" t="str">
        <f>VLOOKUP(A347,Lable!$G:$I,2,FALSE)</f>
        <v>무효 처리된 평가</v>
      </c>
      <c r="C347" s="1" t="str">
        <f t="shared" si="166"/>
        <v>Vacated Assessments(무효 처리된 평가)</v>
      </c>
      <c r="D347" s="1" t="str">
        <f>IF(B347&lt;&gt;"", VLOOKUP(B347,Lable!$A:$D,2,FALSE), "" )</f>
        <v>Vacated Assessments</v>
      </c>
      <c r="E347" s="10" t="s">
        <v>451</v>
      </c>
      <c r="F347" s="1" t="str">
        <f t="shared" si="173"/>
        <v>Case ID : 271238(Case ID : 271238)</v>
      </c>
      <c r="G347" s="1" t="str">
        <f>IF(E347&lt;&gt;"",VLOOKUP(E347,Lable!$A:$B,2,FALSE),"")</f>
        <v>Case ID : 271238</v>
      </c>
      <c r="H347" s="10" t="s">
        <v>458</v>
      </c>
      <c r="I347" s="1" t="str">
        <f t="shared" si="176"/>
        <v>Vacated Assessments(무효 처리된 평가)</v>
      </c>
      <c r="J347" s="1" t="str">
        <f>IF(H347&lt;&gt;"", VLOOKUP(H347,Lable!$A:$D,2,FALSE),"")</f>
        <v>Vacated Assessments</v>
      </c>
      <c r="K347" s="9"/>
      <c r="L347" s="1" t="str">
        <f t="shared" si="177"/>
        <v/>
      </c>
      <c r="M347" s="1" t="str">
        <f>IF(K347&lt;&gt;"",VLOOKUP(K347,Lable!$A:$B,2,FALSE),"")</f>
        <v/>
      </c>
      <c r="N347" s="2" t="s">
        <v>15</v>
      </c>
      <c r="O347" s="4" t="s">
        <v>176</v>
      </c>
      <c r="P347" s="1" t="str">
        <f t="shared" si="175"/>
        <v>Debit Amount&lt;br&gt;(차변 금액)</v>
      </c>
      <c r="Q347" s="1" t="str">
        <f>IF(O347&lt;&gt;"", VLOOKUP(O347, Lable!$A:$B, 2, FALSE), "")</f>
        <v>Debit Amount</v>
      </c>
      <c r="R347" s="2" t="s">
        <v>70</v>
      </c>
      <c r="S347" s="1"/>
      <c r="T347" s="4"/>
      <c r="U347" s="4"/>
      <c r="V347" s="4"/>
      <c r="W347" s="4"/>
      <c r="X347" s="4"/>
      <c r="Y347" s="4"/>
      <c r="Z347" s="4"/>
      <c r="AA347" s="4"/>
      <c r="AB347" s="4"/>
      <c r="AC347" s="4">
        <v>0</v>
      </c>
      <c r="AD347" s="4">
        <v>0</v>
      </c>
      <c r="AE347" s="4">
        <v>0</v>
      </c>
    </row>
    <row r="348" spans="1:31" ht="18.600000000000001" customHeight="1">
      <c r="A348" s="4" t="s">
        <v>250</v>
      </c>
      <c r="B348" s="1" t="str">
        <f>VLOOKUP(A348,Lable!$G:$I,2,FALSE)</f>
        <v>무효 처리된 평가</v>
      </c>
      <c r="C348" s="1" t="str">
        <f t="shared" si="166"/>
        <v>Vacated Assessments(무효 처리된 평가)</v>
      </c>
      <c r="D348" s="1" t="str">
        <f>IF(B348&lt;&gt;"", VLOOKUP(B348,Lable!$A:$D,2,FALSE), "" )</f>
        <v>Vacated Assessments</v>
      </c>
      <c r="E348" s="10" t="s">
        <v>451</v>
      </c>
      <c r="F348" s="1" t="str">
        <f t="shared" si="173"/>
        <v>Case ID : 271238(Case ID : 271238)</v>
      </c>
      <c r="G348" s="1" t="str">
        <f>IF(E348&lt;&gt;"",VLOOKUP(E348,Lable!$A:$B,2,FALSE),"")</f>
        <v>Case ID : 271238</v>
      </c>
      <c r="H348" s="10" t="s">
        <v>458</v>
      </c>
      <c r="I348" s="1" t="str">
        <f t="shared" si="176"/>
        <v>Vacated Assessments(무효 처리된 평가)</v>
      </c>
      <c r="J348" s="1" t="str">
        <f>IF(H348&lt;&gt;"", VLOOKUP(H348,Lable!$A:$D,2,FALSE),"")</f>
        <v>Vacated Assessments</v>
      </c>
      <c r="K348" s="9"/>
      <c r="L348" s="1" t="str">
        <f t="shared" si="177"/>
        <v/>
      </c>
      <c r="M348" s="1" t="str">
        <f>IF(K348&lt;&gt;"",VLOOKUP(K348,Lable!$A:$B,2,FALSE),"")</f>
        <v/>
      </c>
      <c r="N348" s="2" t="s">
        <v>15</v>
      </c>
      <c r="O348" s="4" t="s">
        <v>177</v>
      </c>
      <c r="P348" s="1" t="str">
        <f t="shared" si="175"/>
        <v>Creadit Amount&lt;br&gt;(대변 금액)</v>
      </c>
      <c r="Q348" s="1" t="str">
        <f>IF(O348&lt;&gt;"", VLOOKUP(O348, Lable!$A:$B, 2, FALSE), "")</f>
        <v>Creadit Amount</v>
      </c>
      <c r="R348" s="2" t="s">
        <v>70</v>
      </c>
      <c r="S348" s="1"/>
      <c r="T348" s="4"/>
      <c r="U348" s="4"/>
      <c r="V348" s="4"/>
      <c r="W348" s="4"/>
      <c r="X348" s="4"/>
      <c r="Y348" s="4"/>
      <c r="Z348" s="4"/>
      <c r="AA348" s="4"/>
      <c r="AB348" s="4"/>
      <c r="AC348" s="33">
        <v>260013.7</v>
      </c>
      <c r="AD348" s="33">
        <v>260013.7</v>
      </c>
      <c r="AE348" s="33">
        <v>260013.7</v>
      </c>
    </row>
    <row r="349" spans="1:31" ht="18.600000000000001" customHeight="1">
      <c r="A349" s="4" t="s">
        <v>250</v>
      </c>
      <c r="B349" s="1" t="str">
        <f>VLOOKUP(A349,Lable!$G:$I,2,FALSE)</f>
        <v>무효 처리된 평가</v>
      </c>
      <c r="C349" s="1" t="str">
        <f t="shared" si="166"/>
        <v>Vacated Assessments(무효 처리된 평가)</v>
      </c>
      <c r="D349" s="1" t="str">
        <f>IF(B349&lt;&gt;"", VLOOKUP(B349,Lable!$A:$D,2,FALSE), "" )</f>
        <v>Vacated Assessments</v>
      </c>
      <c r="E349" s="10" t="s">
        <v>451</v>
      </c>
      <c r="F349" s="1" t="str">
        <f t="shared" si="173"/>
        <v>Case ID : 271238(Case ID : 271238)</v>
      </c>
      <c r="G349" s="1" t="str">
        <f>IF(E349&lt;&gt;"",VLOOKUP(E349,Lable!$A:$B,2,FALSE),"")</f>
        <v>Case ID : 271238</v>
      </c>
      <c r="H349" s="10" t="s">
        <v>458</v>
      </c>
      <c r="I349" s="1" t="str">
        <f t="shared" si="176"/>
        <v>Vacated Assessments(무효 처리된 평가)</v>
      </c>
      <c r="J349" s="1" t="str">
        <f>IF(H349&lt;&gt;"", VLOOKUP(H349,Lable!$A:$D,2,FALSE),"")</f>
        <v>Vacated Assessments</v>
      </c>
      <c r="K349" s="9"/>
      <c r="L349" s="1" t="str">
        <f t="shared" si="177"/>
        <v/>
      </c>
      <c r="M349" s="1" t="str">
        <f>IF(K349&lt;&gt;"",VLOOKUP(K349,Lable!$A:$B,2,FALSE),"")</f>
        <v/>
      </c>
      <c r="N349" s="2" t="s">
        <v>15</v>
      </c>
      <c r="O349" s="4" t="s">
        <v>279</v>
      </c>
      <c r="P349" s="1" t="str">
        <f t="shared" si="175"/>
        <v>Earmark&lt;br&gt;(귀속)</v>
      </c>
      <c r="Q349" s="1" t="str">
        <f>IF(O349&lt;&gt;"", VLOOKUP(O349, Lable!$A:$B, 2, FALSE), "")</f>
        <v>Earmark</v>
      </c>
      <c r="R349" s="2" t="s">
        <v>70</v>
      </c>
      <c r="S349" s="1"/>
      <c r="T349" s="4"/>
      <c r="U349" s="4"/>
      <c r="V349" s="4"/>
      <c r="W349" s="4"/>
      <c r="X349" s="4"/>
      <c r="Y349" s="4"/>
      <c r="Z349" s="4"/>
      <c r="AA349" s="4"/>
      <c r="AB349" s="4"/>
      <c r="AC349" s="4" t="s">
        <v>435</v>
      </c>
      <c r="AD349" s="4" t="s">
        <v>435</v>
      </c>
      <c r="AE349" s="4" t="s">
        <v>435</v>
      </c>
    </row>
    <row r="350" spans="1:31" s="11" customFormat="1" ht="18.600000000000001" customHeight="1">
      <c r="A350" s="4" t="s">
        <v>250</v>
      </c>
      <c r="B350" s="1" t="str">
        <f>VLOOKUP(A350,Lable!$G:$I,2,FALSE)</f>
        <v>무효 처리된 평가</v>
      </c>
      <c r="C350" s="1" t="str">
        <f t="shared" si="166"/>
        <v>Vacated Assessments(무효 처리된 평가)</v>
      </c>
      <c r="D350" s="1" t="str">
        <f>IF(B350&lt;&gt;"", VLOOKUP(B350,Lable!$A:$D,2,FALSE), "" )</f>
        <v>Vacated Assessments</v>
      </c>
      <c r="E350" s="10" t="s">
        <v>451</v>
      </c>
      <c r="F350" s="1" t="str">
        <f t="shared" si="173"/>
        <v>Case ID : 271238(Case ID : 271238)</v>
      </c>
      <c r="G350" s="1" t="str">
        <f>IF(E350&lt;&gt;"",VLOOKUP(E350,Lable!$A:$B,2,FALSE),"")</f>
        <v>Case ID : 271238</v>
      </c>
      <c r="H350" s="10"/>
      <c r="I350" s="1"/>
      <c r="J350" s="1"/>
      <c r="K350" s="9"/>
      <c r="L350" s="1"/>
      <c r="M350" s="1"/>
      <c r="N350" s="2"/>
      <c r="O350" s="4"/>
      <c r="P350" s="1"/>
      <c r="Q350" s="1"/>
      <c r="R350" s="2" t="s">
        <v>70</v>
      </c>
      <c r="S350" s="1" t="s">
        <v>397</v>
      </c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1:31" s="19" customFormat="1" ht="18.600000000000001" customHeight="1">
      <c r="A351" s="16" t="s">
        <v>250</v>
      </c>
      <c r="B351" s="17" t="str">
        <f>VLOOKUP(A351,Lable!$G:$I,2,FALSE)</f>
        <v>무효 처리된 평가</v>
      </c>
      <c r="C351" s="17" t="str">
        <f t="shared" si="166"/>
        <v>Vacated Assessments(무효 처리된 평가)</v>
      </c>
      <c r="D351" s="17" t="str">
        <f>IF(B351&lt;&gt;"", VLOOKUP(B351,Lable!$A:$D,2,FALSE), "" )</f>
        <v>Vacated Assessments</v>
      </c>
      <c r="E351" s="18" t="s">
        <v>451</v>
      </c>
      <c r="F351" s="17" t="str">
        <f t="shared" si="173"/>
        <v>Case ID : 271238(Case ID : 271238)</v>
      </c>
      <c r="G351" s="17" t="str">
        <f>IF(E351&lt;&gt;"",VLOOKUP(E351,Lable!$A:$B,2,FALSE),"")</f>
        <v>Case ID : 271238</v>
      </c>
      <c r="H351" s="18"/>
      <c r="I351" s="17"/>
      <c r="J351" s="17"/>
      <c r="K351" s="17"/>
      <c r="L351" s="17"/>
      <c r="M351" s="17"/>
      <c r="N351" s="18"/>
      <c r="O351" s="16" t="s">
        <v>463</v>
      </c>
      <c r="P351" s="17" t="str">
        <f t="shared" ref="P351" si="178">IF(O351&lt;&gt;"",Q351&amp;"&lt;br&gt;("&amp;O351&amp;")","")</f>
        <v>View proposed&lt;br&gt;(제안된항목보기)</v>
      </c>
      <c r="Q351" s="17" t="str">
        <f>IF(O351&lt;&gt;"", VLOOKUP(O351, Lable!$A:$B, 2, FALSE), "")</f>
        <v>View proposed</v>
      </c>
      <c r="R351" s="18" t="s">
        <v>141</v>
      </c>
      <c r="S351" s="17" t="s">
        <v>287</v>
      </c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</row>
    <row r="352" spans="1:31" s="19" customFormat="1" ht="18.600000000000001" customHeight="1">
      <c r="A352" s="16" t="s">
        <v>250</v>
      </c>
      <c r="B352" s="17" t="str">
        <f>VLOOKUP(A352,Lable!$G:$I,2,FALSE)</f>
        <v>무효 처리된 평가</v>
      </c>
      <c r="C352" s="17" t="str">
        <f t="shared" ref="C352:C393" si="179">IF(B352&lt;&gt;"",D352&amp;"("&amp;B352&amp;")","")</f>
        <v>Vacated Assessments(무효 처리된 평가)</v>
      </c>
      <c r="D352" s="17" t="str">
        <f>IF(B352&lt;&gt;"", VLOOKUP(B352,Lable!$A:$D,2,FALSE), "" )</f>
        <v>Vacated Assessments</v>
      </c>
      <c r="E352" s="18" t="s">
        <v>451</v>
      </c>
      <c r="F352" s="17" t="str">
        <f t="shared" ref="F352:F365" si="180">IF(E352&lt;&gt;"",G352&amp;"("&amp;E352&amp;")","")</f>
        <v>Case ID : 271238(Case ID : 271238)</v>
      </c>
      <c r="G352" s="17" t="str">
        <f>IF(E352&lt;&gt;"",VLOOKUP(E352,Lable!$A:$B,2,FALSE),"")</f>
        <v>Case ID : 271238</v>
      </c>
      <c r="H352" s="18"/>
      <c r="I352" s="17"/>
      <c r="J352" s="17"/>
      <c r="K352" s="17"/>
      <c r="L352" s="17"/>
      <c r="M352" s="17"/>
      <c r="N352" s="18"/>
      <c r="O352" s="16" t="s">
        <v>466</v>
      </c>
      <c r="P352" s="17" t="str">
        <f t="shared" ref="P352:P364" si="181">IF(O352&lt;&gt;"",Q352&amp;"&lt;br&gt;("&amp;O352&amp;")","")</f>
        <v>Add assessment&lt;br&gt;(평가추가)</v>
      </c>
      <c r="Q352" s="17" t="str">
        <f>IF(O352&lt;&gt;"", VLOOKUP(O352, Lable!$A:$B, 2, FALSE), "")</f>
        <v>Add assessment</v>
      </c>
      <c r="R352" s="18" t="s">
        <v>141</v>
      </c>
      <c r="S352" s="17" t="s">
        <v>8</v>
      </c>
      <c r="T352" s="16"/>
      <c r="U352" s="16"/>
      <c r="V352" s="16"/>
      <c r="W352" s="16"/>
      <c r="X352" s="16"/>
      <c r="Y352" s="16"/>
      <c r="Z352" s="16" t="s">
        <v>477</v>
      </c>
      <c r="AA352" s="16" t="s">
        <v>477</v>
      </c>
      <c r="AB352" s="16" t="s">
        <v>477</v>
      </c>
      <c r="AC352" s="16"/>
      <c r="AD352" s="16"/>
      <c r="AE352" s="16"/>
    </row>
    <row r="353" spans="1:31" s="11" customFormat="1" ht="18.600000000000001" customHeight="1">
      <c r="A353" s="4" t="s">
        <v>250</v>
      </c>
      <c r="B353" s="1" t="str">
        <f>VLOOKUP(A353,Lable!$G:$I,2,FALSE)</f>
        <v>무효 처리된 평가</v>
      </c>
      <c r="C353" s="1" t="str">
        <f t="shared" si="179"/>
        <v>Vacated Assessments(무효 처리된 평가)</v>
      </c>
      <c r="D353" s="1" t="str">
        <f>IF(B353&lt;&gt;"", VLOOKUP(B353,Lable!$A:$D,2,FALSE), "" )</f>
        <v>Vacated Assessments</v>
      </c>
      <c r="E353" s="10" t="s">
        <v>451</v>
      </c>
      <c r="F353" s="1" t="str">
        <f t="shared" si="180"/>
        <v>Case ID : 271238(Case ID : 271238)</v>
      </c>
      <c r="G353" s="1" t="str">
        <f>IF(E353&lt;&gt;"",VLOOKUP(E353,Lable!$A:$B,2,FALSE),"")</f>
        <v>Case ID : 271238</v>
      </c>
      <c r="H353" s="10" t="s">
        <v>469</v>
      </c>
      <c r="I353" s="1" t="str">
        <f t="shared" ref="I353:I364" si="182">IF(H353&lt;&gt;"",J353&amp;"("&amp;H353&amp;")","")</f>
        <v>Original Assessment(원래평가)</v>
      </c>
      <c r="J353" s="1" t="str">
        <f>IF(H353&lt;&gt;"", VLOOKUP(H353,Lable!$A:$D,2,FALSE),"")</f>
        <v>Original Assessment</v>
      </c>
      <c r="K353" s="9"/>
      <c r="L353" s="1" t="str">
        <f t="shared" ref="L353:L364" si="183">IF(K353&lt;&gt;"",M353&amp;"("&amp;K353&amp;")","")</f>
        <v/>
      </c>
      <c r="M353" s="1" t="str">
        <f>IF(K353&lt;&gt;"",VLOOKUP(K353,Lable!$A:$B,2,FALSE),"")</f>
        <v/>
      </c>
      <c r="N353" s="2" t="s">
        <v>15</v>
      </c>
      <c r="O353" s="4" t="s">
        <v>277</v>
      </c>
      <c r="P353" s="1" t="str">
        <f t="shared" si="181"/>
        <v>Posting ID&lt;br&gt;(게시 ID)</v>
      </c>
      <c r="Q353" s="1" t="str">
        <f>IF(O353&lt;&gt;"", VLOOKUP(O353, Lable!$A:$B, 2, FALSE), "")</f>
        <v>Posting ID</v>
      </c>
      <c r="R353" s="2" t="s">
        <v>70</v>
      </c>
      <c r="S353" s="1"/>
      <c r="T353" s="4"/>
      <c r="U353" s="4"/>
      <c r="V353" s="4"/>
      <c r="W353" s="4"/>
      <c r="X353" s="4"/>
      <c r="Y353" s="4"/>
      <c r="Z353" s="4"/>
      <c r="AA353" s="4"/>
      <c r="AB353" s="4"/>
      <c r="AC353" s="4">
        <v>493721908</v>
      </c>
      <c r="AD353" s="4">
        <v>493721908</v>
      </c>
      <c r="AE353" s="4">
        <v>493721908</v>
      </c>
    </row>
    <row r="354" spans="1:31" ht="18.600000000000001" customHeight="1">
      <c r="A354" s="4" t="s">
        <v>250</v>
      </c>
      <c r="B354" s="1" t="str">
        <f>VLOOKUP(A354,Lable!$G:$I,2,FALSE)</f>
        <v>무효 처리된 평가</v>
      </c>
      <c r="C354" s="1" t="str">
        <f t="shared" si="179"/>
        <v>Vacated Assessments(무효 처리된 평가)</v>
      </c>
      <c r="D354" s="1" t="str">
        <f>IF(B354&lt;&gt;"", VLOOKUP(B354,Lable!$A:$D,2,FALSE), "" )</f>
        <v>Vacated Assessments</v>
      </c>
      <c r="E354" s="10" t="s">
        <v>451</v>
      </c>
      <c r="F354" s="1" t="str">
        <f t="shared" si="180"/>
        <v>Case ID : 271238(Case ID : 271238)</v>
      </c>
      <c r="G354" s="1" t="str">
        <f>IF(E354&lt;&gt;"",VLOOKUP(E354,Lable!$A:$B,2,FALSE),"")</f>
        <v>Case ID : 271238</v>
      </c>
      <c r="H354" s="10" t="s">
        <v>469</v>
      </c>
      <c r="I354" s="1" t="str">
        <f t="shared" si="182"/>
        <v>Original Assessment(원래평가)</v>
      </c>
      <c r="J354" s="1" t="str">
        <f>IF(H354&lt;&gt;"", VLOOKUP(H354,Lable!$A:$D,2,FALSE),"")</f>
        <v>Original Assessment</v>
      </c>
      <c r="K354" s="9"/>
      <c r="L354" s="1" t="str">
        <f t="shared" si="183"/>
        <v/>
      </c>
      <c r="M354" s="1" t="str">
        <f>IF(K354&lt;&gt;"",VLOOKUP(K354,Lable!$A:$B,2,FALSE),"")</f>
        <v/>
      </c>
      <c r="N354" s="2" t="s">
        <v>15</v>
      </c>
      <c r="O354" s="4" t="s">
        <v>275</v>
      </c>
      <c r="P354" s="1" t="str">
        <f t="shared" si="181"/>
        <v>TIN&lt;br&gt;(TIN)</v>
      </c>
      <c r="Q354" s="1" t="str">
        <f>IF(O354&lt;&gt;"", VLOOKUP(O354, Lable!$A:$B, 2, FALSE), "")</f>
        <v>TIN</v>
      </c>
      <c r="R354" s="2" t="s">
        <v>70</v>
      </c>
      <c r="S354" s="1"/>
      <c r="T354" s="4"/>
      <c r="U354" s="4"/>
      <c r="V354" s="4"/>
      <c r="W354" s="4"/>
      <c r="X354" s="4"/>
      <c r="Y354" s="4"/>
      <c r="Z354" s="4"/>
      <c r="AA354" s="4"/>
      <c r="AB354" s="4"/>
      <c r="AC354" s="4">
        <v>100100223</v>
      </c>
      <c r="AD354" s="4">
        <v>100100223</v>
      </c>
      <c r="AE354" s="4">
        <v>100100223</v>
      </c>
    </row>
    <row r="355" spans="1:31" ht="18.600000000000001" customHeight="1">
      <c r="A355" s="4" t="s">
        <v>250</v>
      </c>
      <c r="B355" s="1" t="str">
        <f>VLOOKUP(A355,Lable!$G:$I,2,FALSE)</f>
        <v>무효 처리된 평가</v>
      </c>
      <c r="C355" s="1" t="str">
        <f t="shared" si="179"/>
        <v>Vacated Assessments(무효 처리된 평가)</v>
      </c>
      <c r="D355" s="1" t="str">
        <f>IF(B355&lt;&gt;"", VLOOKUP(B355,Lable!$A:$D,2,FALSE), "" )</f>
        <v>Vacated Assessments</v>
      </c>
      <c r="E355" s="10" t="s">
        <v>451</v>
      </c>
      <c r="F355" s="1" t="str">
        <f t="shared" si="180"/>
        <v>Case ID : 271238(Case ID : 271238)</v>
      </c>
      <c r="G355" s="1" t="str">
        <f>IF(E355&lt;&gt;"",VLOOKUP(E355,Lable!$A:$B,2,FALSE),"")</f>
        <v>Case ID : 271238</v>
      </c>
      <c r="H355" s="10" t="s">
        <v>469</v>
      </c>
      <c r="I355" s="1" t="str">
        <f t="shared" si="182"/>
        <v>Original Assessment(원래평가)</v>
      </c>
      <c r="J355" s="1" t="str">
        <f>IF(H355&lt;&gt;"", VLOOKUP(H355,Lable!$A:$D,2,FALSE),"")</f>
        <v>Original Assessment</v>
      </c>
      <c r="K355" s="9"/>
      <c r="L355" s="1" t="str">
        <f t="shared" si="183"/>
        <v/>
      </c>
      <c r="M355" s="1" t="str">
        <f>IF(K355&lt;&gt;"",VLOOKUP(K355,Lable!$A:$B,2,FALSE),"")</f>
        <v/>
      </c>
      <c r="N355" s="2" t="s">
        <v>15</v>
      </c>
      <c r="O355" s="4" t="s">
        <v>170</v>
      </c>
      <c r="P355" s="1" t="str">
        <f t="shared" si="181"/>
        <v>Value Date&lt;br&gt;(금액 날짜)</v>
      </c>
      <c r="Q355" s="1" t="str">
        <f>IF(O355&lt;&gt;"", VLOOKUP(O355, Lable!$A:$B, 2, FALSE), "")</f>
        <v>Value Date</v>
      </c>
      <c r="R355" s="2" t="s">
        <v>70</v>
      </c>
      <c r="S355" s="1"/>
      <c r="T355" s="4"/>
      <c r="U355" s="4"/>
      <c r="V355" s="4"/>
      <c r="W355" s="4"/>
      <c r="X355" s="4"/>
      <c r="Y355" s="4"/>
      <c r="Z355" s="4"/>
      <c r="AA355" s="4"/>
      <c r="AB355" s="4"/>
      <c r="AC355" s="4" t="s">
        <v>454</v>
      </c>
      <c r="AD355" s="4" t="s">
        <v>454</v>
      </c>
      <c r="AE355" s="4" t="s">
        <v>454</v>
      </c>
    </row>
    <row r="356" spans="1:31" ht="18.600000000000001" customHeight="1">
      <c r="A356" s="4" t="s">
        <v>250</v>
      </c>
      <c r="B356" s="1" t="str">
        <f>VLOOKUP(A356,Lable!$G:$I,2,FALSE)</f>
        <v>무효 처리된 평가</v>
      </c>
      <c r="C356" s="1" t="str">
        <f t="shared" si="179"/>
        <v>Vacated Assessments(무효 처리된 평가)</v>
      </c>
      <c r="D356" s="1" t="str">
        <f>IF(B356&lt;&gt;"", VLOOKUP(B356,Lable!$A:$D,2,FALSE), "" )</f>
        <v>Vacated Assessments</v>
      </c>
      <c r="E356" s="10" t="s">
        <v>451</v>
      </c>
      <c r="F356" s="1" t="str">
        <f t="shared" si="180"/>
        <v>Case ID : 271238(Case ID : 271238)</v>
      </c>
      <c r="G356" s="1" t="str">
        <f>IF(E356&lt;&gt;"",VLOOKUP(E356,Lable!$A:$B,2,FALSE),"")</f>
        <v>Case ID : 271238</v>
      </c>
      <c r="H356" s="10" t="s">
        <v>469</v>
      </c>
      <c r="I356" s="1" t="str">
        <f t="shared" si="182"/>
        <v>Original Assessment(원래평가)</v>
      </c>
      <c r="J356" s="1" t="str">
        <f>IF(H356&lt;&gt;"", VLOOKUP(H356,Lable!$A:$D,2,FALSE),"")</f>
        <v>Original Assessment</v>
      </c>
      <c r="K356" s="9"/>
      <c r="L356" s="1" t="str">
        <f t="shared" si="183"/>
        <v/>
      </c>
      <c r="M356" s="1" t="str">
        <f>IF(K356&lt;&gt;"",VLOOKUP(K356,Lable!$A:$B,2,FALSE),"")</f>
        <v/>
      </c>
      <c r="N356" s="2" t="s">
        <v>15</v>
      </c>
      <c r="O356" s="4" t="s">
        <v>171</v>
      </c>
      <c r="P356" s="1" t="str">
        <f t="shared" si="181"/>
        <v>Period&lt;br&gt;(기간)</v>
      </c>
      <c r="Q356" s="1" t="str">
        <f>IF(O356&lt;&gt;"", VLOOKUP(O356, Lable!$A:$B, 2, FALSE), "")</f>
        <v>Period</v>
      </c>
      <c r="R356" s="2" t="s">
        <v>70</v>
      </c>
      <c r="S356" s="1"/>
      <c r="T356" s="4"/>
      <c r="U356" s="4"/>
      <c r="V356" s="4"/>
      <c r="W356" s="4"/>
      <c r="X356" s="4"/>
      <c r="Y356" s="4"/>
      <c r="Z356" s="4"/>
      <c r="AA356" s="4"/>
      <c r="AB356" s="4"/>
      <c r="AC356" s="4">
        <v>11</v>
      </c>
      <c r="AD356" s="4">
        <v>11</v>
      </c>
      <c r="AE356" s="4">
        <v>11</v>
      </c>
    </row>
    <row r="357" spans="1:31" ht="18.600000000000001" customHeight="1">
      <c r="A357" s="4" t="s">
        <v>250</v>
      </c>
      <c r="B357" s="1" t="str">
        <f>VLOOKUP(A357,Lable!$G:$I,2,FALSE)</f>
        <v>무효 처리된 평가</v>
      </c>
      <c r="C357" s="1" t="str">
        <f t="shared" si="179"/>
        <v>Vacated Assessments(무효 처리된 평가)</v>
      </c>
      <c r="D357" s="1" t="str">
        <f>IF(B357&lt;&gt;"", VLOOKUP(B357,Lable!$A:$D,2,FALSE), "" )</f>
        <v>Vacated Assessments</v>
      </c>
      <c r="E357" s="10" t="s">
        <v>451</v>
      </c>
      <c r="F357" s="1" t="str">
        <f t="shared" si="180"/>
        <v>Case ID : 271238(Case ID : 271238)</v>
      </c>
      <c r="G357" s="1" t="str">
        <f>IF(E357&lt;&gt;"",VLOOKUP(E357,Lable!$A:$B,2,FALSE),"")</f>
        <v>Case ID : 271238</v>
      </c>
      <c r="H357" s="10" t="s">
        <v>469</v>
      </c>
      <c r="I357" s="1" t="str">
        <f t="shared" si="182"/>
        <v>Original Assessment(원래평가)</v>
      </c>
      <c r="J357" s="1" t="str">
        <f>IF(H357&lt;&gt;"", VLOOKUP(H357,Lable!$A:$D,2,FALSE),"")</f>
        <v>Original Assessment</v>
      </c>
      <c r="K357" s="9"/>
      <c r="L357" s="1" t="str">
        <f t="shared" si="183"/>
        <v/>
      </c>
      <c r="M357" s="1" t="str">
        <f>IF(K357&lt;&gt;"",VLOOKUP(K357,Lable!$A:$B,2,FALSE),"")</f>
        <v/>
      </c>
      <c r="N357" s="2" t="s">
        <v>15</v>
      </c>
      <c r="O357" s="4" t="s">
        <v>172</v>
      </c>
      <c r="P357" s="1" t="str">
        <f t="shared" si="181"/>
        <v>Year&lt;br&gt;(년)</v>
      </c>
      <c r="Q357" s="1" t="str">
        <f>IF(O357&lt;&gt;"", VLOOKUP(O357, Lable!$A:$B, 2, FALSE), "")</f>
        <v>Year</v>
      </c>
      <c r="R357" s="2" t="s">
        <v>70</v>
      </c>
      <c r="S357" s="1"/>
      <c r="T357" s="4"/>
      <c r="U357" s="4"/>
      <c r="V357" s="4"/>
      <c r="W357" s="4"/>
      <c r="X357" s="4"/>
      <c r="Y357" s="4"/>
      <c r="Z357" s="4"/>
      <c r="AA357" s="4"/>
      <c r="AB357" s="4"/>
      <c r="AC357" s="4">
        <v>2019</v>
      </c>
      <c r="AD357" s="4">
        <v>2019</v>
      </c>
      <c r="AE357" s="4">
        <v>2019</v>
      </c>
    </row>
    <row r="358" spans="1:31" ht="18.600000000000001" customHeight="1">
      <c r="A358" s="4" t="s">
        <v>250</v>
      </c>
      <c r="B358" s="1" t="str">
        <f>VLOOKUP(A358,Lable!$G:$I,2,FALSE)</f>
        <v>무효 처리된 평가</v>
      </c>
      <c r="C358" s="1" t="str">
        <f t="shared" si="179"/>
        <v>Vacated Assessments(무효 처리된 평가)</v>
      </c>
      <c r="D358" s="1" t="str">
        <f>IF(B358&lt;&gt;"", VLOOKUP(B358,Lable!$A:$D,2,FALSE), "" )</f>
        <v>Vacated Assessments</v>
      </c>
      <c r="E358" s="10" t="s">
        <v>451</v>
      </c>
      <c r="F358" s="1" t="str">
        <f t="shared" si="180"/>
        <v>Case ID : 271238(Case ID : 271238)</v>
      </c>
      <c r="G358" s="1" t="str">
        <f>IF(E358&lt;&gt;"",VLOOKUP(E358,Lable!$A:$B,2,FALSE),"")</f>
        <v>Case ID : 271238</v>
      </c>
      <c r="H358" s="10" t="s">
        <v>469</v>
      </c>
      <c r="I358" s="1" t="str">
        <f t="shared" si="182"/>
        <v>Original Assessment(원래평가)</v>
      </c>
      <c r="J358" s="1" t="str">
        <f>IF(H358&lt;&gt;"", VLOOKUP(H358,Lable!$A:$D,2,FALSE),"")</f>
        <v>Original Assessment</v>
      </c>
      <c r="K358" s="9"/>
      <c r="L358" s="1" t="str">
        <f t="shared" si="183"/>
        <v/>
      </c>
      <c r="M358" s="1" t="str">
        <f>IF(K358&lt;&gt;"",VLOOKUP(K358,Lable!$A:$B,2,FALSE),"")</f>
        <v/>
      </c>
      <c r="N358" s="2" t="s">
        <v>15</v>
      </c>
      <c r="O358" s="4" t="s">
        <v>173</v>
      </c>
      <c r="P358" s="1" t="str">
        <f t="shared" si="181"/>
        <v>Tax&lt;br&gt;(세금)</v>
      </c>
      <c r="Q358" s="1" t="str">
        <f>IF(O358&lt;&gt;"", VLOOKUP(O358, Lable!$A:$B, 2, FALSE), "")</f>
        <v>Tax</v>
      </c>
      <c r="R358" s="2" t="s">
        <v>70</v>
      </c>
      <c r="S358" s="1"/>
      <c r="T358" s="4"/>
      <c r="U358" s="4"/>
      <c r="V358" s="4"/>
      <c r="W358" s="4"/>
      <c r="X358" s="4"/>
      <c r="Y358" s="4"/>
      <c r="Z358" s="4"/>
      <c r="AA358" s="4"/>
      <c r="AB358" s="4"/>
      <c r="AC358" s="4" t="s">
        <v>478</v>
      </c>
      <c r="AD358" s="4" t="s">
        <v>478</v>
      </c>
      <c r="AE358" s="4" t="s">
        <v>478</v>
      </c>
    </row>
    <row r="359" spans="1:31" ht="18.600000000000001" customHeight="1">
      <c r="A359" s="4" t="s">
        <v>250</v>
      </c>
      <c r="B359" s="1" t="str">
        <f>VLOOKUP(A359,Lable!$G:$I,2,FALSE)</f>
        <v>무효 처리된 평가</v>
      </c>
      <c r="C359" s="1" t="str">
        <f t="shared" si="179"/>
        <v>Vacated Assessments(무효 처리된 평가)</v>
      </c>
      <c r="D359" s="1" t="str">
        <f>IF(B359&lt;&gt;"", VLOOKUP(B359,Lable!$A:$D,2,FALSE), "" )</f>
        <v>Vacated Assessments</v>
      </c>
      <c r="E359" s="10" t="s">
        <v>451</v>
      </c>
      <c r="F359" s="1" t="str">
        <f t="shared" si="180"/>
        <v>Case ID : 271238(Case ID : 271238)</v>
      </c>
      <c r="G359" s="1" t="str">
        <f>IF(E359&lt;&gt;"",VLOOKUP(E359,Lable!$A:$B,2,FALSE),"")</f>
        <v>Case ID : 271238</v>
      </c>
      <c r="H359" s="10" t="s">
        <v>469</v>
      </c>
      <c r="I359" s="1" t="str">
        <f t="shared" si="182"/>
        <v>Original Assessment(원래평가)</v>
      </c>
      <c r="J359" s="1" t="str">
        <f>IF(H359&lt;&gt;"", VLOOKUP(H359,Lable!$A:$D,2,FALSE),"")</f>
        <v>Original Assessment</v>
      </c>
      <c r="K359" s="9"/>
      <c r="L359" s="1" t="str">
        <f t="shared" si="183"/>
        <v/>
      </c>
      <c r="M359" s="1" t="str">
        <f>IF(K359&lt;&gt;"",VLOOKUP(K359,Lable!$A:$B,2,FALSE),"")</f>
        <v/>
      </c>
      <c r="N359" s="2" t="s">
        <v>15</v>
      </c>
      <c r="O359" s="4" t="s">
        <v>278</v>
      </c>
      <c r="P359" s="1" t="str">
        <f t="shared" si="181"/>
        <v>GFS Code&lt;br&gt;(GFS 코드)</v>
      </c>
      <c r="Q359" s="1" t="str">
        <f>IF(O359&lt;&gt;"", VLOOKUP(O359, Lable!$A:$B, 2, FALSE), "")</f>
        <v>GFS Code</v>
      </c>
      <c r="R359" s="2" t="s">
        <v>70</v>
      </c>
      <c r="S359" s="1"/>
      <c r="T359" s="4"/>
      <c r="U359" s="4"/>
      <c r="V359" s="4"/>
      <c r="W359" s="4"/>
      <c r="X359" s="4"/>
      <c r="Y359" s="4"/>
      <c r="Z359" s="4"/>
      <c r="AA359" s="4"/>
      <c r="AB359" s="4"/>
      <c r="AC359" s="4">
        <v>11111103</v>
      </c>
      <c r="AD359" s="4">
        <v>11111103</v>
      </c>
      <c r="AE359" s="4">
        <v>11111103</v>
      </c>
    </row>
    <row r="360" spans="1:31" ht="18.600000000000001" customHeight="1">
      <c r="A360" s="4" t="s">
        <v>250</v>
      </c>
      <c r="B360" s="1" t="str">
        <f>VLOOKUP(A360,Lable!$G:$I,2,FALSE)</f>
        <v>무효 처리된 평가</v>
      </c>
      <c r="C360" s="1" t="str">
        <f t="shared" si="179"/>
        <v>Vacated Assessments(무효 처리된 평가)</v>
      </c>
      <c r="D360" s="1" t="str">
        <f>IF(B360&lt;&gt;"", VLOOKUP(B360,Lable!$A:$D,2,FALSE), "" )</f>
        <v>Vacated Assessments</v>
      </c>
      <c r="E360" s="10" t="s">
        <v>451</v>
      </c>
      <c r="F360" s="1" t="str">
        <f t="shared" si="180"/>
        <v>Case ID : 271238(Case ID : 271238)</v>
      </c>
      <c r="G360" s="1" t="str">
        <f>IF(E360&lt;&gt;"",VLOOKUP(E360,Lable!$A:$B,2,FALSE),"")</f>
        <v>Case ID : 271238</v>
      </c>
      <c r="H360" s="10" t="s">
        <v>469</v>
      </c>
      <c r="I360" s="1" t="str">
        <f t="shared" si="182"/>
        <v>Original Assessment(원래평가)</v>
      </c>
      <c r="J360" s="1" t="str">
        <f>IF(H360&lt;&gt;"", VLOOKUP(H360,Lable!$A:$D,2,FALSE),"")</f>
        <v>Original Assessment</v>
      </c>
      <c r="K360" s="9"/>
      <c r="L360" s="1" t="str">
        <f t="shared" si="183"/>
        <v/>
      </c>
      <c r="M360" s="1" t="str">
        <f>IF(K360&lt;&gt;"",VLOOKUP(K360,Lable!$A:$B,2,FALSE),"")</f>
        <v/>
      </c>
      <c r="N360" s="2" t="s">
        <v>15</v>
      </c>
      <c r="O360" s="4" t="s">
        <v>174</v>
      </c>
      <c r="P360" s="1" t="str">
        <f t="shared" si="181"/>
        <v>Case Type&lt;br&gt;(사례 유형)</v>
      </c>
      <c r="Q360" s="1" t="str">
        <f>IF(O360&lt;&gt;"", VLOOKUP(O360, Lable!$A:$B, 2, FALSE), "")</f>
        <v>Case Type</v>
      </c>
      <c r="R360" s="2" t="s">
        <v>70</v>
      </c>
      <c r="S360" s="1"/>
      <c r="T360" s="4"/>
      <c r="U360" s="4"/>
      <c r="V360" s="4"/>
      <c r="W360" s="4"/>
      <c r="X360" s="4"/>
      <c r="Y360" s="4"/>
      <c r="Z360" s="4"/>
      <c r="AA360" s="4"/>
      <c r="AB360" s="4"/>
      <c r="AC360" s="4" t="s">
        <v>456</v>
      </c>
      <c r="AD360" s="4" t="s">
        <v>456</v>
      </c>
      <c r="AE360" s="4" t="s">
        <v>456</v>
      </c>
    </row>
    <row r="361" spans="1:31" ht="18.600000000000001" customHeight="1">
      <c r="A361" s="4" t="s">
        <v>250</v>
      </c>
      <c r="B361" s="1" t="str">
        <f>VLOOKUP(A361,Lable!$G:$I,2,FALSE)</f>
        <v>무효 처리된 평가</v>
      </c>
      <c r="C361" s="1" t="str">
        <f t="shared" si="179"/>
        <v>Vacated Assessments(무효 처리된 평가)</v>
      </c>
      <c r="D361" s="1" t="str">
        <f>IF(B361&lt;&gt;"", VLOOKUP(B361,Lable!$A:$D,2,FALSE), "" )</f>
        <v>Vacated Assessments</v>
      </c>
      <c r="E361" s="10" t="s">
        <v>451</v>
      </c>
      <c r="F361" s="1" t="str">
        <f t="shared" si="180"/>
        <v>Case ID : 271238(Case ID : 271238)</v>
      </c>
      <c r="G361" s="1" t="str">
        <f>IF(E361&lt;&gt;"",VLOOKUP(E361,Lable!$A:$B,2,FALSE),"")</f>
        <v>Case ID : 271238</v>
      </c>
      <c r="H361" s="10" t="s">
        <v>469</v>
      </c>
      <c r="I361" s="1" t="str">
        <f t="shared" si="182"/>
        <v>Original Assessment(원래평가)</v>
      </c>
      <c r="J361" s="1" t="str">
        <f>IF(H361&lt;&gt;"", VLOOKUP(H361,Lable!$A:$D,2,FALSE),"")</f>
        <v>Original Assessment</v>
      </c>
      <c r="K361" s="9"/>
      <c r="L361" s="1" t="str">
        <f t="shared" si="183"/>
        <v/>
      </c>
      <c r="M361" s="1" t="str">
        <f>IF(K361&lt;&gt;"",VLOOKUP(K361,Lable!$A:$B,2,FALSE),"")</f>
        <v/>
      </c>
      <c r="N361" s="2" t="s">
        <v>15</v>
      </c>
      <c r="O361" s="4" t="s">
        <v>175</v>
      </c>
      <c r="P361" s="1" t="str">
        <f t="shared" si="181"/>
        <v>Debit No&lt;br&gt;(차변 번호)</v>
      </c>
      <c r="Q361" s="1" t="str">
        <f>IF(O361&lt;&gt;"", VLOOKUP(O361, Lable!$A:$B, 2, FALSE), "")</f>
        <v>Debit No</v>
      </c>
      <c r="R361" s="2" t="s">
        <v>70</v>
      </c>
      <c r="S361" s="1"/>
      <c r="T361" s="4"/>
      <c r="U361" s="4"/>
      <c r="V361" s="4"/>
      <c r="W361" s="4"/>
      <c r="X361" s="4"/>
      <c r="Y361" s="4"/>
      <c r="Z361" s="4"/>
      <c r="AA361" s="4"/>
      <c r="AB361" s="4"/>
      <c r="AC361" s="4">
        <v>442721454</v>
      </c>
      <c r="AD361" s="4">
        <v>442721454</v>
      </c>
      <c r="AE361" s="4">
        <v>442721454</v>
      </c>
    </row>
    <row r="362" spans="1:31" ht="18.600000000000001" customHeight="1">
      <c r="A362" s="4" t="s">
        <v>250</v>
      </c>
      <c r="B362" s="1" t="str">
        <f>VLOOKUP(A362,Lable!$G:$I,2,FALSE)</f>
        <v>무효 처리된 평가</v>
      </c>
      <c r="C362" s="1" t="str">
        <f t="shared" si="179"/>
        <v>Vacated Assessments(무효 처리된 평가)</v>
      </c>
      <c r="D362" s="1" t="str">
        <f>IF(B362&lt;&gt;"", VLOOKUP(B362,Lable!$A:$D,2,FALSE), "" )</f>
        <v>Vacated Assessments</v>
      </c>
      <c r="E362" s="10" t="s">
        <v>451</v>
      </c>
      <c r="F362" s="1" t="str">
        <f t="shared" si="180"/>
        <v>Case ID : 271238(Case ID : 271238)</v>
      </c>
      <c r="G362" s="1" t="str">
        <f>IF(E362&lt;&gt;"",VLOOKUP(E362,Lable!$A:$B,2,FALSE),"")</f>
        <v>Case ID : 271238</v>
      </c>
      <c r="H362" s="10" t="s">
        <v>469</v>
      </c>
      <c r="I362" s="1" t="str">
        <f t="shared" si="182"/>
        <v>Original Assessment(원래평가)</v>
      </c>
      <c r="J362" s="1" t="str">
        <f>IF(H362&lt;&gt;"", VLOOKUP(H362,Lable!$A:$D,2,FALSE),"")</f>
        <v>Original Assessment</v>
      </c>
      <c r="K362" s="9"/>
      <c r="L362" s="1" t="str">
        <f t="shared" si="183"/>
        <v/>
      </c>
      <c r="M362" s="1" t="str">
        <f>IF(K362&lt;&gt;"",VLOOKUP(K362,Lable!$A:$B,2,FALSE),"")</f>
        <v/>
      </c>
      <c r="N362" s="2" t="s">
        <v>15</v>
      </c>
      <c r="O362" s="4" t="s">
        <v>176</v>
      </c>
      <c r="P362" s="1" t="str">
        <f t="shared" si="181"/>
        <v>Debit Amount&lt;br&gt;(차변 금액)</v>
      </c>
      <c r="Q362" s="1" t="str">
        <f>IF(O362&lt;&gt;"", VLOOKUP(O362, Lable!$A:$B, 2, FALSE), "")</f>
        <v>Debit Amount</v>
      </c>
      <c r="R362" s="2" t="s">
        <v>70</v>
      </c>
      <c r="S362" s="1"/>
      <c r="T362" s="4"/>
      <c r="U362" s="4"/>
      <c r="V362" s="4"/>
      <c r="W362" s="4"/>
      <c r="X362" s="4"/>
      <c r="Y362" s="4"/>
      <c r="Z362" s="4"/>
      <c r="AA362" s="4"/>
      <c r="AB362" s="4"/>
      <c r="AC362" s="4">
        <v>0</v>
      </c>
      <c r="AD362" s="4">
        <v>0</v>
      </c>
      <c r="AE362" s="4">
        <v>0</v>
      </c>
    </row>
    <row r="363" spans="1:31" ht="18.600000000000001" customHeight="1">
      <c r="A363" s="4" t="s">
        <v>250</v>
      </c>
      <c r="B363" s="1" t="str">
        <f>VLOOKUP(A363,Lable!$G:$I,2,FALSE)</f>
        <v>무효 처리된 평가</v>
      </c>
      <c r="C363" s="1" t="str">
        <f t="shared" si="179"/>
        <v>Vacated Assessments(무효 처리된 평가)</v>
      </c>
      <c r="D363" s="1" t="str">
        <f>IF(B363&lt;&gt;"", VLOOKUP(B363,Lable!$A:$D,2,FALSE), "" )</f>
        <v>Vacated Assessments</v>
      </c>
      <c r="E363" s="10" t="s">
        <v>451</v>
      </c>
      <c r="F363" s="1" t="str">
        <f t="shared" si="180"/>
        <v>Case ID : 271238(Case ID : 271238)</v>
      </c>
      <c r="G363" s="1" t="str">
        <f>IF(E363&lt;&gt;"",VLOOKUP(E363,Lable!$A:$B,2,FALSE),"")</f>
        <v>Case ID : 271238</v>
      </c>
      <c r="H363" s="10" t="s">
        <v>469</v>
      </c>
      <c r="I363" s="1" t="str">
        <f t="shared" si="182"/>
        <v>Original Assessment(원래평가)</v>
      </c>
      <c r="J363" s="1" t="str">
        <f>IF(H363&lt;&gt;"", VLOOKUP(H363,Lable!$A:$D,2,FALSE),"")</f>
        <v>Original Assessment</v>
      </c>
      <c r="K363" s="9"/>
      <c r="L363" s="1" t="str">
        <f t="shared" si="183"/>
        <v/>
      </c>
      <c r="M363" s="1" t="str">
        <f>IF(K363&lt;&gt;"",VLOOKUP(K363,Lable!$A:$B,2,FALSE),"")</f>
        <v/>
      </c>
      <c r="N363" s="2" t="s">
        <v>15</v>
      </c>
      <c r="O363" s="4" t="s">
        <v>177</v>
      </c>
      <c r="P363" s="1" t="str">
        <f t="shared" si="181"/>
        <v>Creadit Amount&lt;br&gt;(대변 금액)</v>
      </c>
      <c r="Q363" s="1" t="str">
        <f>IF(O363&lt;&gt;"", VLOOKUP(O363, Lable!$A:$B, 2, FALSE), "")</f>
        <v>Creadit Amount</v>
      </c>
      <c r="R363" s="2" t="s">
        <v>70</v>
      </c>
      <c r="S363" s="1"/>
      <c r="T363" s="4"/>
      <c r="U363" s="4"/>
      <c r="V363" s="4"/>
      <c r="W363" s="4"/>
      <c r="X363" s="4"/>
      <c r="Y363" s="4"/>
      <c r="Z363" s="4"/>
      <c r="AA363" s="4"/>
      <c r="AB363" s="4"/>
      <c r="AC363" s="33">
        <v>260013.7</v>
      </c>
      <c r="AD363" s="33">
        <v>260013.7</v>
      </c>
      <c r="AE363" s="33">
        <v>260013.7</v>
      </c>
    </row>
    <row r="364" spans="1:31" ht="18.600000000000001" customHeight="1">
      <c r="A364" s="4" t="s">
        <v>250</v>
      </c>
      <c r="B364" s="1" t="str">
        <f>VLOOKUP(A364,Lable!$G:$I,2,FALSE)</f>
        <v>무효 처리된 평가</v>
      </c>
      <c r="C364" s="1" t="str">
        <f t="shared" si="179"/>
        <v>Vacated Assessments(무효 처리된 평가)</v>
      </c>
      <c r="D364" s="1" t="str">
        <f>IF(B364&lt;&gt;"", VLOOKUP(B364,Lable!$A:$D,2,FALSE), "" )</f>
        <v>Vacated Assessments</v>
      </c>
      <c r="E364" s="10" t="s">
        <v>451</v>
      </c>
      <c r="F364" s="1" t="str">
        <f t="shared" si="180"/>
        <v>Case ID : 271238(Case ID : 271238)</v>
      </c>
      <c r="G364" s="1" t="str">
        <f>IF(E364&lt;&gt;"",VLOOKUP(E364,Lable!$A:$B,2,FALSE),"")</f>
        <v>Case ID : 271238</v>
      </c>
      <c r="H364" s="10" t="s">
        <v>469</v>
      </c>
      <c r="I364" s="1" t="str">
        <f t="shared" si="182"/>
        <v>Original Assessment(원래평가)</v>
      </c>
      <c r="J364" s="1" t="str">
        <f>IF(H364&lt;&gt;"", VLOOKUP(H364,Lable!$A:$D,2,FALSE),"")</f>
        <v>Original Assessment</v>
      </c>
      <c r="K364" s="9"/>
      <c r="L364" s="1" t="str">
        <f t="shared" si="183"/>
        <v/>
      </c>
      <c r="M364" s="1" t="str">
        <f>IF(K364&lt;&gt;"",VLOOKUP(K364,Lable!$A:$B,2,FALSE),"")</f>
        <v/>
      </c>
      <c r="N364" s="2" t="s">
        <v>15</v>
      </c>
      <c r="O364" s="4" t="s">
        <v>279</v>
      </c>
      <c r="P364" s="1" t="str">
        <f t="shared" si="181"/>
        <v>Earmark&lt;br&gt;(귀속)</v>
      </c>
      <c r="Q364" s="1" t="str">
        <f>IF(O364&lt;&gt;"", VLOOKUP(O364, Lable!$A:$B, 2, FALSE), "")</f>
        <v>Earmark</v>
      </c>
      <c r="R364" s="2" t="s">
        <v>70</v>
      </c>
      <c r="S364" s="1"/>
      <c r="T364" s="4"/>
      <c r="U364" s="4"/>
      <c r="V364" s="4"/>
      <c r="W364" s="4"/>
      <c r="X364" s="4"/>
      <c r="Y364" s="4"/>
      <c r="Z364" s="4"/>
      <c r="AA364" s="4"/>
      <c r="AB364" s="4"/>
      <c r="AC364" s="4" t="s">
        <v>435</v>
      </c>
      <c r="AD364" s="4" t="s">
        <v>435</v>
      </c>
      <c r="AE364" s="4" t="s">
        <v>435</v>
      </c>
    </row>
    <row r="365" spans="1:31" s="11" customFormat="1" ht="18.600000000000001" customHeight="1">
      <c r="A365" s="4" t="s">
        <v>250</v>
      </c>
      <c r="B365" s="1" t="str">
        <f>VLOOKUP(A365,Lable!$G:$I,2,FALSE)</f>
        <v>무효 처리된 평가</v>
      </c>
      <c r="C365" s="1" t="str">
        <f t="shared" si="179"/>
        <v>Vacated Assessments(무효 처리된 평가)</v>
      </c>
      <c r="D365" s="1" t="str">
        <f>IF(B365&lt;&gt;"", VLOOKUP(B365,Lable!$A:$D,2,FALSE), "" )</f>
        <v>Vacated Assessments</v>
      </c>
      <c r="E365" s="10" t="s">
        <v>451</v>
      </c>
      <c r="F365" s="1" t="str">
        <f t="shared" si="180"/>
        <v>Case ID : 271238(Case ID : 271238)</v>
      </c>
      <c r="G365" s="1" t="str">
        <f>IF(E365&lt;&gt;"",VLOOKUP(E365,Lable!$A:$B,2,FALSE),"")</f>
        <v>Case ID : 271238</v>
      </c>
      <c r="H365" s="10"/>
      <c r="I365" s="1"/>
      <c r="J365" s="1"/>
      <c r="K365" s="9"/>
      <c r="L365" s="1"/>
      <c r="M365" s="1"/>
      <c r="N365" s="2"/>
      <c r="O365" s="4"/>
      <c r="P365" s="1"/>
      <c r="Q365" s="1"/>
      <c r="R365" s="2" t="s">
        <v>70</v>
      </c>
      <c r="S365" s="1" t="s">
        <v>397</v>
      </c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1:31" ht="18.600000000000001" customHeight="1">
      <c r="A366" s="4" t="s">
        <v>476</v>
      </c>
      <c r="B366" s="1" t="str">
        <f>VLOOKUP(A366,Lable!$G:$I,2,FALSE)</f>
        <v>평가추가(무효 처리된 평가)</v>
      </c>
      <c r="C366" s="1" t="str">
        <f t="shared" si="179"/>
        <v>Add assessment(Vacated Assessments)(평가추가(무효 처리된 평가))</v>
      </c>
      <c r="D366" s="1" t="str">
        <f>IF(B366&lt;&gt;"", VLOOKUP(B366,Lable!$A:$D,2,FALSE), "" )</f>
        <v>Add assessment(Vacated Assessments)</v>
      </c>
      <c r="E366" s="10" t="s">
        <v>267</v>
      </c>
      <c r="F366" s="1"/>
      <c r="G366" s="1"/>
      <c r="H366" s="10"/>
      <c r="I366" s="1"/>
      <c r="J366" s="1"/>
      <c r="K366" s="9"/>
      <c r="L366" s="1"/>
      <c r="M366" s="1"/>
      <c r="N366" s="2" t="s">
        <v>14</v>
      </c>
      <c r="O366" s="4"/>
      <c r="P366" s="1"/>
      <c r="Q366" s="1"/>
      <c r="R366" s="2" t="s">
        <v>203</v>
      </c>
      <c r="S366" s="1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1:31" ht="18.600000000000001" customHeight="1">
      <c r="A367" s="4" t="s">
        <v>472</v>
      </c>
      <c r="B367" s="1" t="str">
        <f>VLOOKUP(A367,Lable!$G:$I,2,FALSE)</f>
        <v>평가추가(무효 처리된 평가)</v>
      </c>
      <c r="C367" s="1" t="str">
        <f t="shared" si="179"/>
        <v>Add assessment(Vacated Assessments)(평가추가(무효 처리된 평가))</v>
      </c>
      <c r="D367" s="1" t="str">
        <f>IF(B367&lt;&gt;"", VLOOKUP(B367,Lable!$A:$D,2,FALSE), "" )</f>
        <v>Add assessment(Vacated Assessments)</v>
      </c>
      <c r="E367" s="10" t="s">
        <v>267</v>
      </c>
      <c r="F367" s="1"/>
      <c r="G367" s="1"/>
      <c r="H367" s="10"/>
      <c r="I367" s="1"/>
      <c r="J367" s="1"/>
      <c r="K367" s="9"/>
      <c r="L367" s="1"/>
      <c r="M367" s="1"/>
      <c r="N367" s="2" t="s">
        <v>14</v>
      </c>
      <c r="O367" s="4" t="s">
        <v>471</v>
      </c>
      <c r="P367" s="1" t="str">
        <f t="shared" ref="P367:P378" si="184">IF(O367&lt;&gt;"",Q367&amp;"&lt;br&gt;("&amp;O367&amp;")","")</f>
        <v>Postingld&lt;br&gt;(전표번호)</v>
      </c>
      <c r="Q367" s="1" t="str">
        <f>IF(O367&lt;&gt;"", VLOOKUP(O367, Lable!$A:$B, 2, FALSE), "")</f>
        <v>Postingld</v>
      </c>
      <c r="R367" s="2" t="s">
        <v>70</v>
      </c>
      <c r="S367" s="1"/>
      <c r="T367" s="4"/>
      <c r="U367" s="4"/>
      <c r="V367" s="4"/>
      <c r="W367" s="4"/>
      <c r="X367" s="4"/>
      <c r="Y367" s="4"/>
      <c r="Z367" s="4"/>
      <c r="AA367" s="4"/>
      <c r="AB367" s="4"/>
      <c r="AC367" s="4">
        <v>493508125</v>
      </c>
      <c r="AD367" s="4">
        <v>493508125</v>
      </c>
      <c r="AE367" s="4">
        <v>493508125</v>
      </c>
    </row>
    <row r="368" spans="1:31" ht="18.600000000000001" customHeight="1">
      <c r="A368" s="4" t="s">
        <v>472</v>
      </c>
      <c r="B368" s="1" t="str">
        <f>VLOOKUP(A368,Lable!$G:$I,2,FALSE)</f>
        <v>평가추가(무효 처리된 평가)</v>
      </c>
      <c r="C368" s="1" t="str">
        <f t="shared" si="179"/>
        <v>Add assessment(Vacated Assessments)(평가추가(무효 처리된 평가))</v>
      </c>
      <c r="D368" s="1" t="str">
        <f>IF(B368&lt;&gt;"", VLOOKUP(B368,Lable!$A:$D,2,FALSE), "" )</f>
        <v>Add assessment(Vacated Assessments)</v>
      </c>
      <c r="E368" s="10" t="s">
        <v>267</v>
      </c>
      <c r="F368" s="1"/>
      <c r="G368" s="1"/>
      <c r="H368" s="10"/>
      <c r="I368" s="1"/>
      <c r="J368" s="1"/>
      <c r="K368" s="9"/>
      <c r="L368" s="1"/>
      <c r="M368" s="1"/>
      <c r="N368" s="2" t="s">
        <v>14</v>
      </c>
      <c r="O368" s="4" t="s">
        <v>448</v>
      </c>
      <c r="P368" s="1" t="str">
        <f t="shared" si="184"/>
        <v>Value Date&lt;br&gt;(가치일)</v>
      </c>
      <c r="Q368" s="1" t="str">
        <f>IF(O368&lt;&gt;"", VLOOKUP(O368, Lable!$A:$B, 2, FALSE), "")</f>
        <v>Value Date</v>
      </c>
      <c r="R368" s="2" t="s">
        <v>70</v>
      </c>
      <c r="S368" s="1"/>
      <c r="T368" s="4"/>
      <c r="U368" s="4"/>
      <c r="V368" s="4"/>
      <c r="W368" s="4"/>
      <c r="X368" s="4"/>
      <c r="Y368" s="4"/>
      <c r="Z368" s="4"/>
      <c r="AA368" s="4"/>
      <c r="AB368" s="4"/>
      <c r="AC368" s="4" t="s">
        <v>479</v>
      </c>
      <c r="AD368" s="4" t="s">
        <v>479</v>
      </c>
      <c r="AE368" s="4" t="s">
        <v>479</v>
      </c>
    </row>
    <row r="369" spans="1:31" ht="18.600000000000001" customHeight="1">
      <c r="A369" s="4" t="s">
        <v>472</v>
      </c>
      <c r="B369" s="1" t="str">
        <f>VLOOKUP(A369,Lable!$G:$I,2,FALSE)</f>
        <v>평가추가(무효 처리된 평가)</v>
      </c>
      <c r="C369" s="1" t="str">
        <f t="shared" si="179"/>
        <v>Add assessment(Vacated Assessments)(평가추가(무효 처리된 평가))</v>
      </c>
      <c r="D369" s="1" t="str">
        <f>IF(B369&lt;&gt;"", VLOOKUP(B369,Lable!$A:$D,2,FALSE), "" )</f>
        <v>Add assessment(Vacated Assessments)</v>
      </c>
      <c r="E369" s="10" t="s">
        <v>267</v>
      </c>
      <c r="F369" s="1"/>
      <c r="G369" s="1"/>
      <c r="H369" s="10"/>
      <c r="I369" s="1"/>
      <c r="J369" s="1"/>
      <c r="K369" s="9"/>
      <c r="L369" s="1"/>
      <c r="M369" s="1"/>
      <c r="N369" s="2" t="s">
        <v>14</v>
      </c>
      <c r="O369" s="4" t="s">
        <v>171</v>
      </c>
      <c r="P369" s="1" t="str">
        <f t="shared" si="184"/>
        <v>Period&lt;br&gt;(기간)</v>
      </c>
      <c r="Q369" s="1" t="str">
        <f>IF(O369&lt;&gt;"", VLOOKUP(O369, Lable!$A:$B, 2, FALSE), "")</f>
        <v>Period</v>
      </c>
      <c r="R369" s="2" t="s">
        <v>70</v>
      </c>
      <c r="S369" s="1"/>
      <c r="T369" s="4"/>
      <c r="U369" s="4"/>
      <c r="V369" s="4"/>
      <c r="W369" s="4"/>
      <c r="X369" s="4"/>
      <c r="Y369" s="4"/>
      <c r="Z369" s="4"/>
      <c r="AA369" s="4"/>
      <c r="AB369" s="4"/>
      <c r="AC369" s="4">
        <v>11</v>
      </c>
      <c r="AD369" s="4">
        <v>11</v>
      </c>
      <c r="AE369" s="4">
        <v>11</v>
      </c>
    </row>
    <row r="370" spans="1:31" ht="18.600000000000001" customHeight="1">
      <c r="A370" s="4" t="s">
        <v>472</v>
      </c>
      <c r="B370" s="1" t="str">
        <f>VLOOKUP(A370,Lable!$G:$I,2,FALSE)</f>
        <v>평가추가(무효 처리된 평가)</v>
      </c>
      <c r="C370" s="1" t="str">
        <f t="shared" si="179"/>
        <v>Add assessment(Vacated Assessments)(평가추가(무효 처리된 평가))</v>
      </c>
      <c r="D370" s="1" t="str">
        <f>IF(B370&lt;&gt;"", VLOOKUP(B370,Lable!$A:$D,2,FALSE), "" )</f>
        <v>Add assessment(Vacated Assessments)</v>
      </c>
      <c r="E370" s="10" t="s">
        <v>267</v>
      </c>
      <c r="F370" s="1"/>
      <c r="G370" s="1"/>
      <c r="H370" s="10"/>
      <c r="I370" s="1"/>
      <c r="J370" s="1"/>
      <c r="K370" s="9"/>
      <c r="L370" s="1"/>
      <c r="M370" s="1"/>
      <c r="N370" s="2" t="s">
        <v>14</v>
      </c>
      <c r="O370" s="4" t="s">
        <v>172</v>
      </c>
      <c r="P370" s="1" t="str">
        <f t="shared" si="184"/>
        <v>Year&lt;br&gt;(년)</v>
      </c>
      <c r="Q370" s="1" t="str">
        <f>IF(O370&lt;&gt;"", VLOOKUP(O370, Lable!$A:$B, 2, FALSE), "")</f>
        <v>Year</v>
      </c>
      <c r="R370" s="2" t="s">
        <v>70</v>
      </c>
      <c r="S370" s="1"/>
      <c r="T370" s="4"/>
      <c r="U370" s="4"/>
      <c r="V370" s="4"/>
      <c r="W370" s="4"/>
      <c r="X370" s="4"/>
      <c r="Y370" s="4"/>
      <c r="Z370" s="4"/>
      <c r="AA370" s="4"/>
      <c r="AB370" s="4"/>
      <c r="AC370" s="4">
        <v>2019</v>
      </c>
      <c r="AD370" s="4">
        <v>2019</v>
      </c>
      <c r="AE370" s="4">
        <v>2019</v>
      </c>
    </row>
    <row r="371" spans="1:31" ht="18.600000000000001" customHeight="1">
      <c r="A371" s="4" t="s">
        <v>472</v>
      </c>
      <c r="B371" s="1" t="str">
        <f>VLOOKUP(A371,Lable!$G:$I,2,FALSE)</f>
        <v>평가추가(무효 처리된 평가)</v>
      </c>
      <c r="C371" s="1" t="str">
        <f t="shared" si="179"/>
        <v>Add assessment(Vacated Assessments)(평가추가(무효 처리된 평가))</v>
      </c>
      <c r="D371" s="1" t="str">
        <f>IF(B371&lt;&gt;"", VLOOKUP(B371,Lable!$A:$D,2,FALSE), "" )</f>
        <v>Add assessment(Vacated Assessments)</v>
      </c>
      <c r="E371" s="10" t="s">
        <v>267</v>
      </c>
      <c r="F371" s="1"/>
      <c r="G371" s="1"/>
      <c r="H371" s="10"/>
      <c r="I371" s="1"/>
      <c r="J371" s="1"/>
      <c r="K371" s="9"/>
      <c r="L371" s="1"/>
      <c r="M371" s="1"/>
      <c r="N371" s="2" t="s">
        <v>14</v>
      </c>
      <c r="O371" s="4" t="s">
        <v>173</v>
      </c>
      <c r="P371" s="1" t="str">
        <f t="shared" si="184"/>
        <v>Tax&lt;br&gt;(세금)</v>
      </c>
      <c r="Q371" s="1" t="str">
        <f>IF(O371&lt;&gt;"", VLOOKUP(O371, Lable!$A:$B, 2, FALSE), "")</f>
        <v>Tax</v>
      </c>
      <c r="R371" s="2" t="s">
        <v>70</v>
      </c>
      <c r="S371" s="1"/>
      <c r="T371" s="4"/>
      <c r="U371" s="4"/>
      <c r="V371" s="4"/>
      <c r="W371" s="4"/>
      <c r="X371" s="4"/>
      <c r="Y371" s="4"/>
      <c r="Z371" s="4"/>
      <c r="AA371" s="4"/>
      <c r="AB371" s="4"/>
      <c r="AC371" s="4" t="s">
        <v>455</v>
      </c>
      <c r="AD371" s="4" t="s">
        <v>455</v>
      </c>
      <c r="AE371" s="4" t="s">
        <v>455</v>
      </c>
    </row>
    <row r="372" spans="1:31" ht="18.600000000000001" customHeight="1">
      <c r="A372" s="4" t="s">
        <v>472</v>
      </c>
      <c r="B372" s="1" t="str">
        <f>VLOOKUP(A372,Lable!$G:$I,2,FALSE)</f>
        <v>평가추가(무효 처리된 평가)</v>
      </c>
      <c r="C372" s="1" t="str">
        <f t="shared" si="179"/>
        <v>Add assessment(Vacated Assessments)(평가추가(무효 처리된 평가))</v>
      </c>
      <c r="D372" s="1" t="str">
        <f>IF(B372&lt;&gt;"", VLOOKUP(B372,Lable!$A:$D,2,FALSE), "" )</f>
        <v>Add assessment(Vacated Assessments)</v>
      </c>
      <c r="E372" s="10" t="s">
        <v>267</v>
      </c>
      <c r="F372" s="1"/>
      <c r="G372" s="1"/>
      <c r="H372" s="10"/>
      <c r="I372" s="1"/>
      <c r="J372" s="1"/>
      <c r="K372" s="9"/>
      <c r="L372" s="1"/>
      <c r="M372" s="1"/>
      <c r="N372" s="2" t="s">
        <v>14</v>
      </c>
      <c r="O372" s="4" t="s">
        <v>174</v>
      </c>
      <c r="P372" s="1" t="str">
        <f t="shared" si="184"/>
        <v>Case Type&lt;br&gt;(사례 유형)</v>
      </c>
      <c r="Q372" s="1" t="str">
        <f>IF(O372&lt;&gt;"", VLOOKUP(O372, Lable!$A:$B, 2, FALSE), "")</f>
        <v>Case Type</v>
      </c>
      <c r="R372" s="2" t="s">
        <v>70</v>
      </c>
      <c r="S372" s="1"/>
      <c r="T372" s="4"/>
      <c r="U372" s="4"/>
      <c r="V372" s="4"/>
      <c r="W372" s="4"/>
      <c r="X372" s="4"/>
      <c r="Y372" s="4"/>
      <c r="Z372" s="4"/>
      <c r="AA372" s="4"/>
      <c r="AB372" s="4"/>
      <c r="AC372" s="4" t="s">
        <v>456</v>
      </c>
      <c r="AD372" s="4" t="s">
        <v>456</v>
      </c>
      <c r="AE372" s="4" t="s">
        <v>456</v>
      </c>
    </row>
    <row r="373" spans="1:31" ht="18.600000000000001" customHeight="1">
      <c r="A373" s="4" t="s">
        <v>472</v>
      </c>
      <c r="B373" s="1" t="str">
        <f>VLOOKUP(A373,Lable!$G:$I,2,FALSE)</f>
        <v>평가추가(무효 처리된 평가)</v>
      </c>
      <c r="C373" s="1" t="str">
        <f t="shared" si="179"/>
        <v>Add assessment(Vacated Assessments)(평가추가(무효 처리된 평가))</v>
      </c>
      <c r="D373" s="1" t="str">
        <f>IF(B373&lt;&gt;"", VLOOKUP(B373,Lable!$A:$D,2,FALSE), "" )</f>
        <v>Add assessment(Vacated Assessments)</v>
      </c>
      <c r="E373" s="10" t="s">
        <v>267</v>
      </c>
      <c r="F373" s="1"/>
      <c r="G373" s="1"/>
      <c r="H373" s="10"/>
      <c r="I373" s="1"/>
      <c r="J373" s="1"/>
      <c r="K373" s="9"/>
      <c r="L373" s="1"/>
      <c r="M373" s="1"/>
      <c r="N373" s="2" t="s">
        <v>14</v>
      </c>
      <c r="O373" s="4" t="s">
        <v>175</v>
      </c>
      <c r="P373" s="1" t="str">
        <f t="shared" si="184"/>
        <v>Debit No&lt;br&gt;(차변 번호)</v>
      </c>
      <c r="Q373" s="1" t="str">
        <f>IF(O373&lt;&gt;"", VLOOKUP(O373, Lable!$A:$B, 2, FALSE), "")</f>
        <v>Debit No</v>
      </c>
      <c r="R373" s="2" t="s">
        <v>70</v>
      </c>
      <c r="S373" s="1"/>
      <c r="T373" s="4"/>
      <c r="U373" s="4"/>
      <c r="V373" s="4"/>
      <c r="W373" s="4"/>
      <c r="X373" s="4"/>
      <c r="Y373" s="4"/>
      <c r="Z373" s="4"/>
      <c r="AA373" s="4"/>
      <c r="AB373" s="4"/>
      <c r="AC373" s="4">
        <v>442682090</v>
      </c>
      <c r="AD373" s="4">
        <v>442682090</v>
      </c>
      <c r="AE373" s="4">
        <v>442682090</v>
      </c>
    </row>
    <row r="374" spans="1:31" ht="18.600000000000001" customHeight="1">
      <c r="A374" s="4" t="s">
        <v>472</v>
      </c>
      <c r="B374" s="1" t="str">
        <f>VLOOKUP(A374,Lable!$G:$I,2,FALSE)</f>
        <v>평가추가(무효 처리된 평가)</v>
      </c>
      <c r="C374" s="1" t="str">
        <f t="shared" si="179"/>
        <v>Add assessment(Vacated Assessments)(평가추가(무효 처리된 평가))</v>
      </c>
      <c r="D374" s="1" t="str">
        <f>IF(B374&lt;&gt;"", VLOOKUP(B374,Lable!$A:$D,2,FALSE), "" )</f>
        <v>Add assessment(Vacated Assessments)</v>
      </c>
      <c r="E374" s="10" t="s">
        <v>267</v>
      </c>
      <c r="F374" s="1"/>
      <c r="G374" s="1"/>
      <c r="H374" s="10"/>
      <c r="I374" s="1"/>
      <c r="J374" s="1"/>
      <c r="K374" s="9"/>
      <c r="L374" s="1"/>
      <c r="M374" s="1"/>
      <c r="N374" s="2" t="s">
        <v>14</v>
      </c>
      <c r="O374" s="4" t="s">
        <v>176</v>
      </c>
      <c r="P374" s="1" t="str">
        <f t="shared" si="184"/>
        <v>Debit Amount&lt;br&gt;(차변 금액)</v>
      </c>
      <c r="Q374" s="1" t="str">
        <f>IF(O374&lt;&gt;"", VLOOKUP(O374, Lable!$A:$B, 2, FALSE), "")</f>
        <v>Debit Amount</v>
      </c>
      <c r="R374" s="2" t="s">
        <v>70</v>
      </c>
      <c r="S374" s="1"/>
      <c r="T374" s="4"/>
      <c r="U374" s="4"/>
      <c r="V374" s="4"/>
      <c r="W374" s="4"/>
      <c r="X374" s="4"/>
      <c r="Y374" s="4"/>
      <c r="Z374" s="4"/>
      <c r="AA374" s="4"/>
      <c r="AB374" s="4"/>
      <c r="AC374" s="45">
        <v>260013.7</v>
      </c>
      <c r="AD374" s="45">
        <v>260013.7</v>
      </c>
      <c r="AE374" s="45">
        <v>260013.7</v>
      </c>
    </row>
    <row r="375" spans="1:31" ht="18.600000000000001" customHeight="1">
      <c r="A375" s="4" t="s">
        <v>472</v>
      </c>
      <c r="B375" s="1" t="str">
        <f>VLOOKUP(A375,Lable!$G:$I,2,FALSE)</f>
        <v>평가추가(무효 처리된 평가)</v>
      </c>
      <c r="C375" s="1" t="str">
        <f t="shared" si="179"/>
        <v>Add assessment(Vacated Assessments)(평가추가(무효 처리된 평가))</v>
      </c>
      <c r="D375" s="1" t="str">
        <f>IF(B375&lt;&gt;"", VLOOKUP(B375,Lable!$A:$D,2,FALSE), "" )</f>
        <v>Add assessment(Vacated Assessments)</v>
      </c>
      <c r="E375" s="10" t="s">
        <v>267</v>
      </c>
      <c r="F375" s="1"/>
      <c r="G375" s="1"/>
      <c r="H375" s="10"/>
      <c r="I375" s="1"/>
      <c r="J375" s="1"/>
      <c r="K375" s="9"/>
      <c r="L375" s="1"/>
      <c r="M375" s="1"/>
      <c r="N375" s="2" t="s">
        <v>14</v>
      </c>
      <c r="O375" s="4" t="s">
        <v>177</v>
      </c>
      <c r="P375" s="1" t="str">
        <f t="shared" si="184"/>
        <v>Creadit Amount&lt;br&gt;(대변 금액)</v>
      </c>
      <c r="Q375" s="1" t="str">
        <f>IF(O375&lt;&gt;"", VLOOKUP(O375, Lable!$A:$B, 2, FALSE), "")</f>
        <v>Creadit Amount</v>
      </c>
      <c r="R375" s="2" t="s">
        <v>70</v>
      </c>
      <c r="S375" s="1"/>
      <c r="T375" s="4"/>
      <c r="U375" s="4"/>
      <c r="V375" s="4"/>
      <c r="W375" s="4"/>
      <c r="X375" s="4"/>
      <c r="Y375" s="4"/>
      <c r="Z375" s="4"/>
      <c r="AA375" s="4"/>
      <c r="AB375" s="4"/>
      <c r="AC375" s="4">
        <v>0</v>
      </c>
      <c r="AD375" s="4">
        <v>0</v>
      </c>
      <c r="AE375" s="4">
        <v>0</v>
      </c>
    </row>
    <row r="376" spans="1:31" ht="18.600000000000001" customHeight="1">
      <c r="A376" s="4" t="s">
        <v>472</v>
      </c>
      <c r="B376" s="1" t="str">
        <f>VLOOKUP(A376,Lable!$G:$I,2,FALSE)</f>
        <v>평가추가(무효 처리된 평가)</v>
      </c>
      <c r="C376" s="1" t="str">
        <f t="shared" si="179"/>
        <v>Add assessment(Vacated Assessments)(평가추가(무효 처리된 평가))</v>
      </c>
      <c r="D376" s="1" t="str">
        <f>IF(B376&lt;&gt;"", VLOOKUP(B376,Lable!$A:$D,2,FALSE), "" )</f>
        <v>Add assessment(Vacated Assessments)</v>
      </c>
      <c r="E376" s="10" t="s">
        <v>267</v>
      </c>
      <c r="F376" s="1"/>
      <c r="G376" s="1"/>
      <c r="H376" s="10"/>
      <c r="I376" s="1"/>
      <c r="J376" s="1"/>
      <c r="K376" s="9"/>
      <c r="L376" s="1"/>
      <c r="M376" s="1"/>
      <c r="N376" s="2" t="s">
        <v>14</v>
      </c>
      <c r="O376" s="4" t="s">
        <v>178</v>
      </c>
      <c r="P376" s="1" t="str">
        <f t="shared" si="184"/>
        <v>Earmark&lt;br&gt;(예치금)</v>
      </c>
      <c r="Q376" s="1" t="str">
        <f>IF(O376&lt;&gt;"", VLOOKUP(O376, Lable!$A:$B, 2, FALSE), "")</f>
        <v>Earmark</v>
      </c>
      <c r="R376" s="2" t="s">
        <v>70</v>
      </c>
      <c r="S376" s="1"/>
      <c r="T376" s="4"/>
      <c r="U376" s="4"/>
      <c r="V376" s="4"/>
      <c r="W376" s="4"/>
      <c r="X376" s="4"/>
      <c r="Y376" s="4"/>
      <c r="Z376" s="4"/>
      <c r="AA376" s="4"/>
      <c r="AB376" s="4"/>
      <c r="AC376" s="4" t="s">
        <v>435</v>
      </c>
      <c r="AD376" s="4" t="s">
        <v>435</v>
      </c>
      <c r="AE376" s="4" t="s">
        <v>435</v>
      </c>
    </row>
    <row r="377" spans="1:31" ht="18.600000000000001" customHeight="1">
      <c r="A377" s="4" t="s">
        <v>472</v>
      </c>
      <c r="B377" s="1" t="str">
        <f>VLOOKUP(A377,Lable!$G:$I,2,FALSE)</f>
        <v>평가추가(무효 처리된 평가)</v>
      </c>
      <c r="C377" s="1" t="str">
        <f t="shared" si="179"/>
        <v>Add assessment(Vacated Assessments)(평가추가(무효 처리된 평가))</v>
      </c>
      <c r="D377" s="1" t="str">
        <f>IF(B377&lt;&gt;"", VLOOKUP(B377,Lable!$A:$D,2,FALSE), "" )</f>
        <v>Add assessment(Vacated Assessments)</v>
      </c>
      <c r="E377" s="10" t="s">
        <v>267</v>
      </c>
      <c r="F377" s="1"/>
      <c r="G377" s="1"/>
      <c r="H377" s="10"/>
      <c r="I377" s="1"/>
      <c r="J377" s="1"/>
      <c r="K377" s="9"/>
      <c r="L377" s="1"/>
      <c r="M377" s="1"/>
      <c r="N377" s="2" t="s">
        <v>14</v>
      </c>
      <c r="O377" s="4" t="s">
        <v>179</v>
      </c>
      <c r="P377" s="1" t="str">
        <f t="shared" si="184"/>
        <v>Last Event&lt;br&gt;(마지막 이벤트)</v>
      </c>
      <c r="Q377" s="1" t="str">
        <f>IF(O377&lt;&gt;"", VLOOKUP(O377, Lable!$A:$B, 2, FALSE), "")</f>
        <v>Last Event</v>
      </c>
      <c r="R377" s="2" t="s">
        <v>70</v>
      </c>
      <c r="S377" s="1"/>
      <c r="T377" s="4"/>
      <c r="U377" s="4"/>
      <c r="V377" s="4"/>
      <c r="W377" s="4"/>
      <c r="X377" s="4"/>
      <c r="Y377" s="4"/>
      <c r="Z377" s="4"/>
      <c r="AA377" s="4"/>
      <c r="AB377" s="4"/>
      <c r="AC377" s="4" t="s">
        <v>480</v>
      </c>
      <c r="AD377" s="4" t="s">
        <v>480</v>
      </c>
      <c r="AE377" s="4" t="s">
        <v>480</v>
      </c>
    </row>
    <row r="378" spans="1:31" s="19" customFormat="1" ht="18.600000000000001" customHeight="1">
      <c r="A378" s="16" t="s">
        <v>472</v>
      </c>
      <c r="B378" s="17" t="str">
        <f>VLOOKUP(A378,Lable!$G:$I,2,FALSE)</f>
        <v>평가추가(무효 처리된 평가)</v>
      </c>
      <c r="C378" s="17" t="str">
        <f t="shared" si="179"/>
        <v>Add assessment(Vacated Assessments)(평가추가(무효 처리된 평가))</v>
      </c>
      <c r="D378" s="17" t="str">
        <f>IF(B378&lt;&gt;"", VLOOKUP(B378,Lable!$A:$D,2,FALSE), "" )</f>
        <v>Add assessment(Vacated Assessments)</v>
      </c>
      <c r="E378" s="18" t="s">
        <v>267</v>
      </c>
      <c r="F378" s="17"/>
      <c r="G378" s="17"/>
      <c r="H378" s="18"/>
      <c r="I378" s="17"/>
      <c r="J378" s="17"/>
      <c r="K378" s="17"/>
      <c r="L378" s="17" t="str">
        <f t="shared" ref="L378:L379" si="185">IF(K378&lt;&gt;"",M378&amp;"("&amp;K378&amp;")","")</f>
        <v/>
      </c>
      <c r="M378" s="17" t="str">
        <f>IF(K378&lt;&gt;"",VLOOKUP(K378,Lable!$A:$B,2,FALSE),"")</f>
        <v/>
      </c>
      <c r="N378" s="18"/>
      <c r="O378" s="16" t="s">
        <v>465</v>
      </c>
      <c r="P378" s="17" t="str">
        <f t="shared" si="184"/>
        <v>Add assessment&lt;br&gt;(평가추가)</v>
      </c>
      <c r="Q378" s="17" t="str">
        <f>IF(O378&lt;&gt;"", VLOOKUP(O378, Lable!$A:$B, 2, FALSE), "")</f>
        <v>Add assessment</v>
      </c>
      <c r="R378" s="18" t="s">
        <v>141</v>
      </c>
      <c r="S378" s="17" t="s">
        <v>8</v>
      </c>
      <c r="T378" s="16"/>
      <c r="U378" s="16"/>
      <c r="V378" s="18"/>
      <c r="W378" s="16"/>
      <c r="X378" s="16"/>
      <c r="Y378" s="16"/>
      <c r="Z378" s="16"/>
      <c r="AA378" s="16"/>
      <c r="AB378" s="16"/>
      <c r="AC378" s="16"/>
      <c r="AD378" s="16"/>
      <c r="AE378" s="16"/>
    </row>
    <row r="379" spans="1:31" s="11" customFormat="1" ht="18.600000000000001" customHeight="1">
      <c r="A379" s="4" t="s">
        <v>481</v>
      </c>
      <c r="B379" s="1" t="str">
        <f>VLOOKUP(A379,Lable!$G:$I,2,FALSE)</f>
        <v>잘못 취소된 평가의 반전</v>
      </c>
      <c r="C379" s="1" t="str">
        <f t="shared" si="179"/>
        <v>Reverse Of Wrong Cancelled Assessment(잘못 취소된 평가의 반전)</v>
      </c>
      <c r="D379" s="1" t="str">
        <f>IF(B379&lt;&gt;"", VLOOKUP(B379,Lable!$A:$D,2,FALSE), "" )</f>
        <v>Reverse Of Wrong Cancelled Assessment</v>
      </c>
      <c r="E379" s="10" t="s">
        <v>483</v>
      </c>
      <c r="F379" s="1" t="str">
        <f t="shared" ref="F379:F393" si="186">IF(E379&lt;&gt;"",G379&amp;"("&amp;E379&amp;")","")</f>
        <v>Case ID : 271369(Case ID : 271369)</v>
      </c>
      <c r="G379" s="1" t="str">
        <f>IF(E379&lt;&gt;"",VLOOKUP(E379,Lable!$A:$B,2,FALSE),"")</f>
        <v>Case ID : 271369</v>
      </c>
      <c r="H379" s="10"/>
      <c r="I379" s="1" t="str">
        <f t="shared" ref="I379" si="187">IF(H379&lt;&gt;"",J379&amp;"("&amp;H379&amp;")","")</f>
        <v/>
      </c>
      <c r="J379" s="1" t="str">
        <f>IF(H379&lt;&gt;"", VLOOKUP(H379,Lable!$A:$D,2,FALSE),"")</f>
        <v/>
      </c>
      <c r="K379" s="9"/>
      <c r="L379" s="1" t="str">
        <f t="shared" si="185"/>
        <v/>
      </c>
      <c r="M379" s="1" t="str">
        <f>IF(K379&lt;&gt;"",VLOOKUP(K379,Lable!$A:$B,2,FALSE),"")</f>
        <v/>
      </c>
      <c r="N379" s="2"/>
      <c r="O379" s="4"/>
      <c r="P379" s="1"/>
      <c r="Q379" s="1"/>
      <c r="R379" s="2"/>
      <c r="S379" s="1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spans="1:31" s="19" customFormat="1" ht="18.600000000000001" customHeight="1">
      <c r="A380" s="16" t="s">
        <v>251</v>
      </c>
      <c r="B380" s="17" t="str">
        <f>VLOOKUP(A380,Lable!$G:$I,2,FALSE)</f>
        <v>잘못 취소된 평가의 반전</v>
      </c>
      <c r="C380" s="17" t="str">
        <f t="shared" si="179"/>
        <v>Reverse Of Wrong Cancelled Assessment(잘못 취소된 평가의 반전)</v>
      </c>
      <c r="D380" s="17" t="str">
        <f>IF(B380&lt;&gt;"", VLOOKUP(B380,Lable!$A:$D,2,FALSE), "" )</f>
        <v>Reverse Of Wrong Cancelled Assessment</v>
      </c>
      <c r="E380" s="18" t="s">
        <v>482</v>
      </c>
      <c r="F380" s="17" t="str">
        <f t="shared" si="186"/>
        <v>Case ID : 271369(Case ID : 271369)</v>
      </c>
      <c r="G380" s="17" t="str">
        <f>IF(E380&lt;&gt;"",VLOOKUP(E380,Lable!$A:$B,2,FALSE),"")</f>
        <v>Case ID : 271369</v>
      </c>
      <c r="H380" s="18"/>
      <c r="I380" s="17"/>
      <c r="J380" s="17"/>
      <c r="K380" s="17"/>
      <c r="L380" s="17"/>
      <c r="M380" s="17"/>
      <c r="N380" s="18"/>
      <c r="O380" s="16" t="s">
        <v>285</v>
      </c>
      <c r="P380" s="17" t="str">
        <f t="shared" ref="P380:P392" si="188">IF(O380&lt;&gt;"",Q380&amp;"&lt;br&gt;("&amp;O380&amp;")","")</f>
        <v>Remove Case&lt;br&gt;(케이스 제거)</v>
      </c>
      <c r="Q380" s="17" t="str">
        <f>IF(O380&lt;&gt;"", VLOOKUP(O380, Lable!$A:$B, 2, FALSE), "")</f>
        <v>Remove Case</v>
      </c>
      <c r="R380" s="18" t="s">
        <v>141</v>
      </c>
      <c r="S380" s="17" t="s">
        <v>287</v>
      </c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</row>
    <row r="381" spans="1:31" s="11" customFormat="1" ht="18.600000000000001" customHeight="1">
      <c r="A381" s="4" t="s">
        <v>251</v>
      </c>
      <c r="B381" s="1" t="str">
        <f>VLOOKUP(A381,Lable!$G:$I,2,FALSE)</f>
        <v>잘못 취소된 평가의 반전</v>
      </c>
      <c r="C381" s="1" t="str">
        <f t="shared" si="179"/>
        <v>Reverse Of Wrong Cancelled Assessment(잘못 취소된 평가의 반전)</v>
      </c>
      <c r="D381" s="1" t="str">
        <f>IF(B381&lt;&gt;"", VLOOKUP(B381,Lable!$A:$D,2,FALSE), "" )</f>
        <v>Reverse Of Wrong Cancelled Assessment</v>
      </c>
      <c r="E381" s="10" t="s">
        <v>482</v>
      </c>
      <c r="F381" s="1" t="str">
        <f t="shared" si="186"/>
        <v>Case ID : 271369(Case ID : 271369)</v>
      </c>
      <c r="G381" s="1" t="str">
        <f>IF(E381&lt;&gt;"",VLOOKUP(E381,Lable!$A:$B,2,FALSE),"")</f>
        <v>Case ID : 271369</v>
      </c>
      <c r="H381" s="10" t="s">
        <v>490</v>
      </c>
      <c r="I381" s="1" t="str">
        <f t="shared" ref="I381:I392" si="189">IF(H381&lt;&gt;"",J381&amp;"("&amp;H381&amp;")","")</f>
        <v>Removed Assessment Details(제거된 평가 세부정보)</v>
      </c>
      <c r="J381" s="1" t="str">
        <f>IF(H381&lt;&gt;"", VLOOKUP(H381,Lable!$A:$D,2,FALSE),"")</f>
        <v>Removed Assessment Details</v>
      </c>
      <c r="K381" s="9"/>
      <c r="L381" s="1" t="str">
        <f t="shared" ref="L381:L392" si="190">IF(K381&lt;&gt;"",M381&amp;"("&amp;K381&amp;")","")</f>
        <v/>
      </c>
      <c r="M381" s="1" t="str">
        <f>IF(K381&lt;&gt;"",VLOOKUP(K381,Lable!$A:$B,2,FALSE),"")</f>
        <v/>
      </c>
      <c r="N381" s="2" t="s">
        <v>15</v>
      </c>
      <c r="O381" s="4" t="s">
        <v>277</v>
      </c>
      <c r="P381" s="1" t="str">
        <f t="shared" si="188"/>
        <v>Posting ID&lt;br&gt;(게시 ID)</v>
      </c>
      <c r="Q381" s="1" t="str">
        <f>IF(O381&lt;&gt;"", VLOOKUP(O381, Lable!$A:$B, 2, FALSE), "")</f>
        <v>Posting ID</v>
      </c>
      <c r="R381" s="2" t="s">
        <v>70</v>
      </c>
      <c r="S381" s="1"/>
      <c r="T381" s="4"/>
      <c r="U381" s="4"/>
      <c r="V381" s="4"/>
      <c r="W381" s="4"/>
      <c r="X381" s="4"/>
      <c r="Y381" s="4"/>
      <c r="Z381" s="4"/>
      <c r="AA381" s="4"/>
      <c r="AB381" s="4"/>
      <c r="AC381" s="4">
        <v>490751523</v>
      </c>
      <c r="AD381" s="4">
        <v>490751523</v>
      </c>
      <c r="AE381" s="4">
        <v>490751523</v>
      </c>
    </row>
    <row r="382" spans="1:31" ht="18.600000000000001" customHeight="1">
      <c r="A382" s="4" t="s">
        <v>251</v>
      </c>
      <c r="B382" s="1" t="str">
        <f>VLOOKUP(A382,Lable!$G:$I,2,FALSE)</f>
        <v>잘못 취소된 평가의 반전</v>
      </c>
      <c r="C382" s="1" t="str">
        <f t="shared" si="179"/>
        <v>Reverse Of Wrong Cancelled Assessment(잘못 취소된 평가의 반전)</v>
      </c>
      <c r="D382" s="1" t="str">
        <f>IF(B382&lt;&gt;"", VLOOKUP(B382,Lable!$A:$D,2,FALSE), "" )</f>
        <v>Reverse Of Wrong Cancelled Assessment</v>
      </c>
      <c r="E382" s="10" t="s">
        <v>482</v>
      </c>
      <c r="F382" s="1" t="str">
        <f t="shared" si="186"/>
        <v>Case ID : 271369(Case ID : 271369)</v>
      </c>
      <c r="G382" s="1" t="str">
        <f>IF(E382&lt;&gt;"",VLOOKUP(E382,Lable!$A:$B,2,FALSE),"")</f>
        <v>Case ID : 271369</v>
      </c>
      <c r="H382" s="10" t="s">
        <v>490</v>
      </c>
      <c r="I382" s="1" t="str">
        <f t="shared" si="189"/>
        <v>Removed Assessment Details(제거된 평가 세부정보)</v>
      </c>
      <c r="J382" s="1" t="str">
        <f>IF(H382&lt;&gt;"", VLOOKUP(H382,Lable!$A:$D,2,FALSE),"")</f>
        <v>Removed Assessment Details</v>
      </c>
      <c r="K382" s="9"/>
      <c r="L382" s="1" t="str">
        <f t="shared" si="190"/>
        <v/>
      </c>
      <c r="M382" s="1" t="str">
        <f>IF(K382&lt;&gt;"",VLOOKUP(K382,Lable!$A:$B,2,FALSE),"")</f>
        <v/>
      </c>
      <c r="N382" s="2" t="s">
        <v>15</v>
      </c>
      <c r="O382" s="4" t="s">
        <v>275</v>
      </c>
      <c r="P382" s="1" t="str">
        <f t="shared" si="188"/>
        <v>TIN&lt;br&gt;(TIN)</v>
      </c>
      <c r="Q382" s="1" t="str">
        <f>IF(O382&lt;&gt;"", VLOOKUP(O382, Lable!$A:$B, 2, FALSE), "")</f>
        <v>TIN</v>
      </c>
      <c r="R382" s="2" t="s">
        <v>70</v>
      </c>
      <c r="S382" s="1"/>
      <c r="T382" s="4"/>
      <c r="U382" s="4"/>
      <c r="V382" s="4"/>
      <c r="W382" s="4"/>
      <c r="X382" s="4"/>
      <c r="Y382" s="4"/>
      <c r="Z382" s="4"/>
      <c r="AA382" s="4"/>
      <c r="AB382" s="4"/>
      <c r="AC382" s="4">
        <v>106434875</v>
      </c>
      <c r="AD382" s="4">
        <v>106434875</v>
      </c>
      <c r="AE382" s="4">
        <v>106434875</v>
      </c>
    </row>
    <row r="383" spans="1:31" ht="18.600000000000001" customHeight="1">
      <c r="A383" s="4" t="s">
        <v>251</v>
      </c>
      <c r="B383" s="1" t="str">
        <f>VLOOKUP(A383,Lable!$G:$I,2,FALSE)</f>
        <v>잘못 취소된 평가의 반전</v>
      </c>
      <c r="C383" s="1" t="str">
        <f t="shared" si="179"/>
        <v>Reverse Of Wrong Cancelled Assessment(잘못 취소된 평가의 반전)</v>
      </c>
      <c r="D383" s="1" t="str">
        <f>IF(B383&lt;&gt;"", VLOOKUP(B383,Lable!$A:$D,2,FALSE), "" )</f>
        <v>Reverse Of Wrong Cancelled Assessment</v>
      </c>
      <c r="E383" s="10" t="s">
        <v>482</v>
      </c>
      <c r="F383" s="1" t="str">
        <f t="shared" si="186"/>
        <v>Case ID : 271369(Case ID : 271369)</v>
      </c>
      <c r="G383" s="1" t="str">
        <f>IF(E383&lt;&gt;"",VLOOKUP(E383,Lable!$A:$B,2,FALSE),"")</f>
        <v>Case ID : 271369</v>
      </c>
      <c r="H383" s="10" t="s">
        <v>490</v>
      </c>
      <c r="I383" s="1" t="str">
        <f t="shared" si="189"/>
        <v>Removed Assessment Details(제거된 평가 세부정보)</v>
      </c>
      <c r="J383" s="1" t="str">
        <f>IF(H383&lt;&gt;"", VLOOKUP(H383,Lable!$A:$D,2,FALSE),"")</f>
        <v>Removed Assessment Details</v>
      </c>
      <c r="K383" s="9"/>
      <c r="L383" s="1" t="str">
        <f t="shared" si="190"/>
        <v/>
      </c>
      <c r="M383" s="1" t="str">
        <f>IF(K383&lt;&gt;"",VLOOKUP(K383,Lable!$A:$B,2,FALSE),"")</f>
        <v/>
      </c>
      <c r="N383" s="2" t="s">
        <v>15</v>
      </c>
      <c r="O383" s="4" t="s">
        <v>170</v>
      </c>
      <c r="P383" s="1" t="str">
        <f t="shared" si="188"/>
        <v>Value Date&lt;br&gt;(금액 날짜)</v>
      </c>
      <c r="Q383" s="1" t="str">
        <f>IF(O383&lt;&gt;"", VLOOKUP(O383, Lable!$A:$B, 2, FALSE), "")</f>
        <v>Value Date</v>
      </c>
      <c r="R383" s="2" t="s">
        <v>70</v>
      </c>
      <c r="S383" s="1"/>
      <c r="T383" s="4"/>
      <c r="U383" s="4"/>
      <c r="V383" s="4"/>
      <c r="W383" s="4"/>
      <c r="X383" s="4"/>
      <c r="Y383" s="4"/>
      <c r="Z383" s="4"/>
      <c r="AA383" s="4"/>
      <c r="AB383" s="4"/>
      <c r="AC383" s="4" t="s">
        <v>484</v>
      </c>
      <c r="AD383" s="4" t="s">
        <v>484</v>
      </c>
      <c r="AE383" s="4" t="s">
        <v>484</v>
      </c>
    </row>
    <row r="384" spans="1:31" ht="18.600000000000001" customHeight="1">
      <c r="A384" s="4" t="s">
        <v>251</v>
      </c>
      <c r="B384" s="1" t="str">
        <f>VLOOKUP(A384,Lable!$G:$I,2,FALSE)</f>
        <v>잘못 취소된 평가의 반전</v>
      </c>
      <c r="C384" s="1" t="str">
        <f t="shared" si="179"/>
        <v>Reverse Of Wrong Cancelled Assessment(잘못 취소된 평가의 반전)</v>
      </c>
      <c r="D384" s="1" t="str">
        <f>IF(B384&lt;&gt;"", VLOOKUP(B384,Lable!$A:$D,2,FALSE), "" )</f>
        <v>Reverse Of Wrong Cancelled Assessment</v>
      </c>
      <c r="E384" s="10" t="s">
        <v>482</v>
      </c>
      <c r="F384" s="1" t="str">
        <f t="shared" si="186"/>
        <v>Case ID : 271369(Case ID : 271369)</v>
      </c>
      <c r="G384" s="1" t="str">
        <f>IF(E384&lt;&gt;"",VLOOKUP(E384,Lable!$A:$B,2,FALSE),"")</f>
        <v>Case ID : 271369</v>
      </c>
      <c r="H384" s="10" t="s">
        <v>490</v>
      </c>
      <c r="I384" s="1" t="str">
        <f t="shared" si="189"/>
        <v>Removed Assessment Details(제거된 평가 세부정보)</v>
      </c>
      <c r="J384" s="1" t="str">
        <f>IF(H384&lt;&gt;"", VLOOKUP(H384,Lable!$A:$D,2,FALSE),"")</f>
        <v>Removed Assessment Details</v>
      </c>
      <c r="K384" s="9"/>
      <c r="L384" s="1" t="str">
        <f t="shared" si="190"/>
        <v/>
      </c>
      <c r="M384" s="1" t="str">
        <f>IF(K384&lt;&gt;"",VLOOKUP(K384,Lable!$A:$B,2,FALSE),"")</f>
        <v/>
      </c>
      <c r="N384" s="2" t="s">
        <v>15</v>
      </c>
      <c r="O384" s="4" t="s">
        <v>171</v>
      </c>
      <c r="P384" s="1" t="str">
        <f t="shared" si="188"/>
        <v>Period&lt;br&gt;(기간)</v>
      </c>
      <c r="Q384" s="1" t="str">
        <f>IF(O384&lt;&gt;"", VLOOKUP(O384, Lable!$A:$B, 2, FALSE), "")</f>
        <v>Period</v>
      </c>
      <c r="R384" s="2" t="s">
        <v>70</v>
      </c>
      <c r="S384" s="1"/>
      <c r="T384" s="4"/>
      <c r="U384" s="4"/>
      <c r="V384" s="4"/>
      <c r="W384" s="4"/>
      <c r="X384" s="4"/>
      <c r="Y384" s="4"/>
      <c r="Z384" s="4"/>
      <c r="AA384" s="4"/>
      <c r="AB384" s="4"/>
      <c r="AC384" s="4">
        <v>12</v>
      </c>
      <c r="AD384" s="4">
        <v>12</v>
      </c>
      <c r="AE384" s="4">
        <v>12</v>
      </c>
    </row>
    <row r="385" spans="1:31" ht="18.600000000000001" customHeight="1">
      <c r="A385" s="4" t="s">
        <v>251</v>
      </c>
      <c r="B385" s="1" t="str">
        <f>VLOOKUP(A385,Lable!$G:$I,2,FALSE)</f>
        <v>잘못 취소된 평가의 반전</v>
      </c>
      <c r="C385" s="1" t="str">
        <f t="shared" si="179"/>
        <v>Reverse Of Wrong Cancelled Assessment(잘못 취소된 평가의 반전)</v>
      </c>
      <c r="D385" s="1" t="str">
        <f>IF(B385&lt;&gt;"", VLOOKUP(B385,Lable!$A:$D,2,FALSE), "" )</f>
        <v>Reverse Of Wrong Cancelled Assessment</v>
      </c>
      <c r="E385" s="10" t="s">
        <v>482</v>
      </c>
      <c r="F385" s="1" t="str">
        <f t="shared" si="186"/>
        <v>Case ID : 271369(Case ID : 271369)</v>
      </c>
      <c r="G385" s="1" t="str">
        <f>IF(E385&lt;&gt;"",VLOOKUP(E385,Lable!$A:$B,2,FALSE),"")</f>
        <v>Case ID : 271369</v>
      </c>
      <c r="H385" s="10" t="s">
        <v>490</v>
      </c>
      <c r="I385" s="1" t="str">
        <f t="shared" si="189"/>
        <v>Removed Assessment Details(제거된 평가 세부정보)</v>
      </c>
      <c r="J385" s="1" t="str">
        <f>IF(H385&lt;&gt;"", VLOOKUP(H385,Lable!$A:$D,2,FALSE),"")</f>
        <v>Removed Assessment Details</v>
      </c>
      <c r="K385" s="9"/>
      <c r="L385" s="1" t="str">
        <f t="shared" si="190"/>
        <v/>
      </c>
      <c r="M385" s="1" t="str">
        <f>IF(K385&lt;&gt;"",VLOOKUP(K385,Lable!$A:$B,2,FALSE),"")</f>
        <v/>
      </c>
      <c r="N385" s="2" t="s">
        <v>15</v>
      </c>
      <c r="O385" s="4" t="s">
        <v>172</v>
      </c>
      <c r="P385" s="1" t="str">
        <f t="shared" si="188"/>
        <v>Year&lt;br&gt;(년)</v>
      </c>
      <c r="Q385" s="1" t="str">
        <f>IF(O385&lt;&gt;"", VLOOKUP(O385, Lable!$A:$B, 2, FALSE), "")</f>
        <v>Year</v>
      </c>
      <c r="R385" s="2" t="s">
        <v>70</v>
      </c>
      <c r="S385" s="1"/>
      <c r="T385" s="4"/>
      <c r="U385" s="4"/>
      <c r="V385" s="4"/>
      <c r="W385" s="4"/>
      <c r="X385" s="4"/>
      <c r="Y385" s="4"/>
      <c r="Z385" s="4"/>
      <c r="AA385" s="4"/>
      <c r="AB385" s="4"/>
      <c r="AC385" s="4">
        <v>2018</v>
      </c>
      <c r="AD385" s="4">
        <v>2018</v>
      </c>
      <c r="AE385" s="4">
        <v>2018</v>
      </c>
    </row>
    <row r="386" spans="1:31" ht="18.600000000000001" customHeight="1">
      <c r="A386" s="4" t="s">
        <v>251</v>
      </c>
      <c r="B386" s="1" t="str">
        <f>VLOOKUP(A386,Lable!$G:$I,2,FALSE)</f>
        <v>잘못 취소된 평가의 반전</v>
      </c>
      <c r="C386" s="1" t="str">
        <f t="shared" si="179"/>
        <v>Reverse Of Wrong Cancelled Assessment(잘못 취소된 평가의 반전)</v>
      </c>
      <c r="D386" s="1" t="str">
        <f>IF(B386&lt;&gt;"", VLOOKUP(B386,Lable!$A:$D,2,FALSE), "" )</f>
        <v>Reverse Of Wrong Cancelled Assessment</v>
      </c>
      <c r="E386" s="10" t="s">
        <v>482</v>
      </c>
      <c r="F386" s="1" t="str">
        <f t="shared" si="186"/>
        <v>Case ID : 271369(Case ID : 271369)</v>
      </c>
      <c r="G386" s="1" t="str">
        <f>IF(E386&lt;&gt;"",VLOOKUP(E386,Lable!$A:$B,2,FALSE),"")</f>
        <v>Case ID : 271369</v>
      </c>
      <c r="H386" s="10" t="s">
        <v>490</v>
      </c>
      <c r="I386" s="1" t="str">
        <f t="shared" si="189"/>
        <v>Removed Assessment Details(제거된 평가 세부정보)</v>
      </c>
      <c r="J386" s="1" t="str">
        <f>IF(H386&lt;&gt;"", VLOOKUP(H386,Lable!$A:$D,2,FALSE),"")</f>
        <v>Removed Assessment Details</v>
      </c>
      <c r="K386" s="9"/>
      <c r="L386" s="1" t="str">
        <f t="shared" si="190"/>
        <v/>
      </c>
      <c r="M386" s="1" t="str">
        <f>IF(K386&lt;&gt;"",VLOOKUP(K386,Lable!$A:$B,2,FALSE),"")</f>
        <v/>
      </c>
      <c r="N386" s="2" t="s">
        <v>15</v>
      </c>
      <c r="O386" s="4" t="s">
        <v>173</v>
      </c>
      <c r="P386" s="1" t="str">
        <f t="shared" si="188"/>
        <v>Tax&lt;br&gt;(세금)</v>
      </c>
      <c r="Q386" s="1" t="str">
        <f>IF(O386&lt;&gt;"", VLOOKUP(O386, Lable!$A:$B, 2, FALSE), "")</f>
        <v>Tax</v>
      </c>
      <c r="R386" s="2" t="s">
        <v>70</v>
      </c>
      <c r="S386" s="1"/>
      <c r="T386" s="4"/>
      <c r="U386" s="4"/>
      <c r="V386" s="4"/>
      <c r="W386" s="4"/>
      <c r="X386" s="4"/>
      <c r="Y386" s="4"/>
      <c r="Z386" s="4"/>
      <c r="AA386" s="4"/>
      <c r="AB386" s="4"/>
      <c r="AC386" s="4" t="s">
        <v>485</v>
      </c>
      <c r="AD386" s="4" t="s">
        <v>485</v>
      </c>
      <c r="AE386" s="4" t="s">
        <v>485</v>
      </c>
    </row>
    <row r="387" spans="1:31" ht="18.600000000000001" customHeight="1">
      <c r="A387" s="4" t="s">
        <v>251</v>
      </c>
      <c r="B387" s="1" t="str">
        <f>VLOOKUP(A387,Lable!$G:$I,2,FALSE)</f>
        <v>잘못 취소된 평가의 반전</v>
      </c>
      <c r="C387" s="1" t="str">
        <f t="shared" si="179"/>
        <v>Reverse Of Wrong Cancelled Assessment(잘못 취소된 평가의 반전)</v>
      </c>
      <c r="D387" s="1" t="str">
        <f>IF(B387&lt;&gt;"", VLOOKUP(B387,Lable!$A:$D,2,FALSE), "" )</f>
        <v>Reverse Of Wrong Cancelled Assessment</v>
      </c>
      <c r="E387" s="10" t="s">
        <v>482</v>
      </c>
      <c r="F387" s="1" t="str">
        <f t="shared" si="186"/>
        <v>Case ID : 271369(Case ID : 271369)</v>
      </c>
      <c r="G387" s="1" t="str">
        <f>IF(E387&lt;&gt;"",VLOOKUP(E387,Lable!$A:$B,2,FALSE),"")</f>
        <v>Case ID : 271369</v>
      </c>
      <c r="H387" s="10" t="s">
        <v>490</v>
      </c>
      <c r="I387" s="1" t="str">
        <f t="shared" si="189"/>
        <v>Removed Assessment Details(제거된 평가 세부정보)</v>
      </c>
      <c r="J387" s="1" t="str">
        <f>IF(H387&lt;&gt;"", VLOOKUP(H387,Lable!$A:$D,2,FALSE),"")</f>
        <v>Removed Assessment Details</v>
      </c>
      <c r="K387" s="9"/>
      <c r="L387" s="1" t="str">
        <f t="shared" si="190"/>
        <v/>
      </c>
      <c r="M387" s="1" t="str">
        <f>IF(K387&lt;&gt;"",VLOOKUP(K387,Lable!$A:$B,2,FALSE),"")</f>
        <v/>
      </c>
      <c r="N387" s="2" t="s">
        <v>15</v>
      </c>
      <c r="O387" s="4" t="s">
        <v>278</v>
      </c>
      <c r="P387" s="1" t="str">
        <f t="shared" si="188"/>
        <v>GFS Code&lt;br&gt;(GFS 코드)</v>
      </c>
      <c r="Q387" s="1" t="str">
        <f>IF(O387&lt;&gt;"", VLOOKUP(O387, Lable!$A:$B, 2, FALSE), "")</f>
        <v>GFS Code</v>
      </c>
      <c r="R387" s="2" t="s">
        <v>70</v>
      </c>
      <c r="S387" s="1"/>
      <c r="T387" s="4"/>
      <c r="U387" s="4"/>
      <c r="V387" s="4"/>
      <c r="W387" s="4"/>
      <c r="X387" s="4"/>
      <c r="Y387" s="4"/>
      <c r="Z387" s="4"/>
      <c r="AA387" s="4"/>
      <c r="AB387" s="4"/>
      <c r="AC387" s="4">
        <v>11121119</v>
      </c>
      <c r="AD387" s="4">
        <v>11121119</v>
      </c>
      <c r="AE387" s="4">
        <v>11121119</v>
      </c>
    </row>
    <row r="388" spans="1:31" ht="18.600000000000001" customHeight="1">
      <c r="A388" s="4" t="s">
        <v>251</v>
      </c>
      <c r="B388" s="1" t="str">
        <f>VLOOKUP(A388,Lable!$G:$I,2,FALSE)</f>
        <v>잘못 취소된 평가의 반전</v>
      </c>
      <c r="C388" s="1" t="str">
        <f t="shared" si="179"/>
        <v>Reverse Of Wrong Cancelled Assessment(잘못 취소된 평가의 반전)</v>
      </c>
      <c r="D388" s="1" t="str">
        <f>IF(B388&lt;&gt;"", VLOOKUP(B388,Lable!$A:$D,2,FALSE), "" )</f>
        <v>Reverse Of Wrong Cancelled Assessment</v>
      </c>
      <c r="E388" s="10" t="s">
        <v>482</v>
      </c>
      <c r="F388" s="1" t="str">
        <f t="shared" si="186"/>
        <v>Case ID : 271369(Case ID : 271369)</v>
      </c>
      <c r="G388" s="1" t="str">
        <f>IF(E388&lt;&gt;"",VLOOKUP(E388,Lable!$A:$B,2,FALSE),"")</f>
        <v>Case ID : 271369</v>
      </c>
      <c r="H388" s="10" t="s">
        <v>490</v>
      </c>
      <c r="I388" s="1" t="str">
        <f t="shared" si="189"/>
        <v>Removed Assessment Details(제거된 평가 세부정보)</v>
      </c>
      <c r="J388" s="1" t="str">
        <f>IF(H388&lt;&gt;"", VLOOKUP(H388,Lable!$A:$D,2,FALSE),"")</f>
        <v>Removed Assessment Details</v>
      </c>
      <c r="K388" s="9"/>
      <c r="L388" s="1" t="str">
        <f t="shared" si="190"/>
        <v/>
      </c>
      <c r="M388" s="1" t="str">
        <f>IF(K388&lt;&gt;"",VLOOKUP(K388,Lable!$A:$B,2,FALSE),"")</f>
        <v/>
      </c>
      <c r="N388" s="2" t="s">
        <v>15</v>
      </c>
      <c r="O388" s="4" t="s">
        <v>174</v>
      </c>
      <c r="P388" s="1" t="str">
        <f t="shared" si="188"/>
        <v>Case Type&lt;br&gt;(사례 유형)</v>
      </c>
      <c r="Q388" s="1" t="str">
        <f>IF(O388&lt;&gt;"", VLOOKUP(O388, Lable!$A:$B, 2, FALSE), "")</f>
        <v>Case Type</v>
      </c>
      <c r="R388" s="2" t="s">
        <v>70</v>
      </c>
      <c r="S388" s="1"/>
      <c r="T388" s="4"/>
      <c r="U388" s="4"/>
      <c r="V388" s="4"/>
      <c r="W388" s="4"/>
      <c r="X388" s="4"/>
      <c r="Y388" s="4"/>
      <c r="Z388" s="4"/>
      <c r="AA388" s="4"/>
      <c r="AB388" s="4"/>
      <c r="AC388" s="4" t="s">
        <v>486</v>
      </c>
      <c r="AD388" s="4" t="s">
        <v>486</v>
      </c>
      <c r="AE388" s="4" t="s">
        <v>486</v>
      </c>
    </row>
    <row r="389" spans="1:31" ht="18.600000000000001" customHeight="1">
      <c r="A389" s="4" t="s">
        <v>251</v>
      </c>
      <c r="B389" s="1" t="str">
        <f>VLOOKUP(A389,Lable!$G:$I,2,FALSE)</f>
        <v>잘못 취소된 평가의 반전</v>
      </c>
      <c r="C389" s="1" t="str">
        <f t="shared" si="179"/>
        <v>Reverse Of Wrong Cancelled Assessment(잘못 취소된 평가의 반전)</v>
      </c>
      <c r="D389" s="1" t="str">
        <f>IF(B389&lt;&gt;"", VLOOKUP(B389,Lable!$A:$D,2,FALSE), "" )</f>
        <v>Reverse Of Wrong Cancelled Assessment</v>
      </c>
      <c r="E389" s="10" t="s">
        <v>482</v>
      </c>
      <c r="F389" s="1" t="str">
        <f t="shared" si="186"/>
        <v>Case ID : 271369(Case ID : 271369)</v>
      </c>
      <c r="G389" s="1" t="str">
        <f>IF(E389&lt;&gt;"",VLOOKUP(E389,Lable!$A:$B,2,FALSE),"")</f>
        <v>Case ID : 271369</v>
      </c>
      <c r="H389" s="10" t="s">
        <v>490</v>
      </c>
      <c r="I389" s="1" t="str">
        <f t="shared" si="189"/>
        <v>Removed Assessment Details(제거된 평가 세부정보)</v>
      </c>
      <c r="J389" s="1" t="str">
        <f>IF(H389&lt;&gt;"", VLOOKUP(H389,Lable!$A:$D,2,FALSE),"")</f>
        <v>Removed Assessment Details</v>
      </c>
      <c r="K389" s="9"/>
      <c r="L389" s="1" t="str">
        <f t="shared" si="190"/>
        <v/>
      </c>
      <c r="M389" s="1" t="str">
        <f>IF(K389&lt;&gt;"",VLOOKUP(K389,Lable!$A:$B,2,FALSE),"")</f>
        <v/>
      </c>
      <c r="N389" s="2" t="s">
        <v>15</v>
      </c>
      <c r="O389" s="4" t="s">
        <v>175</v>
      </c>
      <c r="P389" s="1" t="str">
        <f t="shared" si="188"/>
        <v>Debit No&lt;br&gt;(차변 번호)</v>
      </c>
      <c r="Q389" s="1" t="str">
        <f>IF(O389&lt;&gt;"", VLOOKUP(O389, Lable!$A:$B, 2, FALSE), "")</f>
        <v>Debit No</v>
      </c>
      <c r="R389" s="2" t="s">
        <v>70</v>
      </c>
      <c r="S389" s="1"/>
      <c r="T389" s="4"/>
      <c r="U389" s="4"/>
      <c r="V389" s="4"/>
      <c r="W389" s="4"/>
      <c r="X389" s="4"/>
      <c r="Y389" s="4"/>
      <c r="Z389" s="4"/>
      <c r="AA389" s="4"/>
      <c r="AB389" s="4"/>
      <c r="AC389" s="4">
        <v>442337024</v>
      </c>
      <c r="AD389" s="4">
        <v>442337024</v>
      </c>
      <c r="AE389" s="4">
        <v>442337024</v>
      </c>
    </row>
    <row r="390" spans="1:31" ht="18.600000000000001" customHeight="1">
      <c r="A390" s="4" t="s">
        <v>251</v>
      </c>
      <c r="B390" s="1" t="str">
        <f>VLOOKUP(A390,Lable!$G:$I,2,FALSE)</f>
        <v>잘못 취소된 평가의 반전</v>
      </c>
      <c r="C390" s="1" t="str">
        <f t="shared" si="179"/>
        <v>Reverse Of Wrong Cancelled Assessment(잘못 취소된 평가의 반전)</v>
      </c>
      <c r="D390" s="1" t="str">
        <f>IF(B390&lt;&gt;"", VLOOKUP(B390,Lable!$A:$D,2,FALSE), "" )</f>
        <v>Reverse Of Wrong Cancelled Assessment</v>
      </c>
      <c r="E390" s="10" t="s">
        <v>482</v>
      </c>
      <c r="F390" s="1" t="str">
        <f t="shared" si="186"/>
        <v>Case ID : 271369(Case ID : 271369)</v>
      </c>
      <c r="G390" s="1" t="str">
        <f>IF(E390&lt;&gt;"",VLOOKUP(E390,Lable!$A:$B,2,FALSE),"")</f>
        <v>Case ID : 271369</v>
      </c>
      <c r="H390" s="10" t="s">
        <v>490</v>
      </c>
      <c r="I390" s="1" t="str">
        <f t="shared" si="189"/>
        <v>Removed Assessment Details(제거된 평가 세부정보)</v>
      </c>
      <c r="J390" s="1" t="str">
        <f>IF(H390&lt;&gt;"", VLOOKUP(H390,Lable!$A:$D,2,FALSE),"")</f>
        <v>Removed Assessment Details</v>
      </c>
      <c r="K390" s="9"/>
      <c r="L390" s="1" t="str">
        <f t="shared" si="190"/>
        <v/>
      </c>
      <c r="M390" s="1" t="str">
        <f>IF(K390&lt;&gt;"",VLOOKUP(K390,Lable!$A:$B,2,FALSE),"")</f>
        <v/>
      </c>
      <c r="N390" s="2" t="s">
        <v>15</v>
      </c>
      <c r="O390" s="4" t="s">
        <v>176</v>
      </c>
      <c r="P390" s="1" t="str">
        <f t="shared" si="188"/>
        <v>Debit Amount&lt;br&gt;(차변 금액)</v>
      </c>
      <c r="Q390" s="1" t="str">
        <f>IF(O390&lt;&gt;"", VLOOKUP(O390, Lable!$A:$B, 2, FALSE), "")</f>
        <v>Debit Amount</v>
      </c>
      <c r="R390" s="2" t="s">
        <v>70</v>
      </c>
      <c r="S390" s="1"/>
      <c r="T390" s="4"/>
      <c r="U390" s="4"/>
      <c r="V390" s="4"/>
      <c r="W390" s="4"/>
      <c r="X390" s="4"/>
      <c r="Y390" s="4"/>
      <c r="Z390" s="4"/>
      <c r="AA390" s="4"/>
      <c r="AB390" s="4"/>
      <c r="AC390" s="45">
        <v>929775.23</v>
      </c>
      <c r="AD390" s="45">
        <v>929775.23</v>
      </c>
      <c r="AE390" s="45">
        <v>929775.23</v>
      </c>
    </row>
    <row r="391" spans="1:31" ht="18.600000000000001" customHeight="1">
      <c r="A391" s="4" t="s">
        <v>251</v>
      </c>
      <c r="B391" s="1" t="str">
        <f>VLOOKUP(A391,Lable!$G:$I,2,FALSE)</f>
        <v>잘못 취소된 평가의 반전</v>
      </c>
      <c r="C391" s="1" t="str">
        <f t="shared" si="179"/>
        <v>Reverse Of Wrong Cancelled Assessment(잘못 취소된 평가의 반전)</v>
      </c>
      <c r="D391" s="1" t="str">
        <f>IF(B391&lt;&gt;"", VLOOKUP(B391,Lable!$A:$D,2,FALSE), "" )</f>
        <v>Reverse Of Wrong Cancelled Assessment</v>
      </c>
      <c r="E391" s="10" t="s">
        <v>482</v>
      </c>
      <c r="F391" s="1" t="str">
        <f t="shared" si="186"/>
        <v>Case ID : 271369(Case ID : 271369)</v>
      </c>
      <c r="G391" s="1" t="str">
        <f>IF(E391&lt;&gt;"",VLOOKUP(E391,Lable!$A:$B,2,FALSE),"")</f>
        <v>Case ID : 271369</v>
      </c>
      <c r="H391" s="10" t="s">
        <v>490</v>
      </c>
      <c r="I391" s="1" t="str">
        <f t="shared" si="189"/>
        <v>Removed Assessment Details(제거된 평가 세부정보)</v>
      </c>
      <c r="J391" s="1" t="str">
        <f>IF(H391&lt;&gt;"", VLOOKUP(H391,Lable!$A:$D,2,FALSE),"")</f>
        <v>Removed Assessment Details</v>
      </c>
      <c r="K391" s="9"/>
      <c r="L391" s="1" t="str">
        <f t="shared" si="190"/>
        <v/>
      </c>
      <c r="M391" s="1" t="str">
        <f>IF(K391&lt;&gt;"",VLOOKUP(K391,Lable!$A:$B,2,FALSE),"")</f>
        <v/>
      </c>
      <c r="N391" s="2" t="s">
        <v>15</v>
      </c>
      <c r="O391" s="4" t="s">
        <v>177</v>
      </c>
      <c r="P391" s="1" t="str">
        <f t="shared" si="188"/>
        <v>Creadit Amount&lt;br&gt;(대변 금액)</v>
      </c>
      <c r="Q391" s="1" t="str">
        <f>IF(O391&lt;&gt;"", VLOOKUP(O391, Lable!$A:$B, 2, FALSE), "")</f>
        <v>Creadit Amount</v>
      </c>
      <c r="R391" s="2" t="s">
        <v>70</v>
      </c>
      <c r="S391" s="1"/>
      <c r="T391" s="4"/>
      <c r="U391" s="4"/>
      <c r="V391" s="4"/>
      <c r="W391" s="4"/>
      <c r="X391" s="4"/>
      <c r="Y391" s="4"/>
      <c r="Z391" s="4"/>
      <c r="AA391" s="4"/>
      <c r="AB391" s="4"/>
      <c r="AC391" s="33">
        <v>0</v>
      </c>
      <c r="AD391" s="33">
        <v>0</v>
      </c>
      <c r="AE391" s="33">
        <v>0</v>
      </c>
    </row>
    <row r="392" spans="1:31" ht="18.600000000000001" customHeight="1">
      <c r="A392" s="4" t="s">
        <v>251</v>
      </c>
      <c r="B392" s="1" t="str">
        <f>VLOOKUP(A392,Lable!$G:$I,2,FALSE)</f>
        <v>잘못 취소된 평가의 반전</v>
      </c>
      <c r="C392" s="1" t="str">
        <f t="shared" si="179"/>
        <v>Reverse Of Wrong Cancelled Assessment(잘못 취소된 평가의 반전)</v>
      </c>
      <c r="D392" s="1" t="str">
        <f>IF(B392&lt;&gt;"", VLOOKUP(B392,Lable!$A:$D,2,FALSE), "" )</f>
        <v>Reverse Of Wrong Cancelled Assessment</v>
      </c>
      <c r="E392" s="10" t="s">
        <v>482</v>
      </c>
      <c r="F392" s="1" t="str">
        <f t="shared" si="186"/>
        <v>Case ID : 271369(Case ID : 271369)</v>
      </c>
      <c r="G392" s="1" t="str">
        <f>IF(E392&lt;&gt;"",VLOOKUP(E392,Lable!$A:$B,2,FALSE),"")</f>
        <v>Case ID : 271369</v>
      </c>
      <c r="H392" s="10" t="s">
        <v>490</v>
      </c>
      <c r="I392" s="1" t="str">
        <f t="shared" si="189"/>
        <v>Removed Assessment Details(제거된 평가 세부정보)</v>
      </c>
      <c r="J392" s="1" t="str">
        <f>IF(H392&lt;&gt;"", VLOOKUP(H392,Lable!$A:$D,2,FALSE),"")</f>
        <v>Removed Assessment Details</v>
      </c>
      <c r="K392" s="9"/>
      <c r="L392" s="1" t="str">
        <f t="shared" si="190"/>
        <v/>
      </c>
      <c r="M392" s="1" t="str">
        <f>IF(K392&lt;&gt;"",VLOOKUP(K392,Lable!$A:$B,2,FALSE),"")</f>
        <v/>
      </c>
      <c r="N392" s="2" t="s">
        <v>15</v>
      </c>
      <c r="O392" s="4" t="s">
        <v>279</v>
      </c>
      <c r="P392" s="1" t="str">
        <f t="shared" si="188"/>
        <v>Earmark&lt;br&gt;(귀속)</v>
      </c>
      <c r="Q392" s="1" t="str">
        <f>IF(O392&lt;&gt;"", VLOOKUP(O392, Lable!$A:$B, 2, FALSE), "")</f>
        <v>Earmark</v>
      </c>
      <c r="R392" s="2" t="s">
        <v>70</v>
      </c>
      <c r="S392" s="1"/>
      <c r="T392" s="4"/>
      <c r="U392" s="4"/>
      <c r="V392" s="4"/>
      <c r="W392" s="4"/>
      <c r="X392" s="4"/>
      <c r="Y392" s="4"/>
      <c r="Z392" s="4"/>
      <c r="AA392" s="4"/>
      <c r="AB392" s="4"/>
      <c r="AC392" s="4" t="s">
        <v>435</v>
      </c>
      <c r="AD392" s="4" t="s">
        <v>435</v>
      </c>
      <c r="AE392" s="4" t="s">
        <v>435</v>
      </c>
    </row>
    <row r="393" spans="1:31" s="11" customFormat="1" ht="18.600000000000001" customHeight="1">
      <c r="A393" s="4" t="s">
        <v>251</v>
      </c>
      <c r="B393" s="1" t="str">
        <f>VLOOKUP(A393,Lable!$G:$I,2,FALSE)</f>
        <v>잘못 취소된 평가의 반전</v>
      </c>
      <c r="C393" s="1" t="str">
        <f t="shared" si="179"/>
        <v>Reverse Of Wrong Cancelled Assessment(잘못 취소된 평가의 반전)</v>
      </c>
      <c r="D393" s="1" t="str">
        <f>IF(B393&lt;&gt;"", VLOOKUP(B393,Lable!$A:$D,2,FALSE), "" )</f>
        <v>Reverse Of Wrong Cancelled Assessment</v>
      </c>
      <c r="E393" s="10" t="s">
        <v>482</v>
      </c>
      <c r="F393" s="1" t="str">
        <f t="shared" si="186"/>
        <v>Case ID : 271369(Case ID : 271369)</v>
      </c>
      <c r="G393" s="1" t="str">
        <f>IF(E393&lt;&gt;"",VLOOKUP(E393,Lable!$A:$B,2,FALSE),"")</f>
        <v>Case ID : 271369</v>
      </c>
      <c r="H393" s="10"/>
      <c r="I393" s="1"/>
      <c r="J393" s="1"/>
      <c r="K393" s="9"/>
      <c r="L393" s="1"/>
      <c r="M393" s="1"/>
      <c r="N393" s="2"/>
      <c r="O393" s="4"/>
      <c r="P393" s="1"/>
      <c r="Q393" s="1"/>
      <c r="R393" s="2" t="s">
        <v>70</v>
      </c>
      <c r="S393" s="1" t="s">
        <v>397</v>
      </c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1:31" s="11" customFormat="1" ht="18.600000000000001" customHeight="1">
      <c r="A394" s="4" t="s">
        <v>251</v>
      </c>
      <c r="B394" s="1" t="str">
        <f>VLOOKUP(A394,Lable!$G:$I,2,FALSE)</f>
        <v>잘못 취소된 평가의 반전</v>
      </c>
      <c r="C394" s="1" t="str">
        <f t="shared" ref="C394:C405" si="191">IF(B394&lt;&gt;"",D394&amp;"("&amp;B394&amp;")","")</f>
        <v>Reverse Of Wrong Cancelled Assessment(잘못 취소된 평가의 반전)</v>
      </c>
      <c r="D394" s="1" t="str">
        <f>IF(B394&lt;&gt;"", VLOOKUP(B394,Lable!$A:$D,2,FALSE), "" )</f>
        <v>Reverse Of Wrong Cancelled Assessment</v>
      </c>
      <c r="E394" s="10" t="s">
        <v>482</v>
      </c>
      <c r="F394" s="1" t="str">
        <f t="shared" ref="F394:F396" si="192">IF(E394&lt;&gt;"",G394&amp;"("&amp;E394&amp;")","")</f>
        <v>Case ID : 271369(Case ID : 271369)</v>
      </c>
      <c r="G394" s="1" t="str">
        <f>IF(E394&lt;&gt;"",VLOOKUP(E394,Lable!$A:$B,2,FALSE),"")</f>
        <v>Case ID : 271369</v>
      </c>
      <c r="H394" s="10"/>
      <c r="I394" s="1"/>
      <c r="J394" s="1"/>
      <c r="K394" s="9"/>
      <c r="L394" s="1"/>
      <c r="M394" s="1"/>
      <c r="N394" s="2"/>
      <c r="O394" s="4"/>
      <c r="P394" s="1"/>
      <c r="Q394" s="1"/>
      <c r="R394" s="2"/>
      <c r="S394" s="1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1:31" ht="18.600000000000001" customHeight="1">
      <c r="A395" s="4" t="s">
        <v>251</v>
      </c>
      <c r="B395" s="1" t="str">
        <f>VLOOKUP(A395,Lable!$G:$I,2,FALSE)</f>
        <v>잘못 취소된 평가의 반전</v>
      </c>
      <c r="C395" s="1" t="str">
        <f t="shared" si="191"/>
        <v>Reverse Of Wrong Cancelled Assessment(잘못 취소된 평가의 반전)</v>
      </c>
      <c r="D395" s="1" t="str">
        <f>IF(B395&lt;&gt;"", VLOOKUP(B395,Lable!$A:$D,2,FALSE), "" )</f>
        <v>Reverse Of Wrong Cancelled Assessment</v>
      </c>
      <c r="E395" s="10" t="s">
        <v>482</v>
      </c>
      <c r="F395" s="1" t="str">
        <f t="shared" si="192"/>
        <v>Case ID : 271369(Case ID : 271369)</v>
      </c>
      <c r="G395" s="1" t="str">
        <f>IF(E395&lt;&gt;"",VLOOKUP(E395,Lable!$A:$B,2,FALSE),"")</f>
        <v>Case ID : 271369</v>
      </c>
      <c r="H395" s="10" t="s">
        <v>317</v>
      </c>
      <c r="I395" s="1" t="str">
        <f t="shared" ref="I395" si="193">IF(H395&lt;&gt;"",J395&amp;"("&amp;H395&amp;")","")</f>
        <v>Remarks(비고)</v>
      </c>
      <c r="J395" s="1" t="str">
        <f>IF(H395&lt;&gt;"", VLOOKUP(H395,Lable!$A:$D,2,FALSE),"")</f>
        <v>Remarks</v>
      </c>
      <c r="K395" s="9"/>
      <c r="L395" s="1" t="str">
        <f t="shared" ref="L395" si="194">IF(K395&lt;&gt;"",M395&amp;"("&amp;K395&amp;")","")</f>
        <v/>
      </c>
      <c r="M395" s="1" t="str">
        <f>IF(K395&lt;&gt;"",VLOOKUP(K395,Lable!$A:$B,2,FALSE),"")</f>
        <v/>
      </c>
      <c r="N395" s="2" t="s">
        <v>333</v>
      </c>
      <c r="O395" s="4" t="s">
        <v>316</v>
      </c>
      <c r="P395" s="1" t="str">
        <f t="shared" ref="P395" si="195">IF(O395&lt;&gt;"",Q395&amp;"&lt;br&gt;("&amp;O395&amp;")","")</f>
        <v>Remarks&lt;br&gt;(비고)</v>
      </c>
      <c r="Q395" s="1" t="str">
        <f>IF(O395&lt;&gt;"", VLOOKUP(O395, Lable!$A:$B, 2, FALSE), "")</f>
        <v>Remarks</v>
      </c>
      <c r="R395" s="2" t="s">
        <v>318</v>
      </c>
      <c r="S395" s="1"/>
      <c r="T395" s="4"/>
      <c r="U395" s="4"/>
      <c r="V395" s="2" t="s">
        <v>140</v>
      </c>
      <c r="W395" s="4"/>
      <c r="X395" s="4"/>
      <c r="Y395" s="4"/>
      <c r="Z395" s="4"/>
      <c r="AA395" s="4"/>
      <c r="AB395" s="4"/>
      <c r="AC395" s="4" t="s">
        <v>487</v>
      </c>
      <c r="AD395" s="4" t="s">
        <v>487</v>
      </c>
      <c r="AE395" s="4" t="s">
        <v>487</v>
      </c>
    </row>
    <row r="396" spans="1:31" s="11" customFormat="1" ht="18.600000000000001" customHeight="1">
      <c r="A396" s="4" t="s">
        <v>251</v>
      </c>
      <c r="B396" s="1" t="str">
        <f>VLOOKUP(A396,Lable!$G:$I,2,FALSE)</f>
        <v>잘못 취소된 평가의 반전</v>
      </c>
      <c r="C396" s="1" t="str">
        <f t="shared" si="191"/>
        <v>Reverse Of Wrong Cancelled Assessment(잘못 취소된 평가의 반전)</v>
      </c>
      <c r="D396" s="1" t="str">
        <f>IF(B396&lt;&gt;"", VLOOKUP(B396,Lable!$A:$D,2,FALSE), "" )</f>
        <v>Reverse Of Wrong Cancelled Assessment</v>
      </c>
      <c r="E396" s="10" t="s">
        <v>482</v>
      </c>
      <c r="F396" s="1" t="str">
        <f t="shared" si="192"/>
        <v>Case ID : 271369(Case ID : 271369)</v>
      </c>
      <c r="G396" s="1" t="str">
        <f>IF(E396&lt;&gt;"",VLOOKUP(E396,Lable!$A:$B,2,FALSE),"")</f>
        <v>Case ID : 271369</v>
      </c>
      <c r="H396" s="10"/>
      <c r="I396" s="1"/>
      <c r="J396" s="1"/>
      <c r="K396" s="9"/>
      <c r="L396" s="1"/>
      <c r="M396" s="1"/>
      <c r="N396" s="2"/>
      <c r="O396" s="4"/>
      <c r="P396" s="1"/>
      <c r="Q396" s="1"/>
      <c r="R396" s="2" t="s">
        <v>70</v>
      </c>
      <c r="S396" s="1" t="s">
        <v>397</v>
      </c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spans="1:31" s="56" customFormat="1" ht="18.600000000000001" customHeight="1">
      <c r="A397" s="52" t="s">
        <v>501</v>
      </c>
      <c r="B397" s="53" t="str">
        <f>VLOOKUP(A397,Lable!$G:$I,2,FALSE)</f>
        <v>첨부파일</v>
      </c>
      <c r="C397" s="53" t="str">
        <f t="shared" si="191"/>
        <v>Attachments(첨부파일)</v>
      </c>
      <c r="D397" s="53" t="str">
        <f>IF(B397&lt;&gt;"", VLOOKUP(B397,Lable!$A:$D,2,FALSE), "" )</f>
        <v>Attachments</v>
      </c>
      <c r="E397" s="54"/>
      <c r="F397" s="53"/>
      <c r="G397" s="53"/>
      <c r="H397" s="54" t="s">
        <v>503</v>
      </c>
      <c r="I397" s="53" t="str">
        <f t="shared" ref="I397:I402" si="196">IF(H397&lt;&gt;"",J397&amp;"("&amp;H397&amp;")","")</f>
        <v>Attachments(첨부파일)</v>
      </c>
      <c r="J397" s="53" t="str">
        <f>IF(H397&lt;&gt;"", VLOOKUP(H397,Lable!$A:$D,2,FALSE),"")</f>
        <v>Attachments</v>
      </c>
      <c r="K397" s="53"/>
      <c r="L397" s="53"/>
      <c r="M397" s="53"/>
      <c r="N397" s="54"/>
      <c r="O397" s="55" t="s">
        <v>493</v>
      </c>
      <c r="P397" s="53" t="str">
        <f t="shared" ref="P397:P407" si="197">IF(O397&lt;&gt;"",Q397&amp;"&lt;br&gt;("&amp;O397&amp;")","")</f>
        <v>+Add attachment&lt;br&gt;(+첨부파일추가)</v>
      </c>
      <c r="Q397" s="53" t="str">
        <f>IF(O397&lt;&gt;"", VLOOKUP(O397, Lable!$A:$B, 2, FALSE), "")</f>
        <v>+Add attachment</v>
      </c>
      <c r="R397" s="54" t="s">
        <v>141</v>
      </c>
      <c r="S397" s="53" t="s">
        <v>495</v>
      </c>
      <c r="T397" s="52"/>
      <c r="U397" s="52"/>
      <c r="V397" s="52"/>
      <c r="W397" s="52"/>
      <c r="X397" s="52"/>
      <c r="Y397" s="52"/>
      <c r="Z397" s="52" t="s">
        <v>514</v>
      </c>
      <c r="AA397" s="52" t="s">
        <v>514</v>
      </c>
      <c r="AB397" s="52" t="s">
        <v>514</v>
      </c>
      <c r="AC397" s="52"/>
      <c r="AD397" s="52"/>
      <c r="AE397" s="52"/>
    </row>
    <row r="398" spans="1:31" s="56" customFormat="1" ht="18.600000000000001" customHeight="1">
      <c r="A398" s="52" t="s">
        <v>501</v>
      </c>
      <c r="B398" s="53" t="str">
        <f>VLOOKUP(A398,Lable!$G:$I,2,FALSE)</f>
        <v>첨부파일</v>
      </c>
      <c r="C398" s="53" t="str">
        <f t="shared" si="191"/>
        <v>Attachments(첨부파일)</v>
      </c>
      <c r="D398" s="53" t="str">
        <f>IF(B398&lt;&gt;"", VLOOKUP(B398,Lable!$A:$D,2,FALSE), "" )</f>
        <v>Attachments</v>
      </c>
      <c r="E398" s="54"/>
      <c r="F398" s="53"/>
      <c r="G398" s="53"/>
      <c r="H398" s="54" t="s">
        <v>503</v>
      </c>
      <c r="I398" s="53" t="str">
        <f t="shared" si="196"/>
        <v>Attachments(첨부파일)</v>
      </c>
      <c r="J398" s="53" t="str">
        <f>IF(H398&lt;&gt;"", VLOOKUP(H398,Lable!$A:$D,2,FALSE),"")</f>
        <v>Attachments</v>
      </c>
      <c r="K398" s="53"/>
      <c r="L398" s="53" t="str">
        <f t="shared" ref="L398:L402" si="198">IF(K398&lt;&gt;"",M398&amp;"("&amp;K398&amp;")","")</f>
        <v/>
      </c>
      <c r="M398" s="53" t="str">
        <f>IF(K398&lt;&gt;"",VLOOKUP(K398,Lable!$A:$B,2,FALSE),"")</f>
        <v/>
      </c>
      <c r="N398" s="54" t="s">
        <v>15</v>
      </c>
      <c r="O398" s="52" t="s">
        <v>356</v>
      </c>
      <c r="P398" s="53" t="str">
        <f t="shared" si="197"/>
        <v>S/No&lt;br&gt;(일련번호)</v>
      </c>
      <c r="Q398" s="53" t="str">
        <f>IF(O398&lt;&gt;"", VLOOKUP(O398, Lable!$A:$B, 2, FALSE), "")</f>
        <v>S/No</v>
      </c>
      <c r="R398" s="54" t="s">
        <v>70</v>
      </c>
      <c r="S398" s="53"/>
      <c r="T398" s="52"/>
      <c r="U398" s="52"/>
      <c r="V398" s="54"/>
      <c r="W398" s="52"/>
      <c r="X398" s="52"/>
      <c r="Y398" s="52"/>
      <c r="Z398" s="52"/>
      <c r="AA398" s="52"/>
      <c r="AB398" s="52"/>
      <c r="AC398" s="52">
        <v>1</v>
      </c>
      <c r="AD398" s="52">
        <v>1</v>
      </c>
      <c r="AE398" s="52">
        <v>1</v>
      </c>
    </row>
    <row r="399" spans="1:31" s="56" customFormat="1" ht="18.600000000000001" customHeight="1">
      <c r="A399" s="52" t="s">
        <v>501</v>
      </c>
      <c r="B399" s="53" t="str">
        <f>VLOOKUP(A399,Lable!$G:$I,2,FALSE)</f>
        <v>첨부파일</v>
      </c>
      <c r="C399" s="53" t="str">
        <f t="shared" si="191"/>
        <v>Attachments(첨부파일)</v>
      </c>
      <c r="D399" s="53" t="str">
        <f>IF(B399&lt;&gt;"", VLOOKUP(B399,Lable!$A:$D,2,FALSE), "" )</f>
        <v>Attachments</v>
      </c>
      <c r="E399" s="54"/>
      <c r="F399" s="53"/>
      <c r="G399" s="53"/>
      <c r="H399" s="54" t="s">
        <v>503</v>
      </c>
      <c r="I399" s="53" t="str">
        <f t="shared" si="196"/>
        <v>Attachments(첨부파일)</v>
      </c>
      <c r="J399" s="53" t="str">
        <f>IF(H399&lt;&gt;"", VLOOKUP(H399,Lable!$A:$D,2,FALSE),"")</f>
        <v>Attachments</v>
      </c>
      <c r="K399" s="53"/>
      <c r="L399" s="53" t="str">
        <f t="shared" si="198"/>
        <v/>
      </c>
      <c r="M399" s="53" t="str">
        <f>IF(K399&lt;&gt;"",VLOOKUP(K399,Lable!$A:$B,2,FALSE),"")</f>
        <v/>
      </c>
      <c r="N399" s="54" t="s">
        <v>15</v>
      </c>
      <c r="O399" s="52" t="s">
        <v>362</v>
      </c>
      <c r="P399" s="53" t="str">
        <f t="shared" si="197"/>
        <v>Attachment Type&lt;br&gt;(첨부파일유형)</v>
      </c>
      <c r="Q399" s="53" t="str">
        <f>IF(O399&lt;&gt;"", VLOOKUP(O399, Lable!$A:$B, 2, FALSE), "")</f>
        <v>Attachment Type</v>
      </c>
      <c r="R399" s="54" t="s">
        <v>70</v>
      </c>
      <c r="S399" s="53"/>
      <c r="T399" s="52"/>
      <c r="U399" s="52"/>
      <c r="V399" s="54"/>
      <c r="W399" s="52"/>
      <c r="X399" s="52"/>
      <c r="Y399" s="52"/>
      <c r="Z399" s="52"/>
      <c r="AA399" s="52"/>
      <c r="AB399" s="52"/>
      <c r="AC399" s="52" t="s">
        <v>497</v>
      </c>
      <c r="AD399" s="52" t="s">
        <v>497</v>
      </c>
      <c r="AE399" s="52" t="s">
        <v>497</v>
      </c>
    </row>
    <row r="400" spans="1:31" s="56" customFormat="1" ht="18.600000000000001" customHeight="1">
      <c r="A400" s="52" t="s">
        <v>501</v>
      </c>
      <c r="B400" s="53" t="str">
        <f>VLOOKUP(A400,Lable!$G:$I,2,FALSE)</f>
        <v>첨부파일</v>
      </c>
      <c r="C400" s="53" t="str">
        <f t="shared" si="191"/>
        <v>Attachments(첨부파일)</v>
      </c>
      <c r="D400" s="53" t="str">
        <f>IF(B400&lt;&gt;"", VLOOKUP(B400,Lable!$A:$D,2,FALSE), "" )</f>
        <v>Attachments</v>
      </c>
      <c r="E400" s="54"/>
      <c r="F400" s="53"/>
      <c r="G400" s="53"/>
      <c r="H400" s="54" t="s">
        <v>503</v>
      </c>
      <c r="I400" s="53" t="str">
        <f t="shared" si="196"/>
        <v>Attachments(첨부파일)</v>
      </c>
      <c r="J400" s="53" t="str">
        <f>IF(H400&lt;&gt;"", VLOOKUP(H400,Lable!$A:$D,2,FALSE),"")</f>
        <v>Attachments</v>
      </c>
      <c r="K400" s="53"/>
      <c r="L400" s="53" t="str">
        <f t="shared" si="198"/>
        <v/>
      </c>
      <c r="M400" s="53" t="str">
        <f>IF(K400&lt;&gt;"",VLOOKUP(K400,Lable!$A:$B,2,FALSE),"")</f>
        <v/>
      </c>
      <c r="N400" s="54" t="s">
        <v>15</v>
      </c>
      <c r="O400" s="52" t="s">
        <v>357</v>
      </c>
      <c r="P400" s="53" t="str">
        <f t="shared" si="197"/>
        <v>Description&lt;br&gt;(설명)</v>
      </c>
      <c r="Q400" s="53" t="str">
        <f>IF(O400&lt;&gt;"", VLOOKUP(O400, Lable!$A:$B, 2, FALSE), "")</f>
        <v>Description</v>
      </c>
      <c r="R400" s="54" t="s">
        <v>70</v>
      </c>
      <c r="S400" s="53"/>
      <c r="T400" s="52"/>
      <c r="U400" s="52"/>
      <c r="V400" s="54"/>
      <c r="W400" s="52"/>
      <c r="X400" s="52"/>
      <c r="Y400" s="52"/>
      <c r="Z400" s="52"/>
      <c r="AA400" s="52"/>
      <c r="AB400" s="52"/>
      <c r="AC400" s="52" t="s">
        <v>498</v>
      </c>
      <c r="AD400" s="52" t="s">
        <v>498</v>
      </c>
      <c r="AE400" s="52" t="s">
        <v>498</v>
      </c>
    </row>
    <row r="401" spans="1:31" s="56" customFormat="1" ht="18.600000000000001" customHeight="1">
      <c r="A401" s="52" t="s">
        <v>501</v>
      </c>
      <c r="B401" s="53" t="str">
        <f>VLOOKUP(A401,Lable!$G:$I,2,FALSE)</f>
        <v>첨부파일</v>
      </c>
      <c r="C401" s="53" t="str">
        <f t="shared" si="191"/>
        <v>Attachments(첨부파일)</v>
      </c>
      <c r="D401" s="53" t="str">
        <f>IF(B401&lt;&gt;"", VLOOKUP(B401,Lable!$A:$D,2,FALSE), "" )</f>
        <v>Attachments</v>
      </c>
      <c r="E401" s="54"/>
      <c r="F401" s="53"/>
      <c r="G401" s="53"/>
      <c r="H401" s="54" t="s">
        <v>503</v>
      </c>
      <c r="I401" s="53" t="str">
        <f t="shared" si="196"/>
        <v>Attachments(첨부파일)</v>
      </c>
      <c r="J401" s="53" t="str">
        <f>IF(H401&lt;&gt;"", VLOOKUP(H401,Lable!$A:$D,2,FALSE),"")</f>
        <v>Attachments</v>
      </c>
      <c r="K401" s="53"/>
      <c r="L401" s="53" t="str">
        <f t="shared" si="198"/>
        <v/>
      </c>
      <c r="M401" s="53" t="str">
        <f>IF(K401&lt;&gt;"",VLOOKUP(K401,Lable!$A:$B,2,FALSE),"")</f>
        <v/>
      </c>
      <c r="N401" s="54" t="s">
        <v>15</v>
      </c>
      <c r="O401" s="52" t="s">
        <v>363</v>
      </c>
      <c r="P401" s="53" t="str">
        <f t="shared" si="197"/>
        <v>File Name&lt;br&gt;(파일이름)</v>
      </c>
      <c r="Q401" s="53" t="str">
        <f>IF(O401&lt;&gt;"", VLOOKUP(O401, Lable!$A:$B, 2, FALSE), "")</f>
        <v>File Name</v>
      </c>
      <c r="R401" s="54" t="s">
        <v>70</v>
      </c>
      <c r="S401" s="53"/>
      <c r="T401" s="52"/>
      <c r="U401" s="52"/>
      <c r="V401" s="54"/>
      <c r="W401" s="52"/>
      <c r="X401" s="52"/>
      <c r="Y401" s="52"/>
      <c r="Z401" s="52"/>
      <c r="AA401" s="52"/>
      <c r="AB401" s="52"/>
      <c r="AC401" s="52" t="s">
        <v>499</v>
      </c>
      <c r="AD401" s="52" t="s">
        <v>499</v>
      </c>
      <c r="AE401" s="52" t="s">
        <v>499</v>
      </c>
    </row>
    <row r="402" spans="1:31" s="56" customFormat="1" ht="18.600000000000001" customHeight="1">
      <c r="A402" s="52" t="s">
        <v>501</v>
      </c>
      <c r="B402" s="53" t="str">
        <f>VLOOKUP(A402,Lable!$G:$I,2,FALSE)</f>
        <v>첨부파일</v>
      </c>
      <c r="C402" s="53" t="str">
        <f t="shared" si="191"/>
        <v>Attachments(첨부파일)</v>
      </c>
      <c r="D402" s="53" t="str">
        <f>IF(B402&lt;&gt;"", VLOOKUP(B402,Lable!$A:$D,2,FALSE), "" )</f>
        <v>Attachments</v>
      </c>
      <c r="E402" s="54"/>
      <c r="F402" s="53"/>
      <c r="G402" s="53"/>
      <c r="H402" s="54" t="s">
        <v>503</v>
      </c>
      <c r="I402" s="53" t="str">
        <f t="shared" si="196"/>
        <v>Attachments(첨부파일)</v>
      </c>
      <c r="J402" s="53" t="str">
        <f>IF(H402&lt;&gt;"", VLOOKUP(H402,Lable!$A:$D,2,FALSE),"")</f>
        <v>Attachments</v>
      </c>
      <c r="K402" s="53"/>
      <c r="L402" s="53" t="str">
        <f t="shared" si="198"/>
        <v/>
      </c>
      <c r="M402" s="53" t="str">
        <f>IF(K402&lt;&gt;"",VLOOKUP(K402,Lable!$A:$B,2,FALSE),"")</f>
        <v/>
      </c>
      <c r="N402" s="54" t="s">
        <v>15</v>
      </c>
      <c r="O402" s="52" t="s">
        <v>358</v>
      </c>
      <c r="P402" s="53" t="str">
        <f t="shared" si="197"/>
        <v>Actions&lt;br&gt;(작업)</v>
      </c>
      <c r="Q402" s="53" t="str">
        <f>IF(O402&lt;&gt;"", VLOOKUP(O402, Lable!$A:$B, 2, FALSE), "")</f>
        <v>Actions</v>
      </c>
      <c r="R402" s="54" t="s">
        <v>70</v>
      </c>
      <c r="S402" s="53"/>
      <c r="T402" s="52"/>
      <c r="U402" s="52"/>
      <c r="V402" s="54"/>
      <c r="W402" s="52"/>
      <c r="X402" s="52"/>
      <c r="Y402" s="52"/>
      <c r="Z402" s="52"/>
      <c r="AA402" s="52"/>
      <c r="AB402" s="52"/>
      <c r="AC402" s="57" t="s">
        <v>500</v>
      </c>
      <c r="AD402" s="57" t="s">
        <v>500</v>
      </c>
      <c r="AE402" s="57" t="s">
        <v>500</v>
      </c>
    </row>
    <row r="403" spans="1:31" s="56" customFormat="1" ht="18.600000000000001" customHeight="1">
      <c r="A403" s="52" t="s">
        <v>512</v>
      </c>
      <c r="B403" s="53" t="str">
        <f>VLOOKUP(A403,Lable!$G:$I,2,FALSE)</f>
        <v>첨부파일추가</v>
      </c>
      <c r="C403" s="53" t="str">
        <f t="shared" si="191"/>
        <v>Add Attachment(첨부파일추가)</v>
      </c>
      <c r="D403" s="53" t="str">
        <f>IF(B403&lt;&gt;"", VLOOKUP(B403,Lable!$A:$D,2,FALSE), "" )</f>
        <v>Add Attachment</v>
      </c>
      <c r="E403" s="53"/>
      <c r="F403" s="53"/>
      <c r="G403" s="53"/>
      <c r="H403" s="53"/>
      <c r="I403" s="53"/>
      <c r="J403" s="53"/>
      <c r="K403" s="53"/>
      <c r="L403" s="53"/>
      <c r="M403" s="53"/>
      <c r="N403" s="54" t="s">
        <v>25</v>
      </c>
      <c r="O403" s="60" t="s">
        <v>361</v>
      </c>
      <c r="P403" s="53" t="str">
        <f t="shared" si="197"/>
        <v>Attachment Type&lt;br&gt;(첨부파일유형)</v>
      </c>
      <c r="Q403" s="53" t="str">
        <f>IF(O403&lt;&gt;"", VLOOKUP(O403, Lable!$A:$B, 2, FALSE), "")</f>
        <v>Attachment Type</v>
      </c>
      <c r="R403" s="54" t="s">
        <v>143</v>
      </c>
      <c r="S403" s="53"/>
      <c r="T403" s="52"/>
      <c r="U403" s="52"/>
      <c r="V403" s="52" t="s">
        <v>518</v>
      </c>
      <c r="W403" s="52"/>
      <c r="X403" s="52"/>
      <c r="Y403" s="52"/>
      <c r="Z403" s="52" t="s">
        <v>496</v>
      </c>
      <c r="AA403" s="52" t="s">
        <v>496</v>
      </c>
      <c r="AB403" s="52" t="s">
        <v>496</v>
      </c>
      <c r="AC403" s="52" t="s">
        <v>496</v>
      </c>
      <c r="AD403" s="52" t="s">
        <v>496</v>
      </c>
      <c r="AE403" s="52" t="s">
        <v>496</v>
      </c>
    </row>
    <row r="404" spans="1:31" s="56" customFormat="1" ht="18.600000000000001" customHeight="1">
      <c r="A404" s="52" t="s">
        <v>512</v>
      </c>
      <c r="B404" s="53" t="str">
        <f>VLOOKUP(A404,Lable!$G:$I,2,FALSE)</f>
        <v>첨부파일추가</v>
      </c>
      <c r="C404" s="53" t="str">
        <f t="shared" si="191"/>
        <v>Add Attachment(첨부파일추가)</v>
      </c>
      <c r="D404" s="53" t="str">
        <f>IF(B404&lt;&gt;"", VLOOKUP(B404,Lable!$A:$D,2,FALSE), "" )</f>
        <v>Add Attachment</v>
      </c>
      <c r="E404" s="53"/>
      <c r="F404" s="53"/>
      <c r="G404" s="53"/>
      <c r="H404" s="53"/>
      <c r="I404" s="53"/>
      <c r="J404" s="53"/>
      <c r="K404" s="53"/>
      <c r="L404" s="53"/>
      <c r="M404" s="53"/>
      <c r="N404" s="54" t="s">
        <v>25</v>
      </c>
      <c r="O404" s="60" t="s">
        <v>508</v>
      </c>
      <c r="P404" s="53" t="str">
        <f t="shared" si="197"/>
        <v>File Description&lt;br&gt;(파일설명)</v>
      </c>
      <c r="Q404" s="53" t="str">
        <f>IF(O404&lt;&gt;"", VLOOKUP(O404, Lable!$A:$B, 2, FALSE), "")</f>
        <v>File Description</v>
      </c>
      <c r="R404" s="54" t="s">
        <v>142</v>
      </c>
      <c r="S404" s="53"/>
      <c r="T404" s="52"/>
      <c r="U404" s="52"/>
      <c r="V404" s="52" t="s">
        <v>518</v>
      </c>
      <c r="W404" s="52"/>
      <c r="X404" s="52"/>
      <c r="Y404" s="52"/>
      <c r="Z404" s="52"/>
      <c r="AA404" s="52"/>
      <c r="AB404" s="52"/>
      <c r="AC404" s="52" t="s">
        <v>510</v>
      </c>
      <c r="AD404" s="52" t="s">
        <v>510</v>
      </c>
      <c r="AE404" s="52" t="s">
        <v>510</v>
      </c>
    </row>
    <row r="405" spans="1:31" s="56" customFormat="1" ht="18.600000000000001" customHeight="1">
      <c r="A405" s="52" t="s">
        <v>512</v>
      </c>
      <c r="B405" s="53" t="str">
        <f>VLOOKUP(A405,Lable!$G:$I,2,FALSE)</f>
        <v>첨부파일추가</v>
      </c>
      <c r="C405" s="53" t="str">
        <f t="shared" si="191"/>
        <v>Add Attachment(첨부파일추가)</v>
      </c>
      <c r="D405" s="53" t="str">
        <f>IF(B405&lt;&gt;"", VLOOKUP(B405,Lable!$A:$D,2,FALSE), "" )</f>
        <v>Add Attachment</v>
      </c>
      <c r="E405" s="53"/>
      <c r="F405" s="53"/>
      <c r="G405" s="53"/>
      <c r="H405" s="53"/>
      <c r="I405" s="53"/>
      <c r="J405" s="53"/>
      <c r="K405" s="53"/>
      <c r="L405" s="53"/>
      <c r="M405" s="53"/>
      <c r="N405" s="54" t="s">
        <v>25</v>
      </c>
      <c r="O405" s="60" t="s">
        <v>507</v>
      </c>
      <c r="P405" s="53" t="str">
        <f t="shared" si="197"/>
        <v>File&lt;br&gt;(파일)</v>
      </c>
      <c r="Q405" s="53" t="str">
        <f>IF(O405&lt;&gt;"", VLOOKUP(O405, Lable!$A:$B, 2, FALSE), "")</f>
        <v>File</v>
      </c>
      <c r="R405" s="54" t="s">
        <v>509</v>
      </c>
      <c r="S405" s="53"/>
      <c r="T405" s="52"/>
      <c r="U405" s="52"/>
      <c r="V405" s="52" t="s">
        <v>518</v>
      </c>
      <c r="W405" s="52"/>
      <c r="X405" s="52"/>
      <c r="Y405" s="52"/>
      <c r="Z405" s="52"/>
      <c r="AA405" s="52"/>
      <c r="AB405" s="52"/>
      <c r="AC405" s="52" t="s">
        <v>511</v>
      </c>
      <c r="AD405" s="52" t="s">
        <v>511</v>
      </c>
      <c r="AE405" s="52" t="s">
        <v>511</v>
      </c>
    </row>
    <row r="406" spans="1:31" s="56" customFormat="1" ht="18.600000000000001" customHeight="1">
      <c r="A406" s="52" t="s">
        <v>512</v>
      </c>
      <c r="B406" s="53" t="str">
        <f>VLOOKUP(A406,Lable!$G:$I,2,FALSE)</f>
        <v>첨부파일추가</v>
      </c>
      <c r="C406" s="53" t="str">
        <f t="shared" ref="C406:C409" si="199">IF(B406&lt;&gt;"",D406&amp;"("&amp;B406&amp;")","")</f>
        <v>Add Attachment(첨부파일추가)</v>
      </c>
      <c r="D406" s="53" t="str">
        <f>IF(B406&lt;&gt;"", VLOOKUP(B406,Lable!$A:$D,2,FALSE), "" )</f>
        <v>Add Attachment</v>
      </c>
      <c r="E406" s="53"/>
      <c r="F406" s="53"/>
      <c r="G406" s="53"/>
      <c r="H406" s="53"/>
      <c r="I406" s="53"/>
      <c r="J406" s="53"/>
      <c r="K406" s="53"/>
      <c r="L406" s="53" t="str">
        <f t="shared" ref="L406:L407" si="200">IF(K406&lt;&gt;"",M406&amp;"("&amp;K406&amp;")","")</f>
        <v/>
      </c>
      <c r="M406" s="53" t="str">
        <f>IF(K406&lt;&gt;"",VLOOKUP(K406,Lable!$A:$B,2,FALSE),"")</f>
        <v/>
      </c>
      <c r="N406" s="54"/>
      <c r="O406" s="52" t="s">
        <v>391</v>
      </c>
      <c r="P406" s="53" t="str">
        <f t="shared" si="197"/>
        <v>Cancel&lt;br&gt;(취소)</v>
      </c>
      <c r="Q406" s="53" t="str">
        <f>IF(O406&lt;&gt;"", VLOOKUP(O406, Lable!$A:$B, 2, FALSE), "")</f>
        <v>Cancel</v>
      </c>
      <c r="R406" s="54" t="s">
        <v>141</v>
      </c>
      <c r="S406" s="53" t="s">
        <v>287</v>
      </c>
      <c r="T406" s="53"/>
      <c r="U406" s="53"/>
      <c r="V406" s="54"/>
      <c r="W406" s="54"/>
      <c r="X406" s="54"/>
      <c r="Y406" s="54"/>
      <c r="Z406" s="52"/>
      <c r="AA406" s="52"/>
      <c r="AB406" s="52"/>
      <c r="AC406" s="52"/>
      <c r="AD406" s="52"/>
      <c r="AE406" s="52"/>
    </row>
    <row r="407" spans="1:31" s="56" customFormat="1" ht="18.600000000000001" customHeight="1">
      <c r="A407" s="52" t="s">
        <v>512</v>
      </c>
      <c r="B407" s="53" t="str">
        <f>VLOOKUP(A407,Lable!$G:$I,2,FALSE)</f>
        <v>첨부파일추가</v>
      </c>
      <c r="C407" s="53" t="str">
        <f t="shared" si="199"/>
        <v>Add Attachment(첨부파일추가)</v>
      </c>
      <c r="D407" s="53" t="str">
        <f>IF(B407&lt;&gt;"", VLOOKUP(B407,Lable!$A:$D,2,FALSE), "" )</f>
        <v>Add Attachment</v>
      </c>
      <c r="E407" s="53"/>
      <c r="F407" s="53"/>
      <c r="G407" s="53"/>
      <c r="H407" s="53"/>
      <c r="I407" s="53"/>
      <c r="J407" s="53"/>
      <c r="K407" s="53"/>
      <c r="L407" s="53" t="str">
        <f t="shared" si="200"/>
        <v/>
      </c>
      <c r="M407" s="53" t="str">
        <f>IF(K407&lt;&gt;"",VLOOKUP(K407,Lable!$A:$B,2,FALSE),"")</f>
        <v/>
      </c>
      <c r="N407" s="54"/>
      <c r="O407" s="52" t="s">
        <v>517</v>
      </c>
      <c r="P407" s="53" t="str">
        <f t="shared" si="197"/>
        <v>save&lt;br&gt;(저장)</v>
      </c>
      <c r="Q407" s="53" t="str">
        <f>IF(O407&lt;&gt;"", VLOOKUP(O407, Lable!$A:$B, 2, FALSE), "")</f>
        <v>save</v>
      </c>
      <c r="R407" s="54" t="s">
        <v>141</v>
      </c>
      <c r="S407" s="53" t="s">
        <v>495</v>
      </c>
      <c r="T407" s="53"/>
      <c r="U407" s="53"/>
      <c r="V407" s="54"/>
      <c r="W407" s="54"/>
      <c r="X407" s="54"/>
      <c r="Y407" s="54"/>
      <c r="Z407" s="52"/>
      <c r="AA407" s="52"/>
      <c r="AB407" s="52"/>
      <c r="AC407" s="52"/>
      <c r="AD407" s="52"/>
      <c r="AE407" s="52"/>
    </row>
    <row r="408" spans="1:31" s="56" customFormat="1" ht="18.600000000000001" customHeight="1">
      <c r="A408" s="52" t="s">
        <v>521</v>
      </c>
      <c r="B408" s="53" t="str">
        <f>VLOOKUP(A408,Lable!$G:$I,2,FALSE)</f>
        <v>승인단계및비고</v>
      </c>
      <c r="C408" s="53" t="str">
        <f t="shared" si="199"/>
        <v>Approval Stages and Remarks(승인단계및비고)</v>
      </c>
      <c r="D408" s="53" t="str">
        <f>IF(B408&lt;&gt;"", VLOOKUP(B408,Lable!$A:$D,2,FALSE), "" )</f>
        <v>Approval Stages and Remarks</v>
      </c>
      <c r="E408" s="54"/>
      <c r="F408" s="53"/>
      <c r="G408" s="53"/>
      <c r="H408" s="54" t="s">
        <v>519</v>
      </c>
      <c r="I408" s="53" t="str">
        <f t="shared" ref="I408:I409" si="201">IF(H408&lt;&gt;"",J408&amp;"("&amp;H408&amp;")","")</f>
        <v>Approval Stages and Remarks(승인단계및비고)</v>
      </c>
      <c r="J408" s="53" t="str">
        <f>IF(H408&lt;&gt;"", VLOOKUP(H408,Lable!$A:$D,2,FALSE),"")</f>
        <v>Approval Stages and Remarks</v>
      </c>
      <c r="K408" s="53"/>
      <c r="L408" s="53"/>
      <c r="M408" s="53"/>
      <c r="N408" s="54" t="s">
        <v>522</v>
      </c>
      <c r="O408" s="55" t="s">
        <v>527</v>
      </c>
      <c r="P408" s="53" t="str">
        <f t="shared" ref="P408:P409" si="202">IF(O408&lt;&gt;"",Q408&amp;"&lt;br&gt;("&amp;O408&amp;")","")</f>
        <v>Officer&lt;br&gt;(Officer)</v>
      </c>
      <c r="Q408" s="53" t="str">
        <f>IF(O408&lt;&gt;"", VLOOKUP(O408, Lable!$A:$B, 2, FALSE), "")</f>
        <v>Officer</v>
      </c>
      <c r="R408" s="54" t="s">
        <v>70</v>
      </c>
      <c r="S408" s="53"/>
      <c r="T408" s="52"/>
      <c r="U408" s="52"/>
      <c r="V408" s="52" t="s">
        <v>518</v>
      </c>
      <c r="W408" s="52"/>
      <c r="X408" s="52"/>
      <c r="Y408" s="52"/>
      <c r="Z408" s="52"/>
      <c r="AA408" s="52"/>
      <c r="AB408" s="52"/>
      <c r="AC408" s="52" t="s">
        <v>523</v>
      </c>
      <c r="AD408" s="52" t="s">
        <v>523</v>
      </c>
      <c r="AE408" s="52" t="s">
        <v>523</v>
      </c>
    </row>
    <row r="409" spans="1:31" s="56" customFormat="1" ht="18.600000000000001" customHeight="1">
      <c r="A409" s="52" t="s">
        <v>521</v>
      </c>
      <c r="B409" s="53" t="str">
        <f>VLOOKUP(A409,Lable!$G:$I,2,FALSE)</f>
        <v>승인단계및비고</v>
      </c>
      <c r="C409" s="53" t="str">
        <f t="shared" si="199"/>
        <v>Approval Stages and Remarks(승인단계및비고)</v>
      </c>
      <c r="D409" s="53" t="str">
        <f>IF(B409&lt;&gt;"", VLOOKUP(B409,Lable!$A:$D,2,FALSE), "" )</f>
        <v>Approval Stages and Remarks</v>
      </c>
      <c r="E409" s="54"/>
      <c r="F409" s="53"/>
      <c r="G409" s="53"/>
      <c r="H409" s="54" t="s">
        <v>519</v>
      </c>
      <c r="I409" s="53" t="str">
        <f t="shared" si="201"/>
        <v>Approval Stages and Remarks(승인단계및비고)</v>
      </c>
      <c r="J409" s="53" t="str">
        <f>IF(H409&lt;&gt;"", VLOOKUP(H409,Lable!$A:$D,2,FALSE),"")</f>
        <v>Approval Stages and Remarks</v>
      </c>
      <c r="K409" s="53"/>
      <c r="L409" s="53" t="str">
        <f t="shared" ref="L409" si="203">IF(K409&lt;&gt;"",M409&amp;"("&amp;K409&amp;")","")</f>
        <v/>
      </c>
      <c r="M409" s="53" t="str">
        <f>IF(K409&lt;&gt;"",VLOOKUP(K409,Lable!$A:$B,2,FALSE),"")</f>
        <v/>
      </c>
      <c r="N409" s="54" t="s">
        <v>522</v>
      </c>
      <c r="O409" s="55" t="s">
        <v>530</v>
      </c>
      <c r="P409" s="53" t="str">
        <f t="shared" si="202"/>
        <v>Officer &lt;br&gt;(Officer )</v>
      </c>
      <c r="Q409" s="53" t="str">
        <f>IF(O409&lt;&gt;"", VLOOKUP(O409, Lable!$A:$B, 2, FALSE), "")</f>
        <v xml:space="preserve">Officer </v>
      </c>
      <c r="R409" s="54" t="s">
        <v>70</v>
      </c>
      <c r="S409" s="53"/>
      <c r="T409" s="52"/>
      <c r="U409" s="52"/>
      <c r="V409" s="52" t="s">
        <v>518</v>
      </c>
      <c r="W409" s="52"/>
      <c r="X409" s="52"/>
      <c r="Y409" s="52"/>
      <c r="Z409" s="52"/>
      <c r="AA409" s="52"/>
      <c r="AB409" s="52"/>
      <c r="AC409" s="52" t="s">
        <v>524</v>
      </c>
      <c r="AD409" s="52" t="s">
        <v>524</v>
      </c>
      <c r="AE409" s="52" t="s">
        <v>524</v>
      </c>
    </row>
    <row r="410" spans="1:31" s="56" customFormat="1" ht="18.600000000000001" customHeight="1">
      <c r="A410" s="52" t="s">
        <v>521</v>
      </c>
      <c r="B410" s="53" t="str">
        <f>VLOOKUP(A410,Lable!$G:$I,2,FALSE)</f>
        <v>승인단계및비고</v>
      </c>
      <c r="C410" s="53" t="str">
        <f t="shared" ref="C410" si="204">IF(B410&lt;&gt;"",D410&amp;"("&amp;B410&amp;")","")</f>
        <v>Approval Stages and Remarks(승인단계및비고)</v>
      </c>
      <c r="D410" s="53" t="str">
        <f>IF(B410&lt;&gt;"", VLOOKUP(B410,Lable!$A:$D,2,FALSE), "" )</f>
        <v>Approval Stages and Remarks</v>
      </c>
      <c r="E410" s="54"/>
      <c r="F410" s="53"/>
      <c r="G410" s="53"/>
      <c r="H410" s="54" t="s">
        <v>519</v>
      </c>
      <c r="I410" s="53" t="str">
        <f t="shared" ref="I410:I415" si="205">IF(H410&lt;&gt;"",J410&amp;"("&amp;H410&amp;")","")</f>
        <v>Approval Stages and Remarks(승인단계및비고)</v>
      </c>
      <c r="J410" s="53" t="str">
        <f>IF(H410&lt;&gt;"", VLOOKUP(H410,Lable!$A:$D,2,FALSE),"")</f>
        <v>Approval Stages and Remarks</v>
      </c>
      <c r="K410" s="53"/>
      <c r="L410" s="53" t="str">
        <f t="shared" ref="L410:L415" si="206">IF(K410&lt;&gt;"",M410&amp;"("&amp;K410&amp;")","")</f>
        <v/>
      </c>
      <c r="M410" s="53" t="str">
        <f>IF(K410&lt;&gt;"",VLOOKUP(K410,Lable!$A:$B,2,FALSE),"")</f>
        <v/>
      </c>
      <c r="N410" s="54" t="s">
        <v>522</v>
      </c>
      <c r="O410" s="52" t="s">
        <v>529</v>
      </c>
      <c r="P410" s="53" t="str">
        <f t="shared" ref="P410:P415" si="207">IF(O410&lt;&gt;"",Q410&amp;"&lt;br&gt;("&amp;O410&amp;")","")</f>
        <v>Reviewer&lt;br&gt;(Reviewer)</v>
      </c>
      <c r="Q410" s="53" t="str">
        <f>IF(O410&lt;&gt;"", VLOOKUP(O410, Lable!$A:$B, 2, FALSE), "")</f>
        <v>Reviewer</v>
      </c>
      <c r="R410" s="54" t="s">
        <v>70</v>
      </c>
      <c r="S410" s="53"/>
      <c r="T410" s="52"/>
      <c r="U410" s="52"/>
      <c r="V410" s="52" t="s">
        <v>518</v>
      </c>
      <c r="W410" s="52"/>
      <c r="X410" s="52"/>
      <c r="Y410" s="52"/>
      <c r="Z410" s="52"/>
      <c r="AA410" s="52"/>
      <c r="AB410" s="52"/>
      <c r="AC410" s="52" t="s">
        <v>525</v>
      </c>
      <c r="AD410" s="52" t="s">
        <v>525</v>
      </c>
      <c r="AE410" s="52" t="s">
        <v>525</v>
      </c>
    </row>
    <row r="411" spans="1:31" s="11" customFormat="1" ht="17.45" customHeight="1">
      <c r="A411" s="4" t="s">
        <v>532</v>
      </c>
      <c r="B411" s="1" t="str">
        <f>VLOOKUP(A411,Lable!$G:$I,2,FALSE)</f>
        <v>케이스 재할당</v>
      </c>
      <c r="C411" s="1" t="str">
        <f>IF(B411&lt;&gt;"",D411&amp;"("&amp;B411&amp;")","")</f>
        <v>Case Reassignment(케이스 재할당)</v>
      </c>
      <c r="D411" s="1" t="str">
        <f>IF(B411&lt;&gt;"", VLOOKUP(B411,Lable!$A:$D,2,FALSE), "" )</f>
        <v>Case Reassignment</v>
      </c>
      <c r="E411" s="10"/>
      <c r="F411" s="1" t="str">
        <f t="shared" ref="F411" si="208">IF(E411&lt;&gt;"",G411&amp;"("&amp;E411&amp;")","")</f>
        <v/>
      </c>
      <c r="G411" s="1" t="str">
        <f>IF(E411&lt;&gt;"",VLOOKUP(E411,Lable!$A:$B,2,FALSE),"")</f>
        <v/>
      </c>
      <c r="H411" s="10"/>
      <c r="I411" s="1" t="str">
        <f t="shared" ref="I411" si="209">IF(H411&lt;&gt;"",J411&amp;"("&amp;H411&amp;")","")</f>
        <v/>
      </c>
      <c r="J411" s="1" t="str">
        <f>IF(H411&lt;&gt;"", VLOOKUP(H411,Lable!$A:$D,2,FALSE),"")</f>
        <v/>
      </c>
      <c r="K411" s="9"/>
      <c r="L411" s="1" t="str">
        <f t="shared" ref="L411" si="210">IF(K411&lt;&gt;"",M411&amp;"("&amp;K411&amp;")","")</f>
        <v/>
      </c>
      <c r="M411" s="1" t="str">
        <f>IF(K411&lt;&gt;"",VLOOKUP(K411,Lable!$A:$B,2,FALSE),"")</f>
        <v/>
      </c>
      <c r="N411" s="2" t="s">
        <v>26</v>
      </c>
      <c r="O411" s="4" t="s">
        <v>219</v>
      </c>
      <c r="P411" s="1" t="str">
        <f t="shared" ref="P411" si="211">IF(O411&lt;&gt;"",Q411&amp;"&lt;br&gt;("&amp;O411&amp;")","")</f>
        <v>Case ID&lt;br&gt;(사례 ID)</v>
      </c>
      <c r="Q411" s="1" t="str">
        <f>IF(O411&lt;&gt;"", VLOOKUP(O411, Lable!$A:$B, 2, FALSE), "")</f>
        <v>Case ID</v>
      </c>
      <c r="R411" s="2" t="s">
        <v>142</v>
      </c>
      <c r="S411" s="1"/>
      <c r="T411" s="1"/>
      <c r="U411" s="1"/>
      <c r="V411" s="2"/>
      <c r="W411" s="2"/>
      <c r="X411" s="2"/>
      <c r="Y411" s="2"/>
      <c r="Z411" s="4"/>
      <c r="AA411" s="4"/>
      <c r="AB411" s="4"/>
      <c r="AC411" s="3"/>
      <c r="AD411" s="3"/>
      <c r="AE411" s="3"/>
    </row>
    <row r="412" spans="1:31" s="11" customFormat="1" ht="17.45" customHeight="1">
      <c r="A412" s="4" t="s">
        <v>532</v>
      </c>
      <c r="B412" s="1" t="str">
        <f>VLOOKUP(A412,Lable!$G:$I,2,FALSE)</f>
        <v>케이스 재할당</v>
      </c>
      <c r="C412" s="1" t="str">
        <f>IF(B412&lt;&gt;"",D412&amp;"("&amp;B412&amp;")","")</f>
        <v>Case Reassignment(케이스 재할당)</v>
      </c>
      <c r="D412" s="1" t="str">
        <f>IF(B412&lt;&gt;"", VLOOKUP(B412,Lable!$A:$D,2,FALSE), "" )</f>
        <v>Case Reassignment</v>
      </c>
      <c r="E412" s="10"/>
      <c r="F412" s="1" t="str">
        <f t="shared" ref="F412:F415" si="212">IF(E412&lt;&gt;"",G412&amp;"("&amp;E412&amp;")","")</f>
        <v/>
      </c>
      <c r="G412" s="1" t="str">
        <f>IF(E412&lt;&gt;"",VLOOKUP(E412,Lable!$A:$B,2,FALSE),"")</f>
        <v/>
      </c>
      <c r="H412" s="10"/>
      <c r="I412" s="1" t="str">
        <f t="shared" si="205"/>
        <v/>
      </c>
      <c r="J412" s="1" t="str">
        <f>IF(H412&lt;&gt;"", VLOOKUP(H412,Lable!$A:$D,2,FALSE),"")</f>
        <v/>
      </c>
      <c r="K412" s="9"/>
      <c r="L412" s="1" t="str">
        <f t="shared" si="206"/>
        <v/>
      </c>
      <c r="M412" s="1" t="str">
        <f>IF(K412&lt;&gt;"",VLOOKUP(K412,Lable!$A:$B,2,FALSE),"")</f>
        <v/>
      </c>
      <c r="N412" s="2" t="s">
        <v>26</v>
      </c>
      <c r="O412" s="4" t="s">
        <v>128</v>
      </c>
      <c r="P412" s="1" t="str">
        <f t="shared" si="207"/>
        <v>Taxpayer ID&lt;br&gt;(Taxpayer ID)</v>
      </c>
      <c r="Q412" s="1" t="str">
        <f>IF(O412&lt;&gt;"", VLOOKUP(O412, Lable!$A:$B, 2, FALSE), "")</f>
        <v>Taxpayer ID</v>
      </c>
      <c r="R412" s="2" t="s">
        <v>142</v>
      </c>
      <c r="S412" s="1"/>
      <c r="T412" s="1"/>
      <c r="U412" s="1"/>
      <c r="V412" s="2"/>
      <c r="W412" s="2"/>
      <c r="X412" s="2"/>
      <c r="Y412" s="2"/>
      <c r="Z412" s="4"/>
      <c r="AA412" s="4"/>
      <c r="AB412" s="4"/>
      <c r="AC412" s="3"/>
      <c r="AD412" s="3"/>
      <c r="AE412" s="3"/>
    </row>
    <row r="413" spans="1:31" s="11" customFormat="1" ht="18.600000000000001" customHeight="1">
      <c r="A413" s="4" t="s">
        <v>259</v>
      </c>
      <c r="B413" s="1" t="str">
        <f>VLOOKUP(A413,Lable!$G:$I,2,FALSE)</f>
        <v>케이스 재할당</v>
      </c>
      <c r="C413" s="1" t="str">
        <f t="shared" ref="C413:C415" si="213">IF(B413&lt;&gt;"",D413&amp;"("&amp;B413&amp;")","")</f>
        <v>Case Reassignment(케이스 재할당)</v>
      </c>
      <c r="D413" s="1" t="str">
        <f>IF(B413&lt;&gt;"", VLOOKUP(B413,Lable!$A:$D,2,FALSE), "" )</f>
        <v>Case Reassignment</v>
      </c>
      <c r="E413" s="10"/>
      <c r="F413" s="1" t="str">
        <f t="shared" si="212"/>
        <v/>
      </c>
      <c r="G413" s="1" t="str">
        <f>IF(E413&lt;&gt;"",VLOOKUP(E413,Lable!$A:$B,2,FALSE),"")</f>
        <v/>
      </c>
      <c r="H413" s="10"/>
      <c r="I413" s="1" t="str">
        <f t="shared" si="205"/>
        <v/>
      </c>
      <c r="J413" s="1" t="str">
        <f>IF(H413&lt;&gt;"", VLOOKUP(H413,Lable!$A:$D,2,FALSE),"")</f>
        <v/>
      </c>
      <c r="K413" s="9"/>
      <c r="L413" s="1" t="str">
        <f t="shared" si="206"/>
        <v/>
      </c>
      <c r="M413" s="1" t="str">
        <f>IF(K413&lt;&gt;"",VLOOKUP(K413,Lable!$A:$B,2,FALSE),"")</f>
        <v/>
      </c>
      <c r="N413" s="2" t="s">
        <v>26</v>
      </c>
      <c r="O413" s="4" t="s">
        <v>129</v>
      </c>
      <c r="P413" s="1" t="str">
        <f t="shared" si="207"/>
        <v>Error Type&lt;br&gt;(Error Type)</v>
      </c>
      <c r="Q413" s="1" t="str">
        <f>IF(O413&lt;&gt;"", VLOOKUP(O413, Lable!$A:$B, 2, FALSE), "")</f>
        <v>Error Type</v>
      </c>
      <c r="R413" s="2" t="s">
        <v>143</v>
      </c>
      <c r="S413" s="1"/>
      <c r="T413" s="1"/>
      <c r="U413" s="1"/>
      <c r="V413" s="2"/>
      <c r="W413" s="2"/>
      <c r="X413" s="2"/>
      <c r="Y413" s="2"/>
      <c r="Z413" s="4" t="s">
        <v>155</v>
      </c>
      <c r="AA413" s="4" t="s">
        <v>157</v>
      </c>
      <c r="AB413" s="4" t="s">
        <v>156</v>
      </c>
      <c r="AC413" s="4" t="s">
        <v>168</v>
      </c>
      <c r="AD413" s="4" t="s">
        <v>167</v>
      </c>
      <c r="AE413" s="4" t="s">
        <v>166</v>
      </c>
    </row>
    <row r="414" spans="1:31" s="11" customFormat="1" ht="18.600000000000001" customHeight="1">
      <c r="A414" s="4" t="s">
        <v>259</v>
      </c>
      <c r="B414" s="1" t="str">
        <f>VLOOKUP(A414,Lable!$G:$I,2,FALSE)</f>
        <v>케이스 재할당</v>
      </c>
      <c r="C414" s="1" t="str">
        <f t="shared" si="213"/>
        <v>Case Reassignment(케이스 재할당)</v>
      </c>
      <c r="D414" s="1" t="str">
        <f>IF(B414&lt;&gt;"", VLOOKUP(B414,Lable!$A:$D,2,FALSE), "" )</f>
        <v>Case Reassignment</v>
      </c>
      <c r="E414" s="10"/>
      <c r="F414" s="1" t="str">
        <f t="shared" si="212"/>
        <v/>
      </c>
      <c r="G414" s="1" t="str">
        <f>IF(E414&lt;&gt;"",VLOOKUP(E414,Lable!$A:$B,2,FALSE),"")</f>
        <v/>
      </c>
      <c r="H414" s="10"/>
      <c r="I414" s="1" t="str">
        <f t="shared" si="205"/>
        <v/>
      </c>
      <c r="J414" s="1" t="str">
        <f>IF(H414&lt;&gt;"", VLOOKUP(H414,Lable!$A:$D,2,FALSE),"")</f>
        <v/>
      </c>
      <c r="K414" s="9"/>
      <c r="L414" s="1" t="str">
        <f t="shared" si="206"/>
        <v/>
      </c>
      <c r="M414" s="1" t="str">
        <f>IF(K414&lt;&gt;"",VLOOKUP(K414,Lable!$A:$B,2,FALSE),"")</f>
        <v/>
      </c>
      <c r="N414" s="2" t="s">
        <v>26</v>
      </c>
      <c r="O414" s="4" t="s">
        <v>533</v>
      </c>
      <c r="P414" s="1" t="str">
        <f t="shared" si="207"/>
        <v>Officer Domain Name&lt;br&gt;(임원도메인이름)</v>
      </c>
      <c r="Q414" s="1" t="str">
        <f>IF(O414&lt;&gt;"", VLOOKUP(O414, Lable!$A:$B, 2, FALSE), "")</f>
        <v>Officer Domain Name</v>
      </c>
      <c r="R414" s="2" t="s">
        <v>142</v>
      </c>
      <c r="S414" s="1"/>
      <c r="T414" s="1"/>
      <c r="U414" s="1"/>
      <c r="V414" s="2"/>
      <c r="W414" s="2"/>
      <c r="X414" s="2"/>
      <c r="Y414" s="2"/>
      <c r="Z414" s="4"/>
      <c r="AA414" s="4"/>
      <c r="AB414" s="4"/>
      <c r="AC414" s="4"/>
      <c r="AD414" s="4"/>
      <c r="AE414" s="4"/>
    </row>
    <row r="415" spans="1:31" s="19" customFormat="1" ht="18.600000000000001" customHeight="1">
      <c r="A415" s="16" t="s">
        <v>259</v>
      </c>
      <c r="B415" s="1" t="str">
        <f>VLOOKUP(A415,Lable!$G:$I,2,FALSE)</f>
        <v>케이스 재할당</v>
      </c>
      <c r="C415" s="17" t="str">
        <f t="shared" si="213"/>
        <v>Case Reassignment(케이스 재할당)</v>
      </c>
      <c r="D415" s="17" t="str">
        <f>IF(B415&lt;&gt;"", VLOOKUP(B415,Lable!$A:$D,2,FALSE), "" )</f>
        <v>Case Reassignment</v>
      </c>
      <c r="E415" s="18"/>
      <c r="F415" s="17" t="str">
        <f t="shared" si="212"/>
        <v/>
      </c>
      <c r="G415" s="17" t="str">
        <f>IF(E415&lt;&gt;"",VLOOKUP(E415,Lable!$A:$B,2,FALSE),"")</f>
        <v/>
      </c>
      <c r="H415" s="18"/>
      <c r="I415" s="17" t="str">
        <f t="shared" si="205"/>
        <v/>
      </c>
      <c r="J415" s="17" t="str">
        <f>IF(H415&lt;&gt;"", VLOOKUP(H415,Lable!$A:$D,2,FALSE),"")</f>
        <v/>
      </c>
      <c r="K415" s="17"/>
      <c r="L415" s="17" t="str">
        <f t="shared" si="206"/>
        <v/>
      </c>
      <c r="M415" s="17" t="str">
        <f>IF(K415&lt;&gt;"",VLOOKUP(K415,Lable!$A:$B,2,FALSE),"")</f>
        <v/>
      </c>
      <c r="N415" s="18"/>
      <c r="O415" s="16" t="s">
        <v>145</v>
      </c>
      <c r="P415" s="17" t="str">
        <f t="shared" si="207"/>
        <v>Search&lt;br&gt;(조회)</v>
      </c>
      <c r="Q415" s="17" t="str">
        <f>IF(O415&lt;&gt;"", VLOOKUP(O415, Lable!$A:$B, 2, FALSE), "")</f>
        <v>Search</v>
      </c>
      <c r="R415" s="18" t="s">
        <v>141</v>
      </c>
      <c r="S415" s="17"/>
      <c r="T415" s="17" t="s">
        <v>9</v>
      </c>
      <c r="U415" s="17"/>
      <c r="V415" s="18"/>
      <c r="W415" s="18"/>
      <c r="X415" s="18"/>
      <c r="Y415" s="18"/>
      <c r="Z415" s="16"/>
      <c r="AA415" s="16"/>
      <c r="AB415" s="16"/>
      <c r="AC415" s="16"/>
      <c r="AD415" s="16"/>
      <c r="AE415" s="16"/>
    </row>
    <row r="416" spans="1:31" s="19" customFormat="1" ht="18.600000000000001" customHeight="1">
      <c r="A416" s="16" t="s">
        <v>259</v>
      </c>
      <c r="B416" s="1" t="str">
        <f>VLOOKUP(A416,Lable!$G:$I,2,FALSE)</f>
        <v>케이스 재할당</v>
      </c>
      <c r="C416" s="17" t="str">
        <f t="shared" ref="C416:C425" si="214">IF(B416&lt;&gt;"",D416&amp;"("&amp;B416&amp;")","")</f>
        <v>Case Reassignment(케이스 재할당)</v>
      </c>
      <c r="D416" s="17" t="str">
        <f>IF(B416&lt;&gt;"", VLOOKUP(B416,Lable!$A:$D,2,FALSE), "" )</f>
        <v>Case Reassignment</v>
      </c>
      <c r="E416" s="18"/>
      <c r="F416" s="17" t="str">
        <f t="shared" ref="F416:F430" si="215">IF(E416&lt;&gt;"",G416&amp;"("&amp;E416&amp;")","")</f>
        <v/>
      </c>
      <c r="G416" s="17" t="str">
        <f>IF(E416&lt;&gt;"",VLOOKUP(E416,Lable!$A:$B,2,FALSE),"")</f>
        <v/>
      </c>
      <c r="H416" s="18"/>
      <c r="I416" s="17" t="str">
        <f t="shared" ref="I416:I430" si="216">IF(H416&lt;&gt;"",J416&amp;"("&amp;H416&amp;")","")</f>
        <v/>
      </c>
      <c r="J416" s="17" t="str">
        <f>IF(H416&lt;&gt;"", VLOOKUP(H416,Lable!$A:$D,2,FALSE),"")</f>
        <v/>
      </c>
      <c r="K416" s="17"/>
      <c r="L416" s="17" t="str">
        <f t="shared" ref="L416:L430" si="217">IF(K416&lt;&gt;"",M416&amp;"("&amp;K416&amp;")","")</f>
        <v/>
      </c>
      <c r="M416" s="17" t="str">
        <f>IF(K416&lt;&gt;"",VLOOKUP(K416,Lable!$A:$B,2,FALSE),"")</f>
        <v/>
      </c>
      <c r="N416" s="18"/>
      <c r="O416" s="16" t="s">
        <v>535</v>
      </c>
      <c r="P416" s="17" t="str">
        <f t="shared" ref="P416:P430" si="218">IF(O416&lt;&gt;"",Q416&amp;"&lt;br&gt;("&amp;O416&amp;")","")</f>
        <v>Cancel&lt;br&gt;(취소)</v>
      </c>
      <c r="Q416" s="17" t="str">
        <f>IF(O416&lt;&gt;"", VLOOKUP(O416, Lable!$A:$B, 2, FALSE), "")</f>
        <v>Cancel</v>
      </c>
      <c r="R416" s="18" t="s">
        <v>141</v>
      </c>
      <c r="S416" s="17"/>
      <c r="T416" s="17"/>
      <c r="U416" s="17"/>
      <c r="V416" s="18"/>
      <c r="W416" s="18"/>
      <c r="X416" s="18"/>
      <c r="Y416" s="18"/>
      <c r="Z416" s="16"/>
      <c r="AA416" s="16"/>
      <c r="AB416" s="16"/>
      <c r="AC416" s="16"/>
      <c r="AD416" s="16"/>
      <c r="AE416" s="16"/>
    </row>
    <row r="417" spans="1:31" s="11" customFormat="1" ht="17.45" customHeight="1">
      <c r="A417" s="4" t="s">
        <v>259</v>
      </c>
      <c r="B417" s="1" t="str">
        <f>VLOOKUP(A417,Lable!$G:$I,2,FALSE)</f>
        <v>케이스 재할당</v>
      </c>
      <c r="C417" s="1" t="str">
        <f t="shared" si="214"/>
        <v>Case Reassignment(케이스 재할당)</v>
      </c>
      <c r="D417" s="1" t="str">
        <f>IF(B417&lt;&gt;"", VLOOKUP(B417,Lable!$A:$D,2,FALSE), "" )</f>
        <v>Case Reassignment</v>
      </c>
      <c r="E417" s="10"/>
      <c r="F417" s="1" t="str">
        <f t="shared" si="215"/>
        <v/>
      </c>
      <c r="G417" s="1" t="str">
        <f>IF(E417&lt;&gt;"",VLOOKUP(E417,Lable!$A:$B,2,FALSE),"")</f>
        <v/>
      </c>
      <c r="H417" s="10"/>
      <c r="I417" s="1" t="str">
        <f t="shared" si="216"/>
        <v/>
      </c>
      <c r="J417" s="1" t="str">
        <f>IF(H417&lt;&gt;"", VLOOKUP(H417,Lable!$A:$D,2,FALSE),"")</f>
        <v/>
      </c>
      <c r="K417" s="9"/>
      <c r="L417" s="1" t="str">
        <f t="shared" si="217"/>
        <v/>
      </c>
      <c r="M417" s="1" t="str">
        <f>IF(K417&lt;&gt;"",VLOOKUP(K417,Lable!$A:$B,2,FALSE),"")</f>
        <v/>
      </c>
      <c r="N417" s="2" t="s">
        <v>14</v>
      </c>
      <c r="O417" s="4" t="s">
        <v>219</v>
      </c>
      <c r="P417" s="1" t="str">
        <f t="shared" si="218"/>
        <v>Case ID&lt;br&gt;(사례 ID)</v>
      </c>
      <c r="Q417" s="1" t="str">
        <f>IF(O417&lt;&gt;"", VLOOKUP(O417, Lable!$A:$B, 2, FALSE), "")</f>
        <v>Case ID</v>
      </c>
      <c r="R417" s="2" t="s">
        <v>70</v>
      </c>
      <c r="S417" s="1"/>
      <c r="T417" s="1"/>
      <c r="U417" s="1"/>
      <c r="V417" s="2"/>
      <c r="W417" s="2"/>
      <c r="X417" s="2"/>
      <c r="Y417" s="2"/>
      <c r="Z417" s="4"/>
      <c r="AA417" s="4"/>
      <c r="AB417" s="4"/>
      <c r="AC417" s="3" t="s">
        <v>543</v>
      </c>
      <c r="AD417" s="3" t="s">
        <v>543</v>
      </c>
      <c r="AE417" s="3" t="s">
        <v>543</v>
      </c>
    </row>
    <row r="418" spans="1:31" s="11" customFormat="1" ht="17.45" customHeight="1">
      <c r="A418" s="4" t="s">
        <v>259</v>
      </c>
      <c r="B418" s="1" t="str">
        <f>VLOOKUP(A418,Lable!$G:$I,2,FALSE)</f>
        <v>케이스 재할당</v>
      </c>
      <c r="C418" s="1" t="str">
        <f t="shared" si="214"/>
        <v>Case Reassignment(케이스 재할당)</v>
      </c>
      <c r="D418" s="1" t="str">
        <f>IF(B418&lt;&gt;"", VLOOKUP(B418,Lable!$A:$D,2,FALSE), "" )</f>
        <v>Case Reassignment</v>
      </c>
      <c r="E418" s="10"/>
      <c r="F418" s="1" t="str">
        <f t="shared" si="215"/>
        <v/>
      </c>
      <c r="G418" s="1" t="str">
        <f>IF(E418&lt;&gt;"",VLOOKUP(E418,Lable!$A:$B,2,FALSE),"")</f>
        <v/>
      </c>
      <c r="H418" s="10"/>
      <c r="I418" s="1" t="str">
        <f t="shared" si="216"/>
        <v/>
      </c>
      <c r="J418" s="1" t="str">
        <f>IF(H418&lt;&gt;"", VLOOKUP(H418,Lable!$A:$D,2,FALSE),"")</f>
        <v/>
      </c>
      <c r="K418" s="9"/>
      <c r="L418" s="1" t="str">
        <f t="shared" si="217"/>
        <v/>
      </c>
      <c r="M418" s="1" t="str">
        <f>IF(K418&lt;&gt;"",VLOOKUP(K418,Lable!$A:$B,2,FALSE),"")</f>
        <v/>
      </c>
      <c r="N418" s="2" t="s">
        <v>14</v>
      </c>
      <c r="O418" s="4" t="s">
        <v>220</v>
      </c>
      <c r="P418" s="1" t="str">
        <f t="shared" si="218"/>
        <v>Taxpayer ID&lt;br&gt;(납세자 ID)</v>
      </c>
      <c r="Q418" s="1" t="str">
        <f>IF(O418&lt;&gt;"", VLOOKUP(O418, Lable!$A:$B, 2, FALSE), "")</f>
        <v>Taxpayer ID</v>
      </c>
      <c r="R418" s="2" t="s">
        <v>70</v>
      </c>
      <c r="S418" s="1"/>
      <c r="T418" s="1"/>
      <c r="U418" s="1"/>
      <c r="V418" s="2"/>
      <c r="W418" s="2"/>
      <c r="X418" s="2"/>
      <c r="Y418" s="2"/>
      <c r="Z418" s="4"/>
      <c r="AA418" s="4"/>
      <c r="AB418" s="4"/>
      <c r="AC418" s="3" t="s">
        <v>544</v>
      </c>
      <c r="AD418" s="3" t="s">
        <v>544</v>
      </c>
      <c r="AE418" s="3" t="s">
        <v>544</v>
      </c>
    </row>
    <row r="419" spans="1:31" s="11" customFormat="1" ht="18.600000000000001" customHeight="1">
      <c r="A419" s="4" t="s">
        <v>259</v>
      </c>
      <c r="B419" s="1" t="str">
        <f>VLOOKUP(A419,Lable!$G:$I,2,FALSE)</f>
        <v>케이스 재할당</v>
      </c>
      <c r="C419" s="1" t="str">
        <f t="shared" si="214"/>
        <v>Case Reassignment(케이스 재할당)</v>
      </c>
      <c r="D419" s="1" t="str">
        <f>IF(B419&lt;&gt;"", VLOOKUP(B419,Lable!$A:$D,2,FALSE), "" )</f>
        <v>Case Reassignment</v>
      </c>
      <c r="E419" s="10"/>
      <c r="F419" s="1" t="str">
        <f t="shared" si="215"/>
        <v/>
      </c>
      <c r="G419" s="1" t="str">
        <f>IF(E419&lt;&gt;"",VLOOKUP(E419,Lable!$A:$B,2,FALSE),"")</f>
        <v/>
      </c>
      <c r="H419" s="10"/>
      <c r="I419" s="1" t="str">
        <f t="shared" si="216"/>
        <v/>
      </c>
      <c r="J419" s="1" t="str">
        <f>IF(H419&lt;&gt;"", VLOOKUP(H419,Lable!$A:$D,2,FALSE),"")</f>
        <v/>
      </c>
      <c r="K419" s="9"/>
      <c r="L419" s="1" t="str">
        <f t="shared" si="217"/>
        <v/>
      </c>
      <c r="M419" s="1" t="str">
        <f>IF(K419&lt;&gt;"",VLOOKUP(K419,Lable!$A:$B,2,FALSE),"")</f>
        <v/>
      </c>
      <c r="N419" s="2" t="s">
        <v>14</v>
      </c>
      <c r="O419" s="4" t="s">
        <v>221</v>
      </c>
      <c r="P419" s="1" t="str">
        <f t="shared" si="218"/>
        <v>Taxpayer Name&lt;br&gt;(납세자 이름)</v>
      </c>
      <c r="Q419" s="1" t="str">
        <f>IF(O419&lt;&gt;"", VLOOKUP(O419, Lable!$A:$B, 2, FALSE), "")</f>
        <v>Taxpayer Name</v>
      </c>
      <c r="R419" s="2" t="s">
        <v>70</v>
      </c>
      <c r="S419" s="1"/>
      <c r="T419" s="1"/>
      <c r="U419" s="1"/>
      <c r="V419" s="2"/>
      <c r="W419" s="2"/>
      <c r="X419" s="2"/>
      <c r="Y419" s="2"/>
      <c r="Z419" s="4"/>
      <c r="AA419" s="4"/>
      <c r="AB419" s="4"/>
      <c r="AC419" s="4" t="s">
        <v>545</v>
      </c>
      <c r="AD419" s="4" t="s">
        <v>545</v>
      </c>
      <c r="AE419" s="4" t="s">
        <v>545</v>
      </c>
    </row>
    <row r="420" spans="1:31" s="11" customFormat="1" ht="18.600000000000001" customHeight="1">
      <c r="A420" s="4" t="s">
        <v>259</v>
      </c>
      <c r="B420" s="1" t="str">
        <f>VLOOKUP(A420,Lable!$G:$I,2,FALSE)</f>
        <v>케이스 재할당</v>
      </c>
      <c r="C420" s="1" t="str">
        <f t="shared" si="214"/>
        <v>Case Reassignment(케이스 재할당)</v>
      </c>
      <c r="D420" s="1" t="str">
        <f>IF(B420&lt;&gt;"", VLOOKUP(B420,Lable!$A:$D,2,FALSE), "" )</f>
        <v>Case Reassignment</v>
      </c>
      <c r="E420" s="10"/>
      <c r="F420" s="1" t="str">
        <f t="shared" si="215"/>
        <v/>
      </c>
      <c r="G420" s="1" t="str">
        <f>IF(E420&lt;&gt;"",VLOOKUP(E420,Lable!$A:$B,2,FALSE),"")</f>
        <v/>
      </c>
      <c r="H420" s="10"/>
      <c r="I420" s="1" t="str">
        <f t="shared" si="216"/>
        <v/>
      </c>
      <c r="J420" s="1" t="str">
        <f>IF(H420&lt;&gt;"", VLOOKUP(H420,Lable!$A:$D,2,FALSE),"")</f>
        <v/>
      </c>
      <c r="K420" s="9"/>
      <c r="L420" s="1" t="str">
        <f t="shared" si="217"/>
        <v/>
      </c>
      <c r="M420" s="1" t="str">
        <f>IF(K420&lt;&gt;"",VLOOKUP(K420,Lable!$A:$B,2,FALSE),"")</f>
        <v/>
      </c>
      <c r="N420" s="2" t="s">
        <v>14</v>
      </c>
      <c r="O420" s="4" t="s">
        <v>539</v>
      </c>
      <c r="P420" s="1" t="str">
        <f t="shared" si="218"/>
        <v>Case Creator&lt;br&gt;(사건 생성자)</v>
      </c>
      <c r="Q420" s="1" t="str">
        <f>IF(O420&lt;&gt;"", VLOOKUP(O420, Lable!$A:$B, 2, FALSE), "")</f>
        <v>Case Creator</v>
      </c>
      <c r="R420" s="2" t="s">
        <v>70</v>
      </c>
      <c r="S420" s="1"/>
      <c r="T420" s="1"/>
      <c r="U420" s="1"/>
      <c r="V420" s="2"/>
      <c r="W420" s="2"/>
      <c r="X420" s="2"/>
      <c r="Y420" s="2"/>
      <c r="Z420" s="4"/>
      <c r="AA420" s="4"/>
      <c r="AB420" s="4"/>
      <c r="AC420" s="4" t="s">
        <v>546</v>
      </c>
      <c r="AD420" s="4" t="s">
        <v>546</v>
      </c>
      <c r="AE420" s="4" t="s">
        <v>546</v>
      </c>
    </row>
    <row r="421" spans="1:31" s="11" customFormat="1" ht="18.600000000000001" customHeight="1">
      <c r="A421" s="4" t="s">
        <v>259</v>
      </c>
      <c r="B421" s="1" t="str">
        <f>VLOOKUP(A421,Lable!$G:$I,2,FALSE)</f>
        <v>케이스 재할당</v>
      </c>
      <c r="C421" s="1" t="str">
        <f t="shared" si="214"/>
        <v>Case Reassignment(케이스 재할당)</v>
      </c>
      <c r="D421" s="1" t="str">
        <f>IF(B421&lt;&gt;"", VLOOKUP(B421,Lable!$A:$D,2,FALSE), "" )</f>
        <v>Case Reassignment</v>
      </c>
      <c r="E421" s="10"/>
      <c r="F421" s="1" t="str">
        <f t="shared" si="215"/>
        <v/>
      </c>
      <c r="G421" s="1" t="str">
        <f>IF(E421&lt;&gt;"",VLOOKUP(E421,Lable!$A:$B,2,FALSE),"")</f>
        <v/>
      </c>
      <c r="H421" s="10"/>
      <c r="I421" s="1" t="str">
        <f t="shared" si="216"/>
        <v/>
      </c>
      <c r="J421" s="1" t="str">
        <f>IF(H421&lt;&gt;"", VLOOKUP(H421,Lable!$A:$D,2,FALSE),"")</f>
        <v/>
      </c>
      <c r="K421" s="9"/>
      <c r="L421" s="1" t="str">
        <f t="shared" si="217"/>
        <v/>
      </c>
      <c r="M421" s="1" t="str">
        <f>IF(K421&lt;&gt;"",VLOOKUP(K421,Lable!$A:$B,2,FALSE),"")</f>
        <v/>
      </c>
      <c r="N421" s="2" t="s">
        <v>14</v>
      </c>
      <c r="O421" s="4" t="s">
        <v>540</v>
      </c>
      <c r="P421" s="1" t="str">
        <f t="shared" si="218"/>
        <v>Case Type&lt;br&gt;(사건 유형)</v>
      </c>
      <c r="Q421" s="1" t="str">
        <f>IF(O421&lt;&gt;"", VLOOKUP(O421, Lable!$A:$B, 2, FALSE), "")</f>
        <v>Case Type</v>
      </c>
      <c r="R421" s="2" t="s">
        <v>70</v>
      </c>
      <c r="S421" s="1"/>
      <c r="T421" s="1"/>
      <c r="U421" s="1"/>
      <c r="V421" s="2"/>
      <c r="W421" s="2"/>
      <c r="X421" s="2"/>
      <c r="Y421" s="2"/>
      <c r="Z421" s="4"/>
      <c r="AA421" s="4"/>
      <c r="AB421" s="4"/>
      <c r="AC421" s="4" t="s">
        <v>547</v>
      </c>
      <c r="AD421" s="4" t="s">
        <v>547</v>
      </c>
      <c r="AE421" s="4" t="s">
        <v>547</v>
      </c>
    </row>
    <row r="422" spans="1:31" s="11" customFormat="1" ht="18.600000000000001" customHeight="1">
      <c r="A422" s="4" t="s">
        <v>259</v>
      </c>
      <c r="B422" s="1" t="str">
        <f>VLOOKUP(A422,Lable!$G:$I,2,FALSE)</f>
        <v>케이스 재할당</v>
      </c>
      <c r="C422" s="1" t="str">
        <f t="shared" si="214"/>
        <v>Case Reassignment(케이스 재할당)</v>
      </c>
      <c r="D422" s="1" t="str">
        <f>IF(B422&lt;&gt;"", VLOOKUP(B422,Lable!$A:$D,2,FALSE), "" )</f>
        <v>Case Reassignment</v>
      </c>
      <c r="E422" s="10"/>
      <c r="F422" s="1" t="str">
        <f t="shared" si="215"/>
        <v/>
      </c>
      <c r="G422" s="1" t="str">
        <f>IF(E422&lt;&gt;"",VLOOKUP(E422,Lable!$A:$B,2,FALSE),"")</f>
        <v/>
      </c>
      <c r="H422" s="10"/>
      <c r="I422" s="1" t="str">
        <f t="shared" si="216"/>
        <v/>
      </c>
      <c r="J422" s="1" t="str">
        <f>IF(H422&lt;&gt;"", VLOOKUP(H422,Lable!$A:$D,2,FALSE),"")</f>
        <v/>
      </c>
      <c r="K422" s="9"/>
      <c r="L422" s="1" t="str">
        <f t="shared" si="217"/>
        <v/>
      </c>
      <c r="M422" s="1" t="str">
        <f>IF(K422&lt;&gt;"",VLOOKUP(K422,Lable!$A:$B,2,FALSE),"")</f>
        <v/>
      </c>
      <c r="N422" s="2" t="s">
        <v>14</v>
      </c>
      <c r="O422" s="4" t="s">
        <v>541</v>
      </c>
      <c r="P422" s="1" t="str">
        <f t="shared" si="218"/>
        <v>Date Updated&lt;br&gt;(업데이트 날짜)</v>
      </c>
      <c r="Q422" s="1" t="str">
        <f>IF(O422&lt;&gt;"", VLOOKUP(O422, Lable!$A:$B, 2, FALSE), "")</f>
        <v>Date Updated</v>
      </c>
      <c r="R422" s="2" t="s">
        <v>70</v>
      </c>
      <c r="S422" s="1"/>
      <c r="T422" s="1"/>
      <c r="U422" s="1"/>
      <c r="V422" s="2"/>
      <c r="W422" s="2"/>
      <c r="X422" s="2"/>
      <c r="Y422" s="2"/>
      <c r="Z422" s="4"/>
      <c r="AA422" s="4"/>
      <c r="AB422" s="4"/>
      <c r="AC422" s="4" t="s">
        <v>548</v>
      </c>
      <c r="AD422" s="4" t="s">
        <v>548</v>
      </c>
      <c r="AE422" s="4" t="s">
        <v>548</v>
      </c>
    </row>
    <row r="423" spans="1:31" s="11" customFormat="1" ht="18.600000000000001" customHeight="1">
      <c r="A423" s="4" t="s">
        <v>259</v>
      </c>
      <c r="B423" s="1" t="str">
        <f>VLOOKUP(A423,Lable!$G:$I,2,FALSE)</f>
        <v>케이스 재할당</v>
      </c>
      <c r="C423" s="1" t="str">
        <f t="shared" si="214"/>
        <v>Case Reassignment(케이스 재할당)</v>
      </c>
      <c r="D423" s="1" t="str">
        <f>IF(B423&lt;&gt;"", VLOOKUP(B423,Lable!$A:$D,2,FALSE), "" )</f>
        <v>Case Reassignment</v>
      </c>
      <c r="E423" s="10"/>
      <c r="F423" s="1" t="str">
        <f t="shared" si="215"/>
        <v/>
      </c>
      <c r="G423" s="1" t="str">
        <f>IF(E423&lt;&gt;"",VLOOKUP(E423,Lable!$A:$B,2,FALSE),"")</f>
        <v/>
      </c>
      <c r="H423" s="10"/>
      <c r="I423" s="1" t="str">
        <f t="shared" si="216"/>
        <v/>
      </c>
      <c r="J423" s="1" t="str">
        <f>IF(H423&lt;&gt;"", VLOOKUP(H423,Lable!$A:$D,2,FALSE),"")</f>
        <v/>
      </c>
      <c r="K423" s="9"/>
      <c r="L423" s="1" t="str">
        <f t="shared" si="217"/>
        <v/>
      </c>
      <c r="M423" s="1" t="str">
        <f>IF(K423&lt;&gt;"",VLOOKUP(K423,Lable!$A:$B,2,FALSE),"")</f>
        <v/>
      </c>
      <c r="N423" s="2" t="s">
        <v>14</v>
      </c>
      <c r="O423" s="4" t="s">
        <v>542</v>
      </c>
      <c r="P423" s="1" t="str">
        <f t="shared" si="218"/>
        <v>Officer Updated&lt;br&gt;(담당자 업데이트)</v>
      </c>
      <c r="Q423" s="1" t="str">
        <f>IF(O423&lt;&gt;"", VLOOKUP(O423, Lable!$A:$B, 2, FALSE), "")</f>
        <v>Officer Updated</v>
      </c>
      <c r="R423" s="2" t="s">
        <v>70</v>
      </c>
      <c r="S423" s="1"/>
      <c r="T423" s="1"/>
      <c r="U423" s="1"/>
      <c r="V423" s="2"/>
      <c r="W423" s="2"/>
      <c r="X423" s="2"/>
      <c r="Y423" s="2"/>
      <c r="Z423" s="4"/>
      <c r="AA423" s="4"/>
      <c r="AB423" s="4"/>
      <c r="AC423" s="4" t="s">
        <v>546</v>
      </c>
      <c r="AD423" s="4" t="s">
        <v>546</v>
      </c>
      <c r="AE423" s="4" t="s">
        <v>546</v>
      </c>
    </row>
    <row r="424" spans="1:31" s="11" customFormat="1" ht="18.600000000000001" customHeight="1">
      <c r="A424" s="4" t="s">
        <v>259</v>
      </c>
      <c r="B424" s="1" t="str">
        <f>VLOOKUP(A424,Lable!$G:$I,2,FALSE)</f>
        <v>케이스 재할당</v>
      </c>
      <c r="C424" s="1" t="str">
        <f t="shared" si="214"/>
        <v>Case Reassignment(케이스 재할당)</v>
      </c>
      <c r="D424" s="1" t="str">
        <f>IF(B424&lt;&gt;"", VLOOKUP(B424,Lable!$A:$D,2,FALSE), "" )</f>
        <v>Case Reassignment</v>
      </c>
      <c r="E424" s="10"/>
      <c r="F424" s="1" t="str">
        <f t="shared" si="215"/>
        <v/>
      </c>
      <c r="G424" s="1" t="str">
        <f>IF(E424&lt;&gt;"",VLOOKUP(E424,Lable!$A:$B,2,FALSE),"")</f>
        <v/>
      </c>
      <c r="H424" s="10"/>
      <c r="I424" s="1" t="str">
        <f t="shared" si="216"/>
        <v/>
      </c>
      <c r="J424" s="1" t="str">
        <f>IF(H424&lt;&gt;"", VLOOKUP(H424,Lable!$A:$D,2,FALSE),"")</f>
        <v/>
      </c>
      <c r="K424" s="9"/>
      <c r="L424" s="1" t="str">
        <f t="shared" si="217"/>
        <v/>
      </c>
      <c r="M424" s="1" t="str">
        <f>IF(K424&lt;&gt;"",VLOOKUP(K424,Lable!$A:$B,2,FALSE),"")</f>
        <v/>
      </c>
      <c r="N424" s="2" t="s">
        <v>14</v>
      </c>
      <c r="O424" s="4" t="s">
        <v>226</v>
      </c>
      <c r="P424" s="1" t="str">
        <f t="shared" si="218"/>
        <v>Action&lt;br&gt;(조치)</v>
      </c>
      <c r="Q424" s="1" t="str">
        <f>IF(O424&lt;&gt;"", VLOOKUP(O424, Lable!$A:$B, 2, FALSE), "")</f>
        <v>Action</v>
      </c>
      <c r="R424" s="2" t="s">
        <v>70</v>
      </c>
      <c r="S424" s="1" t="s">
        <v>550</v>
      </c>
      <c r="T424" s="1"/>
      <c r="U424" s="1"/>
      <c r="V424" s="2"/>
      <c r="W424" s="2"/>
      <c r="X424" s="2"/>
      <c r="Y424" s="2"/>
      <c r="Z424" s="4"/>
      <c r="AA424" s="4"/>
      <c r="AB424" s="4"/>
      <c r="AC424" s="4" t="s">
        <v>549</v>
      </c>
      <c r="AD424" s="4" t="s">
        <v>549</v>
      </c>
      <c r="AE424" s="4" t="s">
        <v>549</v>
      </c>
    </row>
    <row r="425" spans="1:31" s="11" customFormat="1" ht="18.600000000000001" customHeight="1">
      <c r="A425" s="4" t="s">
        <v>259</v>
      </c>
      <c r="B425" s="1" t="str">
        <f>VLOOKUP(A425,Lable!$G:$I,2,FALSE)</f>
        <v>케이스 재할당</v>
      </c>
      <c r="C425" s="1" t="str">
        <f t="shared" si="214"/>
        <v>Case Reassignment(케이스 재할당)</v>
      </c>
      <c r="D425" s="1" t="str">
        <f>IF(B425&lt;&gt;"", VLOOKUP(B425,Lable!$A:$D,2,FALSE), "" )</f>
        <v>Case Reassignment</v>
      </c>
      <c r="E425" s="10"/>
      <c r="F425" s="1"/>
      <c r="G425" s="1"/>
      <c r="H425" s="10"/>
      <c r="I425" s="1"/>
      <c r="J425" s="1"/>
      <c r="K425" s="9"/>
      <c r="L425" s="1"/>
      <c r="M425" s="1"/>
      <c r="N425" s="2"/>
      <c r="O425" s="4"/>
      <c r="P425" s="1"/>
      <c r="Q425" s="1"/>
      <c r="R425" s="2" t="s">
        <v>70</v>
      </c>
      <c r="S425" s="1" t="s">
        <v>397</v>
      </c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spans="1:31" s="11" customFormat="1" ht="17.45" customHeight="1">
      <c r="A426" s="4" t="s">
        <v>554</v>
      </c>
      <c r="B426" s="1" t="str">
        <f>VLOOKUP(A426,Lable!$G:$I,2,FALSE)</f>
        <v>관리자용 요약 보고서</v>
      </c>
      <c r="C426" s="1" t="str">
        <f>IF(B426&lt;&gt;"",D426&amp;"("&amp;B426&amp;")","")</f>
        <v>Executive Reports(관리자용 요약 보고서)</v>
      </c>
      <c r="D426" s="1" t="str">
        <f>IF(B426&lt;&gt;"", VLOOKUP(B426,Lable!$A:$D,2,FALSE), "" )</f>
        <v>Executive Reports</v>
      </c>
      <c r="E426" s="10"/>
      <c r="F426" s="1" t="str">
        <f t="shared" si="215"/>
        <v/>
      </c>
      <c r="G426" s="1" t="str">
        <f>IF(E426&lt;&gt;"",VLOOKUP(E426,Lable!$A:$B,2,FALSE),"")</f>
        <v/>
      </c>
      <c r="H426" s="10"/>
      <c r="I426" s="1" t="str">
        <f t="shared" si="216"/>
        <v/>
      </c>
      <c r="J426" s="1" t="str">
        <f>IF(H426&lt;&gt;"", VLOOKUP(H426,Lable!$A:$D,2,FALSE),"")</f>
        <v/>
      </c>
      <c r="K426" s="9"/>
      <c r="L426" s="1" t="str">
        <f t="shared" si="217"/>
        <v/>
      </c>
      <c r="M426" s="1" t="str">
        <f>IF(K426&lt;&gt;"",VLOOKUP(K426,Lable!$A:$B,2,FALSE),"")</f>
        <v/>
      </c>
      <c r="N426" s="2" t="s">
        <v>26</v>
      </c>
      <c r="O426" s="39" t="s">
        <v>559</v>
      </c>
      <c r="P426" s="1" t="str">
        <f t="shared" si="218"/>
        <v>Report Type&lt;br&gt;(보고서 유형)</v>
      </c>
      <c r="Q426" s="1" t="str">
        <f>IF(O426&lt;&gt;"", VLOOKUP(O426, Lable!$A:$B, 2, FALSE), "")</f>
        <v>Report Type</v>
      </c>
      <c r="R426" s="2" t="s">
        <v>142</v>
      </c>
      <c r="S426" s="1"/>
      <c r="T426" s="1"/>
      <c r="U426" s="1"/>
      <c r="V426" s="2"/>
      <c r="W426" s="2" t="s">
        <v>573</v>
      </c>
      <c r="X426" s="2"/>
      <c r="Y426" s="2"/>
      <c r="Z426" s="67" t="s">
        <v>596</v>
      </c>
      <c r="AA426" s="67" t="s">
        <v>597</v>
      </c>
      <c r="AB426" s="67" t="s">
        <v>598</v>
      </c>
      <c r="AC426" s="67" t="s">
        <v>596</v>
      </c>
      <c r="AD426" s="67" t="s">
        <v>597</v>
      </c>
      <c r="AE426" s="67" t="s">
        <v>598</v>
      </c>
    </row>
    <row r="427" spans="1:31" s="11" customFormat="1" ht="17.45" customHeight="1">
      <c r="A427" s="4" t="s">
        <v>554</v>
      </c>
      <c r="B427" s="1" t="str">
        <f>VLOOKUP(A427,Lable!$G:$I,2,FALSE)</f>
        <v>관리자용 요약 보고서</v>
      </c>
      <c r="C427" s="1" t="str">
        <f>IF(B427&lt;&gt;"",D427&amp;"("&amp;B427&amp;")","")</f>
        <v>Executive Reports(관리자용 요약 보고서)</v>
      </c>
      <c r="D427" s="1" t="str">
        <f>IF(B427&lt;&gt;"", VLOOKUP(B427,Lable!$A:$D,2,FALSE), "" )</f>
        <v>Executive Reports</v>
      </c>
      <c r="E427" s="10"/>
      <c r="F427" s="1" t="str">
        <f t="shared" si="215"/>
        <v/>
      </c>
      <c r="G427" s="1" t="str">
        <f>IF(E427&lt;&gt;"",VLOOKUP(E427,Lable!$A:$B,2,FALSE),"")</f>
        <v/>
      </c>
      <c r="H427" s="10"/>
      <c r="I427" s="1" t="str">
        <f t="shared" si="216"/>
        <v/>
      </c>
      <c r="J427" s="1" t="str">
        <f>IF(H427&lt;&gt;"", VLOOKUP(H427,Lable!$A:$D,2,FALSE),"")</f>
        <v/>
      </c>
      <c r="K427" s="9"/>
      <c r="L427" s="1" t="str">
        <f t="shared" si="217"/>
        <v/>
      </c>
      <c r="M427" s="1" t="str">
        <f>IF(K427&lt;&gt;"",VLOOKUP(K427,Lable!$A:$B,2,FALSE),"")</f>
        <v/>
      </c>
      <c r="N427" s="2" t="s">
        <v>26</v>
      </c>
      <c r="O427" s="39" t="s">
        <v>560</v>
      </c>
      <c r="P427" s="1" t="str">
        <f t="shared" si="218"/>
        <v>Departments&lt;br&gt;(부서)</v>
      </c>
      <c r="Q427" s="1" t="str">
        <f>IF(O427&lt;&gt;"", VLOOKUP(O427, Lable!$A:$B, 2, FALSE), "")</f>
        <v>Departments</v>
      </c>
      <c r="R427" s="2" t="s">
        <v>143</v>
      </c>
      <c r="S427" s="1"/>
      <c r="T427" s="1"/>
      <c r="U427" s="1"/>
      <c r="V427" s="2"/>
      <c r="W427" s="2" t="s">
        <v>573</v>
      </c>
      <c r="X427" s="2"/>
      <c r="Y427" s="2"/>
      <c r="Z427" s="3" t="s">
        <v>570</v>
      </c>
      <c r="AA427" s="3" t="s">
        <v>568</v>
      </c>
      <c r="AB427" s="3" t="s">
        <v>569</v>
      </c>
      <c r="AC427" s="3" t="s">
        <v>570</v>
      </c>
      <c r="AD427" s="3" t="s">
        <v>568</v>
      </c>
      <c r="AE427" s="3" t="s">
        <v>569</v>
      </c>
    </row>
    <row r="428" spans="1:31" s="11" customFormat="1" ht="18.600000000000001" customHeight="1">
      <c r="A428" s="4" t="s">
        <v>553</v>
      </c>
      <c r="B428" s="1" t="str">
        <f>VLOOKUP(A428,Lable!$G:$I,2,FALSE)</f>
        <v>관리자용 요약 보고서</v>
      </c>
      <c r="C428" s="1" t="str">
        <f t="shared" ref="C428:C431" si="219">IF(B428&lt;&gt;"",D428&amp;"("&amp;B428&amp;")","")</f>
        <v>Executive Reports(관리자용 요약 보고서)</v>
      </c>
      <c r="D428" s="1" t="str">
        <f>IF(B428&lt;&gt;"", VLOOKUP(B428,Lable!$A:$D,2,FALSE), "" )</f>
        <v>Executive Reports</v>
      </c>
      <c r="E428" s="10"/>
      <c r="F428" s="1" t="str">
        <f t="shared" si="215"/>
        <v/>
      </c>
      <c r="G428" s="1" t="str">
        <f>IF(E428&lt;&gt;"",VLOOKUP(E428,Lable!$A:$B,2,FALSE),"")</f>
        <v/>
      </c>
      <c r="H428" s="10"/>
      <c r="I428" s="1" t="str">
        <f t="shared" si="216"/>
        <v/>
      </c>
      <c r="J428" s="1" t="str">
        <f>IF(H428&lt;&gt;"", VLOOKUP(H428,Lable!$A:$D,2,FALSE),"")</f>
        <v/>
      </c>
      <c r="K428" s="9"/>
      <c r="L428" s="1" t="str">
        <f t="shared" si="217"/>
        <v/>
      </c>
      <c r="M428" s="1" t="str">
        <f>IF(K428&lt;&gt;"",VLOOKUP(K428,Lable!$A:$B,2,FALSE),"")</f>
        <v/>
      </c>
      <c r="N428" s="2" t="s">
        <v>26</v>
      </c>
      <c r="O428" s="39" t="s">
        <v>561</v>
      </c>
      <c r="P428" s="1" t="str">
        <f t="shared" si="218"/>
        <v>Select From Date&lt;br&gt;(시작일 선택)</v>
      </c>
      <c r="Q428" s="1" t="str">
        <f>IF(O428&lt;&gt;"", VLOOKUP(O428, Lable!$A:$B, 2, FALSE), "")</f>
        <v>Select From Date</v>
      </c>
      <c r="R428" s="2" t="s">
        <v>144</v>
      </c>
      <c r="S428" s="1"/>
      <c r="T428" s="1"/>
      <c r="U428" s="1"/>
      <c r="V428" s="2"/>
      <c r="W428" s="2" t="s">
        <v>573</v>
      </c>
      <c r="X428" s="2"/>
      <c r="Y428" s="2"/>
      <c r="Z428" s="4"/>
      <c r="AA428" s="4"/>
      <c r="AB428" s="4"/>
      <c r="AC428" s="4" t="s">
        <v>571</v>
      </c>
      <c r="AD428" s="4" t="s">
        <v>571</v>
      </c>
      <c r="AE428" s="4" t="s">
        <v>571</v>
      </c>
    </row>
    <row r="429" spans="1:31" s="11" customFormat="1" ht="18.600000000000001" customHeight="1">
      <c r="A429" s="4" t="s">
        <v>553</v>
      </c>
      <c r="B429" s="1" t="str">
        <f>VLOOKUP(A429,Lable!$G:$I,2,FALSE)</f>
        <v>관리자용 요약 보고서</v>
      </c>
      <c r="C429" s="1" t="str">
        <f t="shared" si="219"/>
        <v>Executive Reports(관리자용 요약 보고서)</v>
      </c>
      <c r="D429" s="1" t="str">
        <f>IF(B429&lt;&gt;"", VLOOKUP(B429,Lable!$A:$D,2,FALSE), "" )</f>
        <v>Executive Reports</v>
      </c>
      <c r="E429" s="10"/>
      <c r="F429" s="1" t="str">
        <f t="shared" si="215"/>
        <v/>
      </c>
      <c r="G429" s="1" t="str">
        <f>IF(E429&lt;&gt;"",VLOOKUP(E429,Lable!$A:$B,2,FALSE),"")</f>
        <v/>
      </c>
      <c r="H429" s="10"/>
      <c r="I429" s="1" t="str">
        <f t="shared" si="216"/>
        <v/>
      </c>
      <c r="J429" s="1" t="str">
        <f>IF(H429&lt;&gt;"", VLOOKUP(H429,Lable!$A:$D,2,FALSE),"")</f>
        <v/>
      </c>
      <c r="K429" s="9"/>
      <c r="L429" s="1" t="str">
        <f t="shared" si="217"/>
        <v/>
      </c>
      <c r="M429" s="1" t="str">
        <f>IF(K429&lt;&gt;"",VLOOKUP(K429,Lable!$A:$B,2,FALSE),"")</f>
        <v/>
      </c>
      <c r="N429" s="2" t="s">
        <v>26</v>
      </c>
      <c r="O429" s="39" t="s">
        <v>562</v>
      </c>
      <c r="P429" s="1" t="str">
        <f t="shared" si="218"/>
        <v>Select To Date&lt;br&gt;(종료일 선택)</v>
      </c>
      <c r="Q429" s="1" t="str">
        <f>IF(O429&lt;&gt;"", VLOOKUP(O429, Lable!$A:$B, 2, FALSE), "")</f>
        <v>Select To Date</v>
      </c>
      <c r="R429" s="2" t="s">
        <v>144</v>
      </c>
      <c r="S429" s="1"/>
      <c r="T429" s="1"/>
      <c r="U429" s="1"/>
      <c r="V429" s="2"/>
      <c r="W429" s="2" t="s">
        <v>573</v>
      </c>
      <c r="X429" s="2"/>
      <c r="Y429" s="2"/>
      <c r="Z429" s="4"/>
      <c r="AA429" s="4"/>
      <c r="AB429" s="4"/>
      <c r="AC429" s="4" t="s">
        <v>572</v>
      </c>
      <c r="AD429" s="4" t="s">
        <v>572</v>
      </c>
      <c r="AE429" s="4" t="s">
        <v>572</v>
      </c>
    </row>
    <row r="430" spans="1:31" s="19" customFormat="1" ht="18.600000000000001" customHeight="1">
      <c r="A430" s="16" t="s">
        <v>553</v>
      </c>
      <c r="B430" s="1" t="str">
        <f>VLOOKUP(A430,Lable!$G:$I,2,FALSE)</f>
        <v>관리자용 요약 보고서</v>
      </c>
      <c r="C430" s="17" t="str">
        <f t="shared" si="219"/>
        <v>Executive Reports(관리자용 요약 보고서)</v>
      </c>
      <c r="D430" s="17" t="str">
        <f>IF(B430&lt;&gt;"", VLOOKUP(B430,Lable!$A:$D,2,FALSE), "" )</f>
        <v>Executive Reports</v>
      </c>
      <c r="E430" s="18"/>
      <c r="F430" s="17" t="str">
        <f t="shared" si="215"/>
        <v/>
      </c>
      <c r="G430" s="17" t="str">
        <f>IF(E430&lt;&gt;"",VLOOKUP(E430,Lable!$A:$B,2,FALSE),"")</f>
        <v/>
      </c>
      <c r="H430" s="18"/>
      <c r="I430" s="17" t="str">
        <f t="shared" si="216"/>
        <v/>
      </c>
      <c r="J430" s="17" t="str">
        <f>IF(H430&lt;&gt;"", VLOOKUP(H430,Lable!$A:$D,2,FALSE),"")</f>
        <v/>
      </c>
      <c r="K430" s="17"/>
      <c r="L430" s="17" t="str">
        <f t="shared" si="217"/>
        <v/>
      </c>
      <c r="M430" s="17" t="str">
        <f>IF(K430&lt;&gt;"",VLOOKUP(K430,Lable!$A:$B,2,FALSE),"")</f>
        <v/>
      </c>
      <c r="N430" s="18"/>
      <c r="O430" s="16" t="s">
        <v>578</v>
      </c>
      <c r="P430" s="17" t="str">
        <f t="shared" si="218"/>
        <v>Retrieve&lt;br&gt;(검색하다)</v>
      </c>
      <c r="Q430" s="17" t="str">
        <f>IF(O430&lt;&gt;"", VLOOKUP(O430, Lable!$A:$B, 2, FALSE), "")</f>
        <v>Retrieve</v>
      </c>
      <c r="R430" s="18" t="s">
        <v>141</v>
      </c>
      <c r="S430" s="17"/>
      <c r="T430" s="17" t="s">
        <v>9</v>
      </c>
      <c r="U430" s="17"/>
      <c r="V430" s="18"/>
      <c r="W430" s="18"/>
      <c r="X430" s="18"/>
      <c r="Y430" s="18"/>
      <c r="Z430" s="16"/>
      <c r="AA430" s="16"/>
      <c r="AB430" s="16"/>
      <c r="AC430" s="16" t="s">
        <v>579</v>
      </c>
      <c r="AD430" s="16" t="s">
        <v>579</v>
      </c>
      <c r="AE430" s="16" t="s">
        <v>579</v>
      </c>
    </row>
    <row r="431" spans="1:31" s="19" customFormat="1" ht="18.600000000000001" customHeight="1">
      <c r="A431" s="16" t="s">
        <v>553</v>
      </c>
      <c r="B431" s="1" t="str">
        <f>VLOOKUP(A431,Lable!$G:$I,2,FALSE)</f>
        <v>관리자용 요약 보고서</v>
      </c>
      <c r="C431" s="17" t="str">
        <f t="shared" si="219"/>
        <v>Executive Reports(관리자용 요약 보고서)</v>
      </c>
      <c r="D431" s="17" t="str">
        <f>IF(B431&lt;&gt;"", VLOOKUP(B431,Lable!$A:$D,2,FALSE), "" )</f>
        <v>Executive Reports</v>
      </c>
      <c r="E431" s="18"/>
      <c r="F431" s="17" t="str">
        <f t="shared" ref="F431:F436" si="220">IF(E431&lt;&gt;"",G431&amp;"("&amp;E431&amp;")","")</f>
        <v/>
      </c>
      <c r="G431" s="17" t="str">
        <f>IF(E431&lt;&gt;"",VLOOKUP(E431,Lable!$A:$B,2,FALSE),"")</f>
        <v/>
      </c>
      <c r="H431" s="18"/>
      <c r="I431" s="17" t="str">
        <f t="shared" ref="I431:I436" si="221">IF(H431&lt;&gt;"",J431&amp;"("&amp;H431&amp;")","")</f>
        <v/>
      </c>
      <c r="J431" s="17" t="str">
        <f>IF(H431&lt;&gt;"", VLOOKUP(H431,Lable!$A:$D,2,FALSE),"")</f>
        <v/>
      </c>
      <c r="K431" s="17"/>
      <c r="L431" s="17" t="str">
        <f t="shared" ref="L431:L436" si="222">IF(K431&lt;&gt;"",M431&amp;"("&amp;K431&amp;")","")</f>
        <v/>
      </c>
      <c r="M431" s="17" t="str">
        <f>IF(K431&lt;&gt;"",VLOOKUP(K431,Lable!$A:$B,2,FALSE),"")</f>
        <v/>
      </c>
      <c r="N431" s="18"/>
      <c r="O431" s="16" t="s">
        <v>535</v>
      </c>
      <c r="P431" s="17" t="str">
        <f t="shared" ref="P431:P436" si="223">IF(O431&lt;&gt;"",Q431&amp;"&lt;br&gt;("&amp;O431&amp;")","")</f>
        <v>Cancel&lt;br&gt;(취소)</v>
      </c>
      <c r="Q431" s="17" t="str">
        <f>IF(O431&lt;&gt;"", VLOOKUP(O431, Lable!$A:$B, 2, FALSE), "")</f>
        <v>Cancel</v>
      </c>
      <c r="R431" s="18" t="s">
        <v>141</v>
      </c>
      <c r="S431" s="17"/>
      <c r="T431" s="17"/>
      <c r="U431" s="17"/>
      <c r="V431" s="18"/>
      <c r="W431" s="18"/>
      <c r="X431" s="18"/>
      <c r="Y431" s="18"/>
      <c r="Z431" s="16"/>
      <c r="AA431" s="16"/>
      <c r="AB431" s="16"/>
      <c r="AC431" s="16" t="s">
        <v>579</v>
      </c>
      <c r="AD431" s="16" t="s">
        <v>579</v>
      </c>
      <c r="AE431" s="16" t="s">
        <v>579</v>
      </c>
    </row>
    <row r="432" spans="1:31" s="11" customFormat="1" ht="17.45" customHeight="1">
      <c r="A432" s="4" t="s">
        <v>574</v>
      </c>
      <c r="B432" s="1" t="str">
        <f>VLOOKUP(A432,Lable!$G:$I,2,FALSE)</f>
        <v>상세 보고서</v>
      </c>
      <c r="C432" s="1" t="str">
        <f>IF(B432&lt;&gt;"",D432&amp;"("&amp;B432&amp;")","")</f>
        <v>Detailed Reports(상세 보고서)</v>
      </c>
      <c r="D432" s="1" t="str">
        <f>IF(B432&lt;&gt;"", VLOOKUP(B432,Lable!$A:$D,2,FALSE), "" )</f>
        <v>Detailed Reports</v>
      </c>
      <c r="E432" s="10"/>
      <c r="F432" s="1" t="str">
        <f t="shared" si="220"/>
        <v/>
      </c>
      <c r="G432" s="1" t="str">
        <f>IF(E432&lt;&gt;"",VLOOKUP(E432,Lable!$A:$B,2,FALSE),"")</f>
        <v/>
      </c>
      <c r="H432" s="10"/>
      <c r="I432" s="1" t="str">
        <f t="shared" si="221"/>
        <v/>
      </c>
      <c r="J432" s="1" t="str">
        <f>IF(H432&lt;&gt;"", VLOOKUP(H432,Lable!$A:$D,2,FALSE),"")</f>
        <v/>
      </c>
      <c r="K432" s="9"/>
      <c r="L432" s="1" t="str">
        <f t="shared" si="222"/>
        <v/>
      </c>
      <c r="M432" s="1" t="str">
        <f>IF(K432&lt;&gt;"",VLOOKUP(K432,Lable!$A:$B,2,FALSE),"")</f>
        <v/>
      </c>
      <c r="N432" s="2" t="s">
        <v>26</v>
      </c>
      <c r="O432" s="39" t="s">
        <v>559</v>
      </c>
      <c r="P432" s="1" t="str">
        <f t="shared" si="223"/>
        <v>Report Type&lt;br&gt;(보고서 유형)</v>
      </c>
      <c r="Q432" s="1" t="str">
        <f>IF(O432&lt;&gt;"", VLOOKUP(O432, Lable!$A:$B, 2, FALSE), "")</f>
        <v>Report Type</v>
      </c>
      <c r="R432" s="2" t="s">
        <v>142</v>
      </c>
      <c r="S432" s="1"/>
      <c r="T432" s="1"/>
      <c r="U432" s="1"/>
      <c r="V432" s="2"/>
      <c r="W432" s="2" t="s">
        <v>573</v>
      </c>
      <c r="X432" s="2"/>
      <c r="Y432" s="2"/>
      <c r="Z432" s="67" t="s">
        <v>596</v>
      </c>
      <c r="AA432" s="67" t="s">
        <v>597</v>
      </c>
      <c r="AB432" s="67" t="s">
        <v>598</v>
      </c>
      <c r="AC432" s="67" t="s">
        <v>596</v>
      </c>
      <c r="AD432" s="67" t="s">
        <v>597</v>
      </c>
      <c r="AE432" s="67" t="s">
        <v>598</v>
      </c>
    </row>
    <row r="433" spans="1:31" s="11" customFormat="1" ht="17.45" customHeight="1">
      <c r="A433" s="4" t="s">
        <v>574</v>
      </c>
      <c r="B433" s="1" t="str">
        <f>VLOOKUP(A433,Lable!$G:$I,2,FALSE)</f>
        <v>상세 보고서</v>
      </c>
      <c r="C433" s="1" t="str">
        <f>IF(B433&lt;&gt;"",D433&amp;"("&amp;B433&amp;")","")</f>
        <v>Detailed Reports(상세 보고서)</v>
      </c>
      <c r="D433" s="1" t="str">
        <f>IF(B433&lt;&gt;"", VLOOKUP(B433,Lable!$A:$D,2,FALSE), "" )</f>
        <v>Detailed Reports</v>
      </c>
      <c r="E433" s="10"/>
      <c r="F433" s="1" t="str">
        <f t="shared" si="220"/>
        <v/>
      </c>
      <c r="G433" s="1" t="str">
        <f>IF(E433&lt;&gt;"",VLOOKUP(E433,Lable!$A:$B,2,FALSE),"")</f>
        <v/>
      </c>
      <c r="H433" s="10"/>
      <c r="I433" s="1" t="str">
        <f t="shared" si="221"/>
        <v/>
      </c>
      <c r="J433" s="1" t="str">
        <f>IF(H433&lt;&gt;"", VLOOKUP(H433,Lable!$A:$D,2,FALSE),"")</f>
        <v/>
      </c>
      <c r="K433" s="9"/>
      <c r="L433" s="1" t="str">
        <f t="shared" si="222"/>
        <v/>
      </c>
      <c r="M433" s="1" t="str">
        <f>IF(K433&lt;&gt;"",VLOOKUP(K433,Lable!$A:$B,2,FALSE),"")</f>
        <v/>
      </c>
      <c r="N433" s="2" t="s">
        <v>26</v>
      </c>
      <c r="O433" s="39" t="s">
        <v>560</v>
      </c>
      <c r="P433" s="1" t="str">
        <f t="shared" si="223"/>
        <v>Departments&lt;br&gt;(부서)</v>
      </c>
      <c r="Q433" s="1" t="str">
        <f>IF(O433&lt;&gt;"", VLOOKUP(O433, Lable!$A:$B, 2, FALSE), "")</f>
        <v>Departments</v>
      </c>
      <c r="R433" s="2" t="s">
        <v>143</v>
      </c>
      <c r="S433" s="1"/>
      <c r="T433" s="1"/>
      <c r="U433" s="1"/>
      <c r="V433" s="2"/>
      <c r="W433" s="2" t="s">
        <v>573</v>
      </c>
      <c r="X433" s="2"/>
      <c r="Y433" s="2"/>
      <c r="Z433" s="3" t="s">
        <v>570</v>
      </c>
      <c r="AA433" s="3" t="s">
        <v>568</v>
      </c>
      <c r="AB433" s="3" t="s">
        <v>569</v>
      </c>
      <c r="AC433" s="3" t="s">
        <v>570</v>
      </c>
      <c r="AD433" s="3" t="s">
        <v>568</v>
      </c>
      <c r="AE433" s="3" t="s">
        <v>569</v>
      </c>
    </row>
    <row r="434" spans="1:31" s="11" customFormat="1" ht="18.600000000000001" customHeight="1">
      <c r="A434" s="4" t="s">
        <v>574</v>
      </c>
      <c r="B434" s="1" t="str">
        <f>VLOOKUP(A434,Lable!$G:$I,2,FALSE)</f>
        <v>상세 보고서</v>
      </c>
      <c r="C434" s="1" t="str">
        <f t="shared" ref="C434:C437" si="224">IF(B434&lt;&gt;"",D434&amp;"("&amp;B434&amp;")","")</f>
        <v>Detailed Reports(상세 보고서)</v>
      </c>
      <c r="D434" s="1" t="str">
        <f>IF(B434&lt;&gt;"", VLOOKUP(B434,Lable!$A:$D,2,FALSE), "" )</f>
        <v>Detailed Reports</v>
      </c>
      <c r="E434" s="10"/>
      <c r="F434" s="1" t="str">
        <f t="shared" si="220"/>
        <v/>
      </c>
      <c r="G434" s="1" t="str">
        <f>IF(E434&lt;&gt;"",VLOOKUP(E434,Lable!$A:$B,2,FALSE),"")</f>
        <v/>
      </c>
      <c r="H434" s="10"/>
      <c r="I434" s="1" t="str">
        <f t="shared" si="221"/>
        <v/>
      </c>
      <c r="J434" s="1" t="str">
        <f>IF(H434&lt;&gt;"", VLOOKUP(H434,Lable!$A:$D,2,FALSE),"")</f>
        <v/>
      </c>
      <c r="K434" s="9"/>
      <c r="L434" s="1" t="str">
        <f t="shared" si="222"/>
        <v/>
      </c>
      <c r="M434" s="1" t="str">
        <f>IF(K434&lt;&gt;"",VLOOKUP(K434,Lable!$A:$B,2,FALSE),"")</f>
        <v/>
      </c>
      <c r="N434" s="2" t="s">
        <v>26</v>
      </c>
      <c r="O434" s="39" t="s">
        <v>561</v>
      </c>
      <c r="P434" s="1" t="str">
        <f t="shared" si="223"/>
        <v>Select From Date&lt;br&gt;(시작일 선택)</v>
      </c>
      <c r="Q434" s="1" t="str">
        <f>IF(O434&lt;&gt;"", VLOOKUP(O434, Lable!$A:$B, 2, FALSE), "")</f>
        <v>Select From Date</v>
      </c>
      <c r="R434" s="2" t="s">
        <v>144</v>
      </c>
      <c r="S434" s="1"/>
      <c r="T434" s="1"/>
      <c r="U434" s="1"/>
      <c r="V434" s="2"/>
      <c r="W434" s="2" t="s">
        <v>573</v>
      </c>
      <c r="X434" s="2"/>
      <c r="Y434" s="2"/>
      <c r="Z434" s="4"/>
      <c r="AA434" s="4"/>
      <c r="AB434" s="4"/>
      <c r="AC434" s="4" t="s">
        <v>571</v>
      </c>
      <c r="AD434" s="4" t="s">
        <v>571</v>
      </c>
      <c r="AE434" s="4" t="s">
        <v>571</v>
      </c>
    </row>
    <row r="435" spans="1:31" s="11" customFormat="1" ht="18.600000000000001" customHeight="1">
      <c r="A435" s="4" t="s">
        <v>574</v>
      </c>
      <c r="B435" s="1" t="str">
        <f>VLOOKUP(A435,Lable!$G:$I,2,FALSE)</f>
        <v>상세 보고서</v>
      </c>
      <c r="C435" s="1" t="str">
        <f t="shared" si="224"/>
        <v>Detailed Reports(상세 보고서)</v>
      </c>
      <c r="D435" s="1" t="str">
        <f>IF(B435&lt;&gt;"", VLOOKUP(B435,Lable!$A:$D,2,FALSE), "" )</f>
        <v>Detailed Reports</v>
      </c>
      <c r="E435" s="10"/>
      <c r="F435" s="1" t="str">
        <f t="shared" si="220"/>
        <v/>
      </c>
      <c r="G435" s="1" t="str">
        <f>IF(E435&lt;&gt;"",VLOOKUP(E435,Lable!$A:$B,2,FALSE),"")</f>
        <v/>
      </c>
      <c r="H435" s="10"/>
      <c r="I435" s="1" t="str">
        <f t="shared" si="221"/>
        <v/>
      </c>
      <c r="J435" s="1" t="str">
        <f>IF(H435&lt;&gt;"", VLOOKUP(H435,Lable!$A:$D,2,FALSE),"")</f>
        <v/>
      </c>
      <c r="K435" s="9"/>
      <c r="L435" s="1" t="str">
        <f t="shared" si="222"/>
        <v/>
      </c>
      <c r="M435" s="1" t="str">
        <f>IF(K435&lt;&gt;"",VLOOKUP(K435,Lable!$A:$B,2,FALSE),"")</f>
        <v/>
      </c>
      <c r="N435" s="2" t="s">
        <v>26</v>
      </c>
      <c r="O435" s="39" t="s">
        <v>562</v>
      </c>
      <c r="P435" s="1" t="str">
        <f t="shared" si="223"/>
        <v>Select To Date&lt;br&gt;(종료일 선택)</v>
      </c>
      <c r="Q435" s="1" t="str">
        <f>IF(O435&lt;&gt;"", VLOOKUP(O435, Lable!$A:$B, 2, FALSE), "")</f>
        <v>Select To Date</v>
      </c>
      <c r="R435" s="2" t="s">
        <v>144</v>
      </c>
      <c r="S435" s="1"/>
      <c r="T435" s="1"/>
      <c r="U435" s="1"/>
      <c r="V435" s="2"/>
      <c r="W435" s="2" t="s">
        <v>573</v>
      </c>
      <c r="X435" s="2"/>
      <c r="Y435" s="2"/>
      <c r="Z435" s="4"/>
      <c r="AA435" s="4"/>
      <c r="AB435" s="4"/>
      <c r="AC435" s="4" t="s">
        <v>572</v>
      </c>
      <c r="AD435" s="4" t="s">
        <v>572</v>
      </c>
      <c r="AE435" s="4" t="s">
        <v>572</v>
      </c>
    </row>
    <row r="436" spans="1:31" s="19" customFormat="1" ht="18.600000000000001" customHeight="1">
      <c r="A436" s="4" t="s">
        <v>574</v>
      </c>
      <c r="B436" s="1" t="str">
        <f>VLOOKUP(A436,Lable!$G:$I,2,FALSE)</f>
        <v>상세 보고서</v>
      </c>
      <c r="C436" s="17" t="str">
        <f t="shared" si="224"/>
        <v>Detailed Reports(상세 보고서)</v>
      </c>
      <c r="D436" s="17" t="str">
        <f>IF(B436&lt;&gt;"", VLOOKUP(B436,Lable!$A:$D,2,FALSE), "" )</f>
        <v>Detailed Reports</v>
      </c>
      <c r="E436" s="18"/>
      <c r="F436" s="17" t="str">
        <f t="shared" si="220"/>
        <v/>
      </c>
      <c r="G436" s="17" t="str">
        <f>IF(E436&lt;&gt;"",VLOOKUP(E436,Lable!$A:$B,2,FALSE),"")</f>
        <v/>
      </c>
      <c r="H436" s="18"/>
      <c r="I436" s="17" t="str">
        <f t="shared" si="221"/>
        <v/>
      </c>
      <c r="J436" s="17" t="str">
        <f>IF(H436&lt;&gt;"", VLOOKUP(H436,Lable!$A:$D,2,FALSE),"")</f>
        <v/>
      </c>
      <c r="K436" s="17"/>
      <c r="L436" s="17" t="str">
        <f t="shared" si="222"/>
        <v/>
      </c>
      <c r="M436" s="17" t="str">
        <f>IF(K436&lt;&gt;"",VLOOKUP(K436,Lable!$A:$B,2,FALSE),"")</f>
        <v/>
      </c>
      <c r="N436" s="18"/>
      <c r="O436" s="16" t="s">
        <v>578</v>
      </c>
      <c r="P436" s="17" t="str">
        <f t="shared" si="223"/>
        <v>Retrieve&lt;br&gt;(검색하다)</v>
      </c>
      <c r="Q436" s="17" t="str">
        <f>IF(O436&lt;&gt;"", VLOOKUP(O436, Lable!$A:$B, 2, FALSE), "")</f>
        <v>Retrieve</v>
      </c>
      <c r="R436" s="18" t="s">
        <v>141</v>
      </c>
      <c r="S436" s="17"/>
      <c r="T436" s="17" t="s">
        <v>9</v>
      </c>
      <c r="U436" s="17"/>
      <c r="V436" s="18"/>
      <c r="W436" s="18"/>
      <c r="X436" s="18"/>
      <c r="Y436" s="18"/>
      <c r="Z436" s="16"/>
      <c r="AA436" s="16"/>
      <c r="AB436" s="16"/>
      <c r="AC436" s="16" t="s">
        <v>579</v>
      </c>
      <c r="AD436" s="16" t="s">
        <v>579</v>
      </c>
      <c r="AE436" s="16" t="s">
        <v>579</v>
      </c>
    </row>
    <row r="437" spans="1:31" s="19" customFormat="1" ht="18.600000000000001" customHeight="1">
      <c r="A437" s="4" t="s">
        <v>574</v>
      </c>
      <c r="B437" s="1" t="str">
        <f>VLOOKUP(A437,Lable!$G:$I,2,FALSE)</f>
        <v>상세 보고서</v>
      </c>
      <c r="C437" s="17" t="str">
        <f t="shared" si="224"/>
        <v>Detailed Reports(상세 보고서)</v>
      </c>
      <c r="D437" s="17" t="str">
        <f>IF(B437&lt;&gt;"", VLOOKUP(B437,Lable!$A:$D,2,FALSE), "" )</f>
        <v>Detailed Reports</v>
      </c>
      <c r="E437" s="18"/>
      <c r="F437" s="17" t="str">
        <f t="shared" ref="F437:F443" si="225">IF(E437&lt;&gt;"",G437&amp;"("&amp;E437&amp;")","")</f>
        <v/>
      </c>
      <c r="G437" s="17" t="str">
        <f>IF(E437&lt;&gt;"",VLOOKUP(E437,Lable!$A:$B,2,FALSE),"")</f>
        <v/>
      </c>
      <c r="H437" s="18"/>
      <c r="I437" s="17" t="str">
        <f t="shared" ref="I437:I443" si="226">IF(H437&lt;&gt;"",J437&amp;"("&amp;H437&amp;")","")</f>
        <v/>
      </c>
      <c r="J437" s="17" t="str">
        <f>IF(H437&lt;&gt;"", VLOOKUP(H437,Lable!$A:$D,2,FALSE),"")</f>
        <v/>
      </c>
      <c r="K437" s="17"/>
      <c r="L437" s="17" t="str">
        <f t="shared" ref="L437:L443" si="227">IF(K437&lt;&gt;"",M437&amp;"("&amp;K437&amp;")","")</f>
        <v/>
      </c>
      <c r="M437" s="17" t="str">
        <f>IF(K437&lt;&gt;"",VLOOKUP(K437,Lable!$A:$B,2,FALSE),"")</f>
        <v/>
      </c>
      <c r="N437" s="18"/>
      <c r="O437" s="16" t="s">
        <v>535</v>
      </c>
      <c r="P437" s="17" t="str">
        <f t="shared" ref="P437:P443" si="228">IF(O437&lt;&gt;"",Q437&amp;"&lt;br&gt;("&amp;O437&amp;")","")</f>
        <v>Cancel&lt;br&gt;(취소)</v>
      </c>
      <c r="Q437" s="17" t="str">
        <f>IF(O437&lt;&gt;"", VLOOKUP(O437, Lable!$A:$B, 2, FALSE), "")</f>
        <v>Cancel</v>
      </c>
      <c r="R437" s="18" t="s">
        <v>141</v>
      </c>
      <c r="S437" s="17"/>
      <c r="T437" s="17"/>
      <c r="U437" s="17"/>
      <c r="V437" s="18"/>
      <c r="W437" s="18"/>
      <c r="X437" s="18"/>
      <c r="Y437" s="18"/>
      <c r="Z437" s="16"/>
      <c r="AA437" s="16"/>
      <c r="AB437" s="16"/>
      <c r="AC437" s="16" t="s">
        <v>579</v>
      </c>
      <c r="AD437" s="16" t="s">
        <v>579</v>
      </c>
      <c r="AE437" s="16" t="s">
        <v>579</v>
      </c>
    </row>
    <row r="438" spans="1:31" s="11" customFormat="1" ht="17.45" customHeight="1">
      <c r="A438" s="4" t="s">
        <v>575</v>
      </c>
      <c r="B438" s="1" t="str">
        <f>VLOOKUP(A438,Lable!$G:$I,2,FALSE)</f>
        <v>잠재적 오류에 대한 보고서</v>
      </c>
      <c r="C438" s="1" t="str">
        <f>IF(B438&lt;&gt;"",D438&amp;"("&amp;B438&amp;")","")</f>
        <v>Potential Errors Reports(잠재적 오류에 대한 보고서)</v>
      </c>
      <c r="D438" s="1" t="str">
        <f>IF(B438&lt;&gt;"", VLOOKUP(B438,Lable!$A:$D,2,FALSE), "" )</f>
        <v>Potential Errors Reports</v>
      </c>
      <c r="E438" s="10"/>
      <c r="F438" s="1" t="str">
        <f t="shared" si="225"/>
        <v/>
      </c>
      <c r="G438" s="1" t="str">
        <f>IF(E438&lt;&gt;"",VLOOKUP(E438,Lable!$A:$B,2,FALSE),"")</f>
        <v/>
      </c>
      <c r="H438" s="10"/>
      <c r="I438" s="1" t="str">
        <f t="shared" si="226"/>
        <v/>
      </c>
      <c r="J438" s="1" t="str">
        <f>IF(H438&lt;&gt;"", VLOOKUP(H438,Lable!$A:$D,2,FALSE),"")</f>
        <v/>
      </c>
      <c r="K438" s="9"/>
      <c r="L438" s="1" t="str">
        <f t="shared" si="227"/>
        <v/>
      </c>
      <c r="M438" s="1" t="str">
        <f>IF(K438&lt;&gt;"",VLOOKUP(K438,Lable!$A:$B,2,FALSE),"")</f>
        <v/>
      </c>
      <c r="N438" s="2" t="s">
        <v>26</v>
      </c>
      <c r="O438" s="39" t="s">
        <v>559</v>
      </c>
      <c r="P438" s="1" t="str">
        <f t="shared" si="228"/>
        <v>Report Type&lt;br&gt;(보고서 유형)</v>
      </c>
      <c r="Q438" s="1" t="str">
        <f>IF(O438&lt;&gt;"", VLOOKUP(O438, Lable!$A:$B, 2, FALSE), "")</f>
        <v>Report Type</v>
      </c>
      <c r="R438" s="2" t="s">
        <v>142</v>
      </c>
      <c r="S438" s="1"/>
      <c r="T438" s="1"/>
      <c r="U438" s="1"/>
      <c r="V438" s="2"/>
      <c r="W438" s="2" t="s">
        <v>573</v>
      </c>
      <c r="X438" s="2"/>
      <c r="Y438" s="2"/>
      <c r="Z438" s="67" t="s">
        <v>596</v>
      </c>
      <c r="AA438" s="67" t="s">
        <v>597</v>
      </c>
      <c r="AB438" s="67" t="s">
        <v>598</v>
      </c>
      <c r="AC438" s="67" t="s">
        <v>596</v>
      </c>
      <c r="AD438" s="67" t="s">
        <v>597</v>
      </c>
      <c r="AE438" s="67" t="s">
        <v>598</v>
      </c>
    </row>
    <row r="439" spans="1:31" s="11" customFormat="1" ht="17.45" customHeight="1">
      <c r="A439" s="4" t="s">
        <v>575</v>
      </c>
      <c r="B439" s="1" t="str">
        <f>VLOOKUP(A439,Lable!$G:$I,2,FALSE)</f>
        <v>잠재적 오류에 대한 보고서</v>
      </c>
      <c r="C439" s="1" t="str">
        <f>IF(B439&lt;&gt;"",D439&amp;"("&amp;B439&amp;")","")</f>
        <v>Potential Errors Reports(잠재적 오류에 대한 보고서)</v>
      </c>
      <c r="D439" s="1" t="str">
        <f>IF(B439&lt;&gt;"", VLOOKUP(B439,Lable!$A:$D,2,FALSE), "" )</f>
        <v>Potential Errors Reports</v>
      </c>
      <c r="E439" s="10"/>
      <c r="F439" s="1" t="str">
        <f t="shared" si="225"/>
        <v/>
      </c>
      <c r="G439" s="1" t="str">
        <f>IF(E439&lt;&gt;"",VLOOKUP(E439,Lable!$A:$B,2,FALSE),"")</f>
        <v/>
      </c>
      <c r="H439" s="10"/>
      <c r="I439" s="1" t="str">
        <f t="shared" si="226"/>
        <v/>
      </c>
      <c r="J439" s="1" t="str">
        <f>IF(H439&lt;&gt;"", VLOOKUP(H439,Lable!$A:$D,2,FALSE),"")</f>
        <v/>
      </c>
      <c r="K439" s="9"/>
      <c r="L439" s="1" t="str">
        <f t="shared" si="227"/>
        <v/>
      </c>
      <c r="M439" s="1" t="str">
        <f>IF(K439&lt;&gt;"",VLOOKUP(K439,Lable!$A:$B,2,FALSE),"")</f>
        <v/>
      </c>
      <c r="N439" s="2" t="s">
        <v>26</v>
      </c>
      <c r="O439" s="39" t="s">
        <v>560</v>
      </c>
      <c r="P439" s="1" t="str">
        <f t="shared" si="228"/>
        <v>Departments&lt;br&gt;(부서)</v>
      </c>
      <c r="Q439" s="1" t="str">
        <f>IF(O439&lt;&gt;"", VLOOKUP(O439, Lable!$A:$B, 2, FALSE), "")</f>
        <v>Departments</v>
      </c>
      <c r="R439" s="2" t="s">
        <v>143</v>
      </c>
      <c r="S439" s="1"/>
      <c r="T439" s="1"/>
      <c r="U439" s="1"/>
      <c r="V439" s="2"/>
      <c r="W439" s="2" t="s">
        <v>573</v>
      </c>
      <c r="X439" s="2"/>
      <c r="Y439" s="2"/>
      <c r="Z439" s="3" t="s">
        <v>570</v>
      </c>
      <c r="AA439" s="3" t="s">
        <v>568</v>
      </c>
      <c r="AB439" s="3" t="s">
        <v>569</v>
      </c>
      <c r="AC439" s="3" t="s">
        <v>570</v>
      </c>
      <c r="AD439" s="3" t="s">
        <v>568</v>
      </c>
      <c r="AE439" s="3" t="s">
        <v>569</v>
      </c>
    </row>
    <row r="440" spans="1:31" s="11" customFormat="1" ht="18.600000000000001" customHeight="1">
      <c r="A440" s="4" t="s">
        <v>575</v>
      </c>
      <c r="B440" s="1" t="str">
        <f>VLOOKUP(A440,Lable!$G:$I,2,FALSE)</f>
        <v>잠재적 오류에 대한 보고서</v>
      </c>
      <c r="C440" s="1" t="str">
        <f t="shared" ref="C440:C443" si="229">IF(B440&lt;&gt;"",D440&amp;"("&amp;B440&amp;")","")</f>
        <v>Potential Errors Reports(잠재적 오류에 대한 보고서)</v>
      </c>
      <c r="D440" s="1" t="str">
        <f>IF(B440&lt;&gt;"", VLOOKUP(B440,Lable!$A:$D,2,FALSE), "" )</f>
        <v>Potential Errors Reports</v>
      </c>
      <c r="E440" s="10"/>
      <c r="F440" s="1" t="str">
        <f t="shared" si="225"/>
        <v/>
      </c>
      <c r="G440" s="1" t="str">
        <f>IF(E440&lt;&gt;"",VLOOKUP(E440,Lable!$A:$B,2,FALSE),"")</f>
        <v/>
      </c>
      <c r="H440" s="10"/>
      <c r="I440" s="1" t="str">
        <f t="shared" si="226"/>
        <v/>
      </c>
      <c r="J440" s="1" t="str">
        <f>IF(H440&lt;&gt;"", VLOOKUP(H440,Lable!$A:$D,2,FALSE),"")</f>
        <v/>
      </c>
      <c r="K440" s="9"/>
      <c r="L440" s="1" t="str">
        <f t="shared" si="227"/>
        <v/>
      </c>
      <c r="M440" s="1" t="str">
        <f>IF(K440&lt;&gt;"",VLOOKUP(K440,Lable!$A:$B,2,FALSE),"")</f>
        <v/>
      </c>
      <c r="N440" s="2" t="s">
        <v>26</v>
      </c>
      <c r="O440" s="39" t="s">
        <v>561</v>
      </c>
      <c r="P440" s="1" t="str">
        <f t="shared" si="228"/>
        <v>Select From Date&lt;br&gt;(시작일 선택)</v>
      </c>
      <c r="Q440" s="1" t="str">
        <f>IF(O440&lt;&gt;"", VLOOKUP(O440, Lable!$A:$B, 2, FALSE), "")</f>
        <v>Select From Date</v>
      </c>
      <c r="R440" s="2" t="s">
        <v>144</v>
      </c>
      <c r="S440" s="1"/>
      <c r="T440" s="1"/>
      <c r="U440" s="1"/>
      <c r="V440" s="2"/>
      <c r="W440" s="2" t="s">
        <v>573</v>
      </c>
      <c r="X440" s="2"/>
      <c r="Y440" s="2"/>
      <c r="Z440" s="4"/>
      <c r="AA440" s="4"/>
      <c r="AB440" s="4"/>
      <c r="AC440" s="4" t="s">
        <v>571</v>
      </c>
      <c r="AD440" s="4" t="s">
        <v>571</v>
      </c>
      <c r="AE440" s="4" t="s">
        <v>571</v>
      </c>
    </row>
    <row r="441" spans="1:31" s="11" customFormat="1" ht="18.600000000000001" customHeight="1">
      <c r="A441" s="4" t="s">
        <v>575</v>
      </c>
      <c r="B441" s="1" t="str">
        <f>VLOOKUP(A441,Lable!$G:$I,2,FALSE)</f>
        <v>잠재적 오류에 대한 보고서</v>
      </c>
      <c r="C441" s="1" t="str">
        <f t="shared" si="229"/>
        <v>Potential Errors Reports(잠재적 오류에 대한 보고서)</v>
      </c>
      <c r="D441" s="1" t="str">
        <f>IF(B441&lt;&gt;"", VLOOKUP(B441,Lable!$A:$D,2,FALSE), "" )</f>
        <v>Potential Errors Reports</v>
      </c>
      <c r="E441" s="10"/>
      <c r="F441" s="1" t="str">
        <f t="shared" si="225"/>
        <v/>
      </c>
      <c r="G441" s="1" t="str">
        <f>IF(E441&lt;&gt;"",VLOOKUP(E441,Lable!$A:$B,2,FALSE),"")</f>
        <v/>
      </c>
      <c r="H441" s="10"/>
      <c r="I441" s="1" t="str">
        <f t="shared" si="226"/>
        <v/>
      </c>
      <c r="J441" s="1" t="str">
        <f>IF(H441&lt;&gt;"", VLOOKUP(H441,Lable!$A:$D,2,FALSE),"")</f>
        <v/>
      </c>
      <c r="K441" s="9"/>
      <c r="L441" s="1" t="str">
        <f t="shared" si="227"/>
        <v/>
      </c>
      <c r="M441" s="1" t="str">
        <f>IF(K441&lt;&gt;"",VLOOKUP(K441,Lable!$A:$B,2,FALSE),"")</f>
        <v/>
      </c>
      <c r="N441" s="2" t="s">
        <v>26</v>
      </c>
      <c r="O441" s="39" t="s">
        <v>562</v>
      </c>
      <c r="P441" s="1" t="str">
        <f t="shared" si="228"/>
        <v>Select To Date&lt;br&gt;(종료일 선택)</v>
      </c>
      <c r="Q441" s="1" t="str">
        <f>IF(O441&lt;&gt;"", VLOOKUP(O441, Lable!$A:$B, 2, FALSE), "")</f>
        <v>Select To Date</v>
      </c>
      <c r="R441" s="2" t="s">
        <v>144</v>
      </c>
      <c r="S441" s="1"/>
      <c r="T441" s="1"/>
      <c r="U441" s="1"/>
      <c r="V441" s="2"/>
      <c r="W441" s="2" t="s">
        <v>573</v>
      </c>
      <c r="X441" s="2"/>
      <c r="Y441" s="2"/>
      <c r="Z441" s="4"/>
      <c r="AA441" s="4"/>
      <c r="AB441" s="4"/>
      <c r="AC441" s="4" t="s">
        <v>572</v>
      </c>
      <c r="AD441" s="4" t="s">
        <v>572</v>
      </c>
      <c r="AE441" s="4" t="s">
        <v>572</v>
      </c>
    </row>
    <row r="442" spans="1:31" s="19" customFormat="1" ht="18.600000000000001" customHeight="1">
      <c r="A442" s="4" t="s">
        <v>575</v>
      </c>
      <c r="B442" s="1" t="str">
        <f>VLOOKUP(A442,Lable!$G:$I,2,FALSE)</f>
        <v>잠재적 오류에 대한 보고서</v>
      </c>
      <c r="C442" s="17" t="str">
        <f t="shared" si="229"/>
        <v>Potential Errors Reports(잠재적 오류에 대한 보고서)</v>
      </c>
      <c r="D442" s="17" t="str">
        <f>IF(B442&lt;&gt;"", VLOOKUP(B442,Lable!$A:$D,2,FALSE), "" )</f>
        <v>Potential Errors Reports</v>
      </c>
      <c r="E442" s="18"/>
      <c r="F442" s="17" t="str">
        <f t="shared" si="225"/>
        <v/>
      </c>
      <c r="G442" s="17" t="str">
        <f>IF(E442&lt;&gt;"",VLOOKUP(E442,Lable!$A:$B,2,FALSE),"")</f>
        <v/>
      </c>
      <c r="H442" s="18"/>
      <c r="I442" s="17" t="str">
        <f t="shared" si="226"/>
        <v/>
      </c>
      <c r="J442" s="17" t="str">
        <f>IF(H442&lt;&gt;"", VLOOKUP(H442,Lable!$A:$D,2,FALSE),"")</f>
        <v/>
      </c>
      <c r="K442" s="17"/>
      <c r="L442" s="17" t="str">
        <f t="shared" si="227"/>
        <v/>
      </c>
      <c r="M442" s="17" t="str">
        <f>IF(K442&lt;&gt;"",VLOOKUP(K442,Lable!$A:$B,2,FALSE),"")</f>
        <v/>
      </c>
      <c r="N442" s="18"/>
      <c r="O442" s="16" t="s">
        <v>578</v>
      </c>
      <c r="P442" s="17" t="str">
        <f t="shared" si="228"/>
        <v>Retrieve&lt;br&gt;(검색하다)</v>
      </c>
      <c r="Q442" s="17" t="str">
        <f>IF(O442&lt;&gt;"", VLOOKUP(O442, Lable!$A:$B, 2, FALSE), "")</f>
        <v>Retrieve</v>
      </c>
      <c r="R442" s="18" t="s">
        <v>141</v>
      </c>
      <c r="S442" s="17"/>
      <c r="T442" s="17" t="s">
        <v>9</v>
      </c>
      <c r="U442" s="17"/>
      <c r="V442" s="18"/>
      <c r="W442" s="18"/>
      <c r="X442" s="18"/>
      <c r="Y442" s="18"/>
      <c r="Z442" s="16"/>
      <c r="AA442" s="16"/>
      <c r="AB442" s="16"/>
      <c r="AC442" s="16" t="s">
        <v>579</v>
      </c>
      <c r="AD442" s="16" t="s">
        <v>579</v>
      </c>
      <c r="AE442" s="16" t="s">
        <v>579</v>
      </c>
    </row>
    <row r="443" spans="1:31" s="19" customFormat="1" ht="18.600000000000001" customHeight="1">
      <c r="A443" s="4" t="s">
        <v>575</v>
      </c>
      <c r="B443" s="1" t="str">
        <f>VLOOKUP(A443,Lable!$G:$I,2,FALSE)</f>
        <v>잠재적 오류에 대한 보고서</v>
      </c>
      <c r="C443" s="17" t="str">
        <f t="shared" si="229"/>
        <v>Potential Errors Reports(잠재적 오류에 대한 보고서)</v>
      </c>
      <c r="D443" s="17" t="str">
        <f>IF(B443&lt;&gt;"", VLOOKUP(B443,Lable!$A:$D,2,FALSE), "" )</f>
        <v>Potential Errors Reports</v>
      </c>
      <c r="E443" s="18"/>
      <c r="F443" s="17" t="str">
        <f t="shared" si="225"/>
        <v/>
      </c>
      <c r="G443" s="17" t="str">
        <f>IF(E443&lt;&gt;"",VLOOKUP(E443,Lable!$A:$B,2,FALSE),"")</f>
        <v/>
      </c>
      <c r="H443" s="18"/>
      <c r="I443" s="17" t="str">
        <f t="shared" si="226"/>
        <v/>
      </c>
      <c r="J443" s="17" t="str">
        <f>IF(H443&lt;&gt;"", VLOOKUP(H443,Lable!$A:$D,2,FALSE),"")</f>
        <v/>
      </c>
      <c r="K443" s="17"/>
      <c r="L443" s="17" t="str">
        <f t="shared" si="227"/>
        <v/>
      </c>
      <c r="M443" s="17" t="str">
        <f>IF(K443&lt;&gt;"",VLOOKUP(K443,Lable!$A:$B,2,FALSE),"")</f>
        <v/>
      </c>
      <c r="N443" s="18"/>
      <c r="O443" s="16" t="s">
        <v>535</v>
      </c>
      <c r="P443" s="17" t="str">
        <f t="shared" si="228"/>
        <v>Cancel&lt;br&gt;(취소)</v>
      </c>
      <c r="Q443" s="17" t="str">
        <f>IF(O443&lt;&gt;"", VLOOKUP(O443, Lable!$A:$B, 2, FALSE), "")</f>
        <v>Cancel</v>
      </c>
      <c r="R443" s="18" t="s">
        <v>141</v>
      </c>
      <c r="S443" s="17"/>
      <c r="T443" s="17"/>
      <c r="U443" s="17"/>
      <c r="V443" s="18"/>
      <c r="W443" s="18"/>
      <c r="X443" s="18"/>
      <c r="Y443" s="18"/>
      <c r="Z443" s="16"/>
      <c r="AA443" s="16"/>
      <c r="AB443" s="16"/>
      <c r="AC443" s="16" t="s">
        <v>579</v>
      </c>
      <c r="AD443" s="16" t="s">
        <v>579</v>
      </c>
      <c r="AE443" s="16" t="s">
        <v>579</v>
      </c>
    </row>
  </sheetData>
  <autoFilter ref="A1:XEX6" xr:uid="{00000000-0001-0000-0000-000000000000}"/>
  <dataConsolidate/>
  <phoneticPr fontId="1" type="noConversion"/>
  <conditionalFormatting sqref="A1:XFD1048576">
    <cfRule type="expression" dxfId="4" priority="1">
      <formula>$O1="신규 정정"</formula>
    </cfRule>
    <cfRule type="expression" dxfId="3" priority="2">
      <formula>$O1="신규"</formula>
    </cfRule>
    <cfRule type="expression" dxfId="2" priority="3">
      <formula>$O1="전송"</formula>
    </cfRule>
    <cfRule type="expression" dxfId="1" priority="4">
      <formula>$O1="임시저장"</formula>
    </cfRule>
    <cfRule type="expression" dxfId="0" priority="5">
      <formula>$T1="th-list"</formula>
    </cfRule>
  </conditionalFormatting>
  <dataValidations count="1">
    <dataValidation showInputMessage="1" showErrorMessage="1" sqref="N1:N1048576" xr:uid="{00000000-0002-0000-0000-000000000000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7157" r:id="rId4" name="Button 53">
              <controlPr defaultSize="0" print="0" autoFill="0" autoPict="0" macro="[1]!MakeHtmlKr">
                <anchor moveWithCells="1" sizeWithCells="1">
                  <from>
                    <xdr:col>31</xdr:col>
                    <xdr:colOff>57150</xdr:colOff>
                    <xdr:row>0</xdr:row>
                    <xdr:rowOff>76200</xdr:rowOff>
                  </from>
                  <to>
                    <xdr:col>32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59" r:id="rId5" name="Button 55">
              <controlPr defaultSize="0" print="0" autoFill="0" autoPict="0" macro="[1]!MakeHtmlFr">
                <anchor moveWithCells="1" sizeWithCells="1">
                  <from>
                    <xdr:col>32</xdr:col>
                    <xdr:colOff>266700</xdr:colOff>
                    <xdr:row>0</xdr:row>
                    <xdr:rowOff>57150</xdr:rowOff>
                  </from>
                  <to>
                    <xdr:col>33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63" r:id="rId6" name="제목고정">
              <controlPr defaultSize="0" autoFill="0" autoLine="0" autoPict="0">
                <anchor moveWithCells="1">
                  <from>
                    <xdr:col>35</xdr:col>
                    <xdr:colOff>342900</xdr:colOff>
                    <xdr:row>0</xdr:row>
                    <xdr:rowOff>104775</xdr:rowOff>
                  </from>
                  <to>
                    <xdr:col>37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03" r:id="rId7" name="Button 99">
              <controlPr defaultSize="0" print="0" autoFill="0" autoPict="0" macro="[1]!MakeHtmlFk">
                <anchor moveWithCells="1" sizeWithCells="1">
                  <from>
                    <xdr:col>33</xdr:col>
                    <xdr:colOff>628650</xdr:colOff>
                    <xdr:row>0</xdr:row>
                    <xdr:rowOff>76200</xdr:rowOff>
                  </from>
                  <to>
                    <xdr:col>35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04" r:id="rId8" name="Button 100">
              <controlPr defaultSize="0" print="0" autoFill="0" autoPict="0" macro="[2]!MakeHtml">
                <anchor moveWithCells="1" sizeWithCells="1">
                  <from>
                    <xdr:col>0</xdr:col>
                    <xdr:colOff>123825</xdr:colOff>
                    <xdr:row>0</xdr:row>
                    <xdr:rowOff>57150</xdr:rowOff>
                  </from>
                  <to>
                    <xdr:col>0</xdr:col>
                    <xdr:colOff>971550</xdr:colOff>
                    <xdr:row>0</xdr:row>
                    <xdr:rowOff>371475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E92-406F-4E06-B168-82F1ABC1CDC2}">
  <sheetPr codeName="Sheet2"/>
  <dimension ref="A1:I211"/>
  <sheetViews>
    <sheetView zoomScale="85" zoomScaleNormal="85" workbookViewId="0">
      <pane ySplit="1" topLeftCell="A186" activePane="bottomLeft" state="frozen"/>
      <selection pane="bottomLeft" activeCell="A204" sqref="A204:A210"/>
    </sheetView>
  </sheetViews>
  <sheetFormatPr defaultRowHeight="16.5"/>
  <cols>
    <col min="1" max="1" width="50.625" bestFit="1" customWidth="1"/>
    <col min="2" max="2" width="50.5" bestFit="1" customWidth="1"/>
    <col min="3" max="3" width="8.125" style="26" customWidth="1"/>
    <col min="4" max="4" width="7.25" bestFit="1" customWidth="1"/>
    <col min="5" max="5" width="9.625" style="26" customWidth="1"/>
    <col min="6" max="6" width="9.625" style="26" bestFit="1" customWidth="1"/>
    <col min="7" max="7" width="27.5" bestFit="1" customWidth="1"/>
    <col min="8" max="8" width="25.5" bestFit="1" customWidth="1"/>
    <col min="9" max="9" width="39.125" bestFit="1" customWidth="1"/>
  </cols>
  <sheetData>
    <row r="1" spans="1:9" s="28" customFormat="1" ht="27">
      <c r="A1" s="35" t="s">
        <v>16</v>
      </c>
      <c r="B1" s="35" t="s">
        <v>43</v>
      </c>
      <c r="C1" s="35" t="s">
        <v>459</v>
      </c>
      <c r="D1" s="35" t="s">
        <v>17</v>
      </c>
      <c r="E1" s="35" t="s">
        <v>425</v>
      </c>
      <c r="F1" s="35" t="s">
        <v>423</v>
      </c>
      <c r="G1" s="36"/>
      <c r="H1" s="36"/>
      <c r="I1" s="36"/>
    </row>
    <row r="2" spans="1:9">
      <c r="A2" s="37" t="s">
        <v>42</v>
      </c>
      <c r="B2" s="37" t="s">
        <v>42</v>
      </c>
      <c r="C2" s="8"/>
      <c r="D2" s="37"/>
      <c r="E2" s="8">
        <f t="shared" ref="E2:E25" si="0">COUNTIF(A:A,A2)</f>
        <v>1</v>
      </c>
      <c r="F2" s="8">
        <f t="shared" ref="F2:F25" si="1">COUNTIF(B:B,B2)</f>
        <v>1</v>
      </c>
      <c r="G2" s="27" t="s">
        <v>241</v>
      </c>
      <c r="H2" s="27" t="str">
        <f>A2</f>
        <v>Dashboard</v>
      </c>
      <c r="I2" s="27" t="str">
        <f>B2</f>
        <v>Dashboard</v>
      </c>
    </row>
    <row r="3" spans="1:9" s="30" customFormat="1">
      <c r="A3" s="29" t="s">
        <v>137</v>
      </c>
      <c r="B3" s="29" t="s">
        <v>137</v>
      </c>
      <c r="C3" s="49"/>
      <c r="D3" s="29"/>
      <c r="E3" s="8">
        <f t="shared" si="0"/>
        <v>1</v>
      </c>
      <c r="F3" s="8">
        <f t="shared" si="1"/>
        <v>1</v>
      </c>
      <c r="G3" s="27" t="s">
        <v>242</v>
      </c>
      <c r="H3" s="27" t="str">
        <f t="shared" ref="H3:H23" si="2">A3</f>
        <v>New Case</v>
      </c>
      <c r="I3" s="27" t="str">
        <f t="shared" ref="I3:I23" si="3">B3</f>
        <v>New Case</v>
      </c>
    </row>
    <row r="4" spans="1:9">
      <c r="A4" s="27" t="s">
        <v>209</v>
      </c>
      <c r="B4" s="27" t="s">
        <v>208</v>
      </c>
      <c r="C4" s="25"/>
      <c r="D4" s="27"/>
      <c r="E4" s="25">
        <f t="shared" si="0"/>
        <v>1</v>
      </c>
      <c r="F4" s="25">
        <f t="shared" si="1"/>
        <v>1</v>
      </c>
      <c r="G4" s="27" t="s">
        <v>243</v>
      </c>
      <c r="H4" s="27" t="str">
        <f t="shared" si="2"/>
        <v>사례 목록</v>
      </c>
      <c r="I4" s="27" t="str">
        <f t="shared" si="3"/>
        <v>List Of Cases</v>
      </c>
    </row>
    <row r="5" spans="1:9">
      <c r="A5" s="27" t="s">
        <v>180</v>
      </c>
      <c r="B5" s="27" t="s">
        <v>27</v>
      </c>
      <c r="C5" s="25"/>
      <c r="D5" s="27"/>
      <c r="E5" s="8">
        <f t="shared" si="0"/>
        <v>1</v>
      </c>
      <c r="F5" s="8">
        <f t="shared" si="1"/>
        <v>1</v>
      </c>
      <c r="G5" s="27" t="s">
        <v>244</v>
      </c>
      <c r="H5" s="27" t="str">
        <f t="shared" si="2"/>
        <v>상태</v>
      </c>
      <c r="I5" s="27" t="str">
        <f t="shared" si="3"/>
        <v>Status</v>
      </c>
    </row>
    <row r="6" spans="1:9">
      <c r="A6" s="31" t="s">
        <v>323</v>
      </c>
      <c r="B6" s="31" t="s">
        <v>321</v>
      </c>
      <c r="C6" s="32"/>
      <c r="D6" s="31"/>
      <c r="E6" s="32">
        <f t="shared" si="0"/>
        <v>1</v>
      </c>
      <c r="F6" s="32">
        <f t="shared" si="1"/>
        <v>3</v>
      </c>
      <c r="G6" s="31" t="s">
        <v>245</v>
      </c>
      <c r="H6" s="27" t="str">
        <f t="shared" si="2"/>
        <v>부채번호 없는 납부 내역</v>
      </c>
      <c r="I6" s="27" t="str">
        <f t="shared" si="3"/>
        <v>Payments Without Debit Number</v>
      </c>
    </row>
    <row r="7" spans="1:9">
      <c r="A7" s="31" t="s">
        <v>446</v>
      </c>
      <c r="B7" s="31" t="s">
        <v>322</v>
      </c>
      <c r="C7" s="32"/>
      <c r="D7" s="31"/>
      <c r="E7" s="32">
        <f t="shared" si="0"/>
        <v>1</v>
      </c>
      <c r="F7" s="32">
        <f t="shared" si="1"/>
        <v>1</v>
      </c>
      <c r="G7" s="31" t="s">
        <v>291</v>
      </c>
      <c r="H7" s="27" t="str">
        <f t="shared" ref="H7" si="4">A7</f>
        <v>평가추가(부채번호 없는 납부 내역)</v>
      </c>
      <c r="I7" s="27" t="str">
        <f t="shared" ref="I7" si="5">B7</f>
        <v>Add assessment(Payments Without Debit Number)</v>
      </c>
    </row>
    <row r="8" spans="1:9">
      <c r="A8" s="31" t="s">
        <v>326</v>
      </c>
      <c r="B8" s="31" t="s">
        <v>324</v>
      </c>
      <c r="C8" s="32"/>
      <c r="D8" s="31"/>
      <c r="E8" s="32">
        <f t="shared" si="0"/>
        <v>1</v>
      </c>
      <c r="F8" s="32">
        <f t="shared" si="1"/>
        <v>2</v>
      </c>
      <c r="G8" s="31" t="s">
        <v>246</v>
      </c>
      <c r="H8" s="27" t="str">
        <f t="shared" si="2"/>
        <v>일괄 납부</v>
      </c>
      <c r="I8" s="27" t="str">
        <f t="shared" si="3"/>
        <v>Lumpsum Payments</v>
      </c>
    </row>
    <row r="9" spans="1:9">
      <c r="A9" s="31" t="s">
        <v>443</v>
      </c>
      <c r="B9" s="31" t="s">
        <v>325</v>
      </c>
      <c r="C9" s="32"/>
      <c r="D9" s="31"/>
      <c r="E9" s="32">
        <f t="shared" si="0"/>
        <v>1</v>
      </c>
      <c r="F9" s="32">
        <f t="shared" si="1"/>
        <v>1</v>
      </c>
      <c r="G9" s="31" t="s">
        <v>320</v>
      </c>
      <c r="H9" s="27" t="str">
        <f t="shared" si="2"/>
        <v>평가추가(일괄 납부)</v>
      </c>
      <c r="I9" s="27" t="str">
        <f t="shared" si="3"/>
        <v>Add assessment(Lumpsum Payments)</v>
      </c>
    </row>
    <row r="10" spans="1:9">
      <c r="A10" s="31" t="s">
        <v>366</v>
      </c>
      <c r="B10" s="31" t="s">
        <v>368</v>
      </c>
      <c r="C10" s="32"/>
      <c r="D10" s="31"/>
      <c r="E10" s="32">
        <f t="shared" si="0"/>
        <v>1</v>
      </c>
      <c r="F10" s="32">
        <f t="shared" si="1"/>
        <v>3</v>
      </c>
      <c r="G10" s="31" t="s">
        <v>247</v>
      </c>
      <c r="H10" s="27" t="str">
        <f t="shared" si="2"/>
        <v>잘못된 게시 내역</v>
      </c>
      <c r="I10" s="27" t="str">
        <f t="shared" si="3"/>
        <v>Incorrect Posting</v>
      </c>
    </row>
    <row r="11" spans="1:9">
      <c r="A11" s="31" t="s">
        <v>367</v>
      </c>
      <c r="B11" s="31" t="s">
        <v>369</v>
      </c>
      <c r="C11" s="32"/>
      <c r="D11" s="31"/>
      <c r="E11" s="32">
        <f t="shared" si="0"/>
        <v>1</v>
      </c>
      <c r="F11" s="32">
        <f t="shared" si="1"/>
        <v>1</v>
      </c>
      <c r="G11" s="31" t="s">
        <v>370</v>
      </c>
      <c r="H11" s="27" t="str">
        <f t="shared" si="2"/>
        <v>업데이트 세부정보(잘못된 게시 내역)</v>
      </c>
      <c r="I11" s="27" t="str">
        <f t="shared" si="3"/>
        <v>Update Details(Incorrect Posting)</v>
      </c>
    </row>
    <row r="12" spans="1:9">
      <c r="A12" s="31" t="s">
        <v>237</v>
      </c>
      <c r="B12" s="31" t="s">
        <v>148</v>
      </c>
      <c r="C12" s="32"/>
      <c r="D12" s="31"/>
      <c r="E12" s="32">
        <f t="shared" si="0"/>
        <v>1</v>
      </c>
      <c r="F12" s="32">
        <f t="shared" si="1"/>
        <v>2</v>
      </c>
      <c r="G12" s="31" t="s">
        <v>248</v>
      </c>
      <c r="H12" s="27" t="str">
        <f t="shared" si="2"/>
        <v>오류 평가</v>
      </c>
      <c r="I12" s="27" t="str">
        <f t="shared" si="3"/>
        <v>Wrong Assessments</v>
      </c>
    </row>
    <row r="13" spans="1:9">
      <c r="A13" s="31" t="s">
        <v>410</v>
      </c>
      <c r="B13" s="31" t="s">
        <v>409</v>
      </c>
      <c r="C13" s="32"/>
      <c r="D13" s="31"/>
      <c r="E13" s="32">
        <f t="shared" si="0"/>
        <v>1</v>
      </c>
      <c r="F13" s="32">
        <f t="shared" si="1"/>
        <v>1</v>
      </c>
      <c r="G13" s="31" t="s">
        <v>408</v>
      </c>
      <c r="H13" s="27" t="str">
        <f t="shared" ref="H13" si="6">A13</f>
        <v>세부정보수정(오류평가)</v>
      </c>
      <c r="I13" s="27" t="str">
        <f t="shared" ref="I13" si="7">B13</f>
        <v>Ammend Details(Wrong Assessments)</v>
      </c>
    </row>
    <row r="14" spans="1:9">
      <c r="A14" s="31" t="s">
        <v>238</v>
      </c>
      <c r="B14" s="31" t="s">
        <v>58</v>
      </c>
      <c r="C14" s="32"/>
      <c r="D14" s="31"/>
      <c r="E14" s="32">
        <f t="shared" si="0"/>
        <v>1</v>
      </c>
      <c r="F14" s="32">
        <f t="shared" si="1"/>
        <v>4</v>
      </c>
      <c r="G14" s="31" t="s">
        <v>249</v>
      </c>
      <c r="H14" s="27" t="str">
        <f t="shared" ref="H14" si="8">A14</f>
        <v>중복된 평가 내역</v>
      </c>
      <c r="I14" s="27" t="str">
        <f t="shared" ref="I14" si="9">B14</f>
        <v>Duplicate Assessments</v>
      </c>
    </row>
    <row r="15" spans="1:9">
      <c r="A15" s="31" t="s">
        <v>442</v>
      </c>
      <c r="B15" s="31" t="s">
        <v>445</v>
      </c>
      <c r="C15" s="32"/>
      <c r="D15" s="31"/>
      <c r="E15" s="32">
        <f t="shared" si="0"/>
        <v>1</v>
      </c>
      <c r="F15" s="32">
        <f t="shared" si="1"/>
        <v>1</v>
      </c>
      <c r="G15" s="31" t="s">
        <v>444</v>
      </c>
      <c r="H15" s="27" t="str">
        <f t="shared" si="2"/>
        <v>평가추가(중복된 평가 내역)</v>
      </c>
      <c r="I15" s="27" t="str">
        <f t="shared" si="3"/>
        <v>Add assessment(Duplicate Assessments)</v>
      </c>
    </row>
    <row r="16" spans="1:9">
      <c r="A16" s="31" t="s">
        <v>457</v>
      </c>
      <c r="B16" s="31" t="s">
        <v>59</v>
      </c>
      <c r="C16" s="32"/>
      <c r="D16" s="31"/>
      <c r="E16" s="32">
        <f t="shared" si="0"/>
        <v>1</v>
      </c>
      <c r="F16" s="32">
        <f t="shared" si="1"/>
        <v>3</v>
      </c>
      <c r="G16" s="31" t="s">
        <v>250</v>
      </c>
      <c r="H16" s="27" t="str">
        <f t="shared" si="2"/>
        <v>무효 처리된 평가</v>
      </c>
      <c r="I16" s="27" t="str">
        <f t="shared" si="3"/>
        <v>Vacated Assessments</v>
      </c>
    </row>
    <row r="17" spans="1:9">
      <c r="A17" s="31" t="s">
        <v>474</v>
      </c>
      <c r="B17" s="31" t="s">
        <v>475</v>
      </c>
      <c r="C17" s="32"/>
      <c r="D17" s="31"/>
      <c r="E17" s="32">
        <f t="shared" si="0"/>
        <v>1</v>
      </c>
      <c r="F17" s="32">
        <f t="shared" si="1"/>
        <v>1</v>
      </c>
      <c r="G17" s="31" t="s">
        <v>473</v>
      </c>
      <c r="H17" s="27" t="str">
        <f t="shared" ref="H17" si="10">A17</f>
        <v>평가추가(무효 처리된 평가)</v>
      </c>
      <c r="I17" s="27" t="str">
        <f t="shared" ref="I17" si="11">B17</f>
        <v>Add assessment(Vacated Assessments)</v>
      </c>
    </row>
    <row r="18" spans="1:9">
      <c r="A18" s="31" t="s">
        <v>239</v>
      </c>
      <c r="B18" s="31" t="s">
        <v>240</v>
      </c>
      <c r="C18" s="32"/>
      <c r="D18" s="31"/>
      <c r="E18" s="32">
        <f t="shared" si="0"/>
        <v>1</v>
      </c>
      <c r="F18" s="32">
        <f t="shared" si="1"/>
        <v>1</v>
      </c>
      <c r="G18" s="31" t="s">
        <v>251</v>
      </c>
      <c r="H18" s="27" t="str">
        <f t="shared" si="2"/>
        <v>잘못 취소된 평가의 반전</v>
      </c>
      <c r="I18" s="27" t="str">
        <f t="shared" si="3"/>
        <v>Reverse Of Wrong Cancelled Assessment</v>
      </c>
    </row>
    <row r="19" spans="1:9">
      <c r="A19" s="38" t="s">
        <v>252</v>
      </c>
      <c r="B19" s="27" t="s">
        <v>531</v>
      </c>
      <c r="C19" s="25"/>
      <c r="D19" s="27"/>
      <c r="E19" s="25">
        <f t="shared" si="0"/>
        <v>1</v>
      </c>
      <c r="F19" s="25">
        <f t="shared" si="1"/>
        <v>1</v>
      </c>
      <c r="G19" s="27" t="s">
        <v>259</v>
      </c>
      <c r="H19" s="27" t="str">
        <f t="shared" si="2"/>
        <v>케이스 재할당</v>
      </c>
      <c r="I19" s="27" t="str">
        <f t="shared" si="3"/>
        <v>Case Reassignment</v>
      </c>
    </row>
    <row r="20" spans="1:9">
      <c r="A20" s="39" t="s">
        <v>253</v>
      </c>
      <c r="B20" s="39" t="s">
        <v>256</v>
      </c>
      <c r="C20" s="40"/>
      <c r="D20" s="39"/>
      <c r="E20" s="40">
        <f t="shared" si="0"/>
        <v>1</v>
      </c>
      <c r="F20" s="40">
        <f t="shared" si="1"/>
        <v>1</v>
      </c>
      <c r="G20" s="39" t="s">
        <v>260</v>
      </c>
      <c r="H20" s="39" t="str">
        <f t="shared" si="2"/>
        <v>관리자용 요약 보고서</v>
      </c>
      <c r="I20" s="39" t="str">
        <f t="shared" si="3"/>
        <v>Executive Reports</v>
      </c>
    </row>
    <row r="21" spans="1:9">
      <c r="A21" s="39" t="s">
        <v>254</v>
      </c>
      <c r="B21" s="39" t="s">
        <v>257</v>
      </c>
      <c r="C21" s="40"/>
      <c r="D21" s="39"/>
      <c r="E21" s="40">
        <f t="shared" si="0"/>
        <v>1</v>
      </c>
      <c r="F21" s="40">
        <f t="shared" si="1"/>
        <v>1</v>
      </c>
      <c r="G21" s="39" t="s">
        <v>261</v>
      </c>
      <c r="H21" s="39" t="str">
        <f t="shared" si="2"/>
        <v>상세 보고서</v>
      </c>
      <c r="I21" s="39" t="str">
        <f t="shared" si="3"/>
        <v>Detailed Reports</v>
      </c>
    </row>
    <row r="22" spans="1:9">
      <c r="A22" s="39" t="s">
        <v>255</v>
      </c>
      <c r="B22" s="39" t="s">
        <v>258</v>
      </c>
      <c r="C22" s="40"/>
      <c r="D22" s="39"/>
      <c r="E22" s="40">
        <f t="shared" si="0"/>
        <v>1</v>
      </c>
      <c r="F22" s="40">
        <f t="shared" si="1"/>
        <v>1</v>
      </c>
      <c r="G22" s="39" t="s">
        <v>262</v>
      </c>
      <c r="H22" s="39" t="str">
        <f t="shared" si="2"/>
        <v>잠재적 오류에 대한 보고서</v>
      </c>
      <c r="I22" s="39" t="str">
        <f t="shared" si="3"/>
        <v>Potential Errors Reports</v>
      </c>
    </row>
    <row r="23" spans="1:9" s="60" customFormat="1">
      <c r="A23" s="58" t="s">
        <v>350</v>
      </c>
      <c r="B23" s="58" t="s">
        <v>349</v>
      </c>
      <c r="C23" s="59"/>
      <c r="D23" s="58"/>
      <c r="E23" s="59">
        <f t="shared" si="0"/>
        <v>2</v>
      </c>
      <c r="F23" s="59">
        <f t="shared" si="1"/>
        <v>2</v>
      </c>
      <c r="G23" s="58" t="s">
        <v>502</v>
      </c>
      <c r="H23" s="58" t="str">
        <f t="shared" si="2"/>
        <v>첨부파일</v>
      </c>
      <c r="I23" s="58" t="str">
        <f t="shared" si="3"/>
        <v>Attachments</v>
      </c>
    </row>
    <row r="24" spans="1:9" s="60" customFormat="1">
      <c r="A24" s="58" t="s">
        <v>359</v>
      </c>
      <c r="B24" s="58" t="s">
        <v>504</v>
      </c>
      <c r="C24" s="59"/>
      <c r="D24" s="58"/>
      <c r="E24" s="59">
        <f t="shared" si="0"/>
        <v>1</v>
      </c>
      <c r="F24" s="59">
        <f t="shared" si="1"/>
        <v>1</v>
      </c>
      <c r="G24" s="58" t="s">
        <v>513</v>
      </c>
      <c r="H24" s="58" t="str">
        <f t="shared" ref="H24:H25" si="12">A24</f>
        <v>첨부파일추가</v>
      </c>
      <c r="I24" s="58" t="str">
        <f t="shared" ref="I24:I25" si="13">B24</f>
        <v>Add Attachment</v>
      </c>
    </row>
    <row r="25" spans="1:9" s="60" customFormat="1">
      <c r="A25" s="58" t="s">
        <v>519</v>
      </c>
      <c r="B25" s="58" t="s">
        <v>520</v>
      </c>
      <c r="C25" s="59"/>
      <c r="D25" s="58"/>
      <c r="E25" s="59">
        <f t="shared" si="0"/>
        <v>1</v>
      </c>
      <c r="F25" s="59">
        <f t="shared" si="1"/>
        <v>1</v>
      </c>
      <c r="G25" s="58" t="s">
        <v>521</v>
      </c>
      <c r="H25" s="58" t="str">
        <f t="shared" si="12"/>
        <v>승인단계및비고</v>
      </c>
      <c r="I25" s="58" t="str">
        <f t="shared" si="13"/>
        <v>Approval Stages and Remarks</v>
      </c>
    </row>
    <row r="26" spans="1:9" s="44" customFormat="1">
      <c r="A26" s="42"/>
      <c r="B26" s="42"/>
      <c r="C26" s="43"/>
      <c r="D26" s="42"/>
      <c r="E26" s="43"/>
      <c r="F26" s="43"/>
      <c r="G26" s="42"/>
      <c r="H26" s="42"/>
      <c r="I26" s="42"/>
    </row>
    <row r="27" spans="1:9">
      <c r="A27" s="27" t="s">
        <v>309</v>
      </c>
      <c r="B27" s="27" t="str">
        <f>A27</f>
        <v>Case ID : 271323</v>
      </c>
      <c r="C27" s="25"/>
      <c r="D27" s="27"/>
      <c r="E27" s="25">
        <f t="shared" ref="E27:F34" si="14">COUNTIF(A:A,A27)</f>
        <v>1</v>
      </c>
      <c r="F27" s="25">
        <f t="shared" si="14"/>
        <v>1</v>
      </c>
      <c r="G27" s="27"/>
      <c r="H27" s="27"/>
      <c r="I27" s="27"/>
    </row>
    <row r="28" spans="1:9">
      <c r="A28" s="27" t="s">
        <v>264</v>
      </c>
      <c r="B28" s="27" t="str">
        <f t="shared" ref="B28:B34" si="15">A28</f>
        <v>Case ID : 271213</v>
      </c>
      <c r="C28" s="25"/>
      <c r="D28" s="27"/>
      <c r="E28" s="25">
        <f t="shared" si="14"/>
        <v>1</v>
      </c>
      <c r="F28" s="25">
        <f t="shared" si="14"/>
        <v>1</v>
      </c>
      <c r="G28" s="27"/>
      <c r="H28" s="27"/>
      <c r="I28" s="27"/>
    </row>
    <row r="29" spans="1:9">
      <c r="A29" s="27" t="s">
        <v>266</v>
      </c>
      <c r="B29" s="27" t="str">
        <f t="shared" si="15"/>
        <v>Case ID : 271214</v>
      </c>
      <c r="C29" s="25"/>
      <c r="D29" s="27"/>
      <c r="E29" s="25">
        <f t="shared" si="14"/>
        <v>1</v>
      </c>
      <c r="F29" s="25">
        <f t="shared" si="14"/>
        <v>1</v>
      </c>
      <c r="G29" s="27"/>
      <c r="H29" s="27"/>
      <c r="I29" s="27"/>
    </row>
    <row r="30" spans="1:9">
      <c r="A30" s="27" t="s">
        <v>267</v>
      </c>
      <c r="B30" s="27" t="str">
        <f t="shared" si="15"/>
        <v>Case ID : 271215</v>
      </c>
      <c r="C30" s="25"/>
      <c r="D30" s="27"/>
      <c r="E30" s="25">
        <f t="shared" si="14"/>
        <v>1</v>
      </c>
      <c r="F30" s="25">
        <f t="shared" si="14"/>
        <v>1</v>
      </c>
      <c r="G30" s="27"/>
      <c r="H30" s="27"/>
      <c r="I30" s="27"/>
    </row>
    <row r="31" spans="1:9">
      <c r="A31" s="27" t="s">
        <v>400</v>
      </c>
      <c r="B31" s="27" t="str">
        <f t="shared" si="15"/>
        <v>Case ID : 271061</v>
      </c>
      <c r="C31" s="25"/>
      <c r="D31" s="27"/>
      <c r="E31" s="25">
        <f t="shared" si="14"/>
        <v>1</v>
      </c>
      <c r="F31" s="25">
        <f t="shared" si="14"/>
        <v>1</v>
      </c>
      <c r="G31" s="27"/>
      <c r="H31" s="27"/>
      <c r="I31" s="27"/>
    </row>
    <row r="32" spans="1:9">
      <c r="A32" s="27" t="s">
        <v>414</v>
      </c>
      <c r="B32" s="27" t="str">
        <f t="shared" si="15"/>
        <v>Case ID : 271329</v>
      </c>
      <c r="C32" s="25"/>
      <c r="D32" s="27"/>
      <c r="E32" s="25">
        <f t="shared" si="14"/>
        <v>1</v>
      </c>
      <c r="F32" s="25">
        <f t="shared" si="14"/>
        <v>1</v>
      </c>
      <c r="G32" s="27"/>
      <c r="H32" s="27"/>
      <c r="I32" s="27"/>
    </row>
    <row r="33" spans="1:9">
      <c r="A33" s="27" t="s">
        <v>452</v>
      </c>
      <c r="B33" s="27" t="str">
        <f t="shared" si="15"/>
        <v>Case ID : 271238</v>
      </c>
      <c r="C33" s="25"/>
      <c r="D33" s="27"/>
      <c r="E33" s="25">
        <f t="shared" si="14"/>
        <v>1</v>
      </c>
      <c r="F33" s="25">
        <f t="shared" si="14"/>
        <v>1</v>
      </c>
      <c r="G33" s="27"/>
      <c r="H33" s="27"/>
      <c r="I33" s="27"/>
    </row>
    <row r="34" spans="1:9">
      <c r="A34" s="27" t="s">
        <v>483</v>
      </c>
      <c r="B34" s="27" t="str">
        <f t="shared" si="15"/>
        <v>Case ID : 271369</v>
      </c>
      <c r="C34" s="25"/>
      <c r="D34" s="27"/>
      <c r="E34" s="25">
        <f t="shared" si="14"/>
        <v>1</v>
      </c>
      <c r="F34" s="25">
        <f t="shared" si="14"/>
        <v>1</v>
      </c>
      <c r="G34" s="27"/>
      <c r="H34" s="27"/>
      <c r="I34" s="27"/>
    </row>
    <row r="35" spans="1:9" s="44" customFormat="1">
      <c r="A35" s="42"/>
      <c r="B35" s="42"/>
      <c r="C35" s="43"/>
      <c r="D35" s="42"/>
      <c r="E35" s="43"/>
      <c r="F35" s="43"/>
      <c r="G35" s="42"/>
      <c r="H35" s="42"/>
      <c r="I35" s="42"/>
    </row>
    <row r="36" spans="1:9">
      <c r="A36" s="27" t="s">
        <v>44</v>
      </c>
      <c r="B36" s="27" t="s">
        <v>54</v>
      </c>
      <c r="C36" s="25"/>
      <c r="D36" s="27"/>
      <c r="E36" s="8">
        <f t="shared" ref="E36:E67" si="16">COUNTIF(A:A,A36)</f>
        <v>1</v>
      </c>
      <c r="F36" s="8">
        <f t="shared" ref="F36:F67" si="17">COUNTIF(B:B,B36)</f>
        <v>8</v>
      </c>
      <c r="G36" s="27"/>
      <c r="H36" s="27"/>
      <c r="I36" s="27"/>
    </row>
    <row r="37" spans="1:9" s="48" customFormat="1">
      <c r="A37" s="46" t="s">
        <v>464</v>
      </c>
      <c r="B37" s="46" t="s">
        <v>292</v>
      </c>
      <c r="C37" s="47" t="s">
        <v>460</v>
      </c>
      <c r="D37" s="46"/>
      <c r="E37" s="16">
        <f t="shared" si="16"/>
        <v>1</v>
      </c>
      <c r="F37" s="16">
        <f t="shared" si="17"/>
        <v>1</v>
      </c>
      <c r="G37" s="46"/>
      <c r="H37" s="46"/>
      <c r="I37" s="46"/>
    </row>
    <row r="38" spans="1:9">
      <c r="A38" s="27" t="s">
        <v>45</v>
      </c>
      <c r="B38" s="27" t="s">
        <v>55</v>
      </c>
      <c r="C38" s="25"/>
      <c r="D38" s="27"/>
      <c r="E38" s="8">
        <f t="shared" si="16"/>
        <v>1</v>
      </c>
      <c r="F38" s="8">
        <f t="shared" si="17"/>
        <v>1</v>
      </c>
      <c r="G38" s="27"/>
      <c r="H38" s="27"/>
      <c r="I38" s="27"/>
    </row>
    <row r="39" spans="1:9">
      <c r="A39" s="27" t="s">
        <v>46</v>
      </c>
      <c r="B39" s="27" t="s">
        <v>56</v>
      </c>
      <c r="C39" s="25"/>
      <c r="D39" s="27"/>
      <c r="E39" s="8">
        <f t="shared" si="16"/>
        <v>1</v>
      </c>
      <c r="F39" s="8">
        <f t="shared" si="17"/>
        <v>3</v>
      </c>
      <c r="G39" s="27"/>
      <c r="H39" s="27"/>
      <c r="I39" s="27"/>
    </row>
    <row r="40" spans="1:9">
      <c r="A40" s="27" t="s">
        <v>47</v>
      </c>
      <c r="B40" s="27" t="s">
        <v>57</v>
      </c>
      <c r="C40" s="25"/>
      <c r="D40" s="27"/>
      <c r="E40" s="8">
        <f t="shared" si="16"/>
        <v>1</v>
      </c>
      <c r="F40" s="8">
        <f t="shared" si="17"/>
        <v>3</v>
      </c>
      <c r="G40" s="27"/>
      <c r="H40" s="27"/>
      <c r="I40" s="27"/>
    </row>
    <row r="41" spans="1:9">
      <c r="A41" s="27" t="s">
        <v>48</v>
      </c>
      <c r="B41" s="27" t="s">
        <v>58</v>
      </c>
      <c r="C41" s="25"/>
      <c r="D41" s="27"/>
      <c r="E41" s="8">
        <f t="shared" si="16"/>
        <v>1</v>
      </c>
      <c r="F41" s="8">
        <f t="shared" si="17"/>
        <v>4</v>
      </c>
      <c r="G41" s="27"/>
      <c r="H41" s="27"/>
      <c r="I41" s="27"/>
    </row>
    <row r="42" spans="1:9">
      <c r="A42" s="27" t="s">
        <v>49</v>
      </c>
      <c r="B42" s="27" t="s">
        <v>59</v>
      </c>
      <c r="C42" s="25"/>
      <c r="D42" s="27"/>
      <c r="E42" s="8">
        <f t="shared" si="16"/>
        <v>1</v>
      </c>
      <c r="F42" s="8">
        <f t="shared" si="17"/>
        <v>3</v>
      </c>
      <c r="G42" s="27"/>
      <c r="H42" s="27"/>
      <c r="I42" s="27"/>
    </row>
    <row r="43" spans="1:9">
      <c r="A43" s="27" t="s">
        <v>50</v>
      </c>
      <c r="B43" s="27" t="s">
        <v>60</v>
      </c>
      <c r="C43" s="25"/>
      <c r="D43" s="27"/>
      <c r="E43" s="8">
        <f t="shared" si="16"/>
        <v>1</v>
      </c>
      <c r="F43" s="8">
        <f t="shared" si="17"/>
        <v>1</v>
      </c>
      <c r="G43" s="27"/>
      <c r="H43" s="27"/>
      <c r="I43" s="27"/>
    </row>
    <row r="44" spans="1:9">
      <c r="A44" s="27" t="s">
        <v>51</v>
      </c>
      <c r="B44" s="27" t="s">
        <v>61</v>
      </c>
      <c r="C44" s="25"/>
      <c r="D44" s="27"/>
      <c r="E44" s="8">
        <f t="shared" si="16"/>
        <v>1</v>
      </c>
      <c r="F44" s="8">
        <f t="shared" si="17"/>
        <v>1</v>
      </c>
      <c r="G44" s="27"/>
      <c r="H44" s="27"/>
      <c r="I44" s="27"/>
    </row>
    <row r="45" spans="1:9">
      <c r="A45" s="27" t="s">
        <v>52</v>
      </c>
      <c r="B45" s="27" t="s">
        <v>62</v>
      </c>
      <c r="C45" s="25"/>
      <c r="D45" s="27"/>
      <c r="E45" s="8">
        <f t="shared" si="16"/>
        <v>1</v>
      </c>
      <c r="F45" s="8">
        <f t="shared" si="17"/>
        <v>1</v>
      </c>
      <c r="G45" s="27"/>
      <c r="H45" s="27"/>
      <c r="I45" s="27"/>
    </row>
    <row r="46" spans="1:9">
      <c r="A46" s="27" t="s">
        <v>53</v>
      </c>
      <c r="B46" s="27" t="s">
        <v>63</v>
      </c>
      <c r="C46" s="25"/>
      <c r="D46" s="27"/>
      <c r="E46" s="8">
        <f t="shared" si="16"/>
        <v>1</v>
      </c>
      <c r="F46" s="8">
        <f t="shared" si="17"/>
        <v>1</v>
      </c>
      <c r="G46" s="27"/>
      <c r="H46" s="27"/>
      <c r="I46" s="27"/>
    </row>
    <row r="47" spans="1:9">
      <c r="A47" s="27" t="s">
        <v>64</v>
      </c>
      <c r="B47" s="27" t="s">
        <v>68</v>
      </c>
      <c r="C47" s="25"/>
      <c r="D47" s="27"/>
      <c r="E47" s="8">
        <f t="shared" si="16"/>
        <v>1</v>
      </c>
      <c r="F47" s="8">
        <f t="shared" si="17"/>
        <v>1</v>
      </c>
      <c r="G47" s="27"/>
      <c r="H47" s="27"/>
      <c r="I47" s="27"/>
    </row>
    <row r="48" spans="1:9">
      <c r="A48" s="27" t="s">
        <v>67</v>
      </c>
      <c r="B48" s="27" t="s">
        <v>69</v>
      </c>
      <c r="C48" s="25"/>
      <c r="D48" s="27"/>
      <c r="E48" s="8">
        <f t="shared" si="16"/>
        <v>1</v>
      </c>
      <c r="F48" s="8">
        <f t="shared" si="17"/>
        <v>2</v>
      </c>
      <c r="G48" s="27"/>
      <c r="H48" s="27"/>
      <c r="I48" s="27"/>
    </row>
    <row r="49" spans="1:9">
      <c r="A49" s="27" t="s">
        <v>69</v>
      </c>
      <c r="B49" s="27" t="s">
        <v>69</v>
      </c>
      <c r="C49" s="25"/>
      <c r="D49" s="27"/>
      <c r="E49" s="8">
        <f t="shared" si="16"/>
        <v>1</v>
      </c>
      <c r="F49" s="8">
        <f t="shared" si="17"/>
        <v>2</v>
      </c>
      <c r="G49" s="27"/>
      <c r="H49" s="27"/>
      <c r="I49" s="27"/>
    </row>
    <row r="50" spans="1:9">
      <c r="A50" s="27" t="s">
        <v>72</v>
      </c>
      <c r="B50" s="27" t="s">
        <v>73</v>
      </c>
      <c r="C50" s="25"/>
      <c r="D50" s="27"/>
      <c r="E50" s="8">
        <f t="shared" si="16"/>
        <v>1</v>
      </c>
      <c r="F50" s="8">
        <f t="shared" si="17"/>
        <v>1</v>
      </c>
      <c r="G50" s="27"/>
      <c r="H50" s="27"/>
      <c r="I50" s="27"/>
    </row>
    <row r="51" spans="1:9">
      <c r="A51" s="27" t="s">
        <v>110</v>
      </c>
      <c r="B51" s="27" t="s">
        <v>76</v>
      </c>
      <c r="C51" s="25"/>
      <c r="D51" s="27"/>
      <c r="E51" s="8">
        <f t="shared" si="16"/>
        <v>1</v>
      </c>
      <c r="F51" s="8">
        <f t="shared" si="17"/>
        <v>1</v>
      </c>
      <c r="G51" s="27"/>
      <c r="H51" s="27"/>
      <c r="I51" s="27"/>
    </row>
    <row r="52" spans="1:9">
      <c r="A52" s="27" t="s">
        <v>74</v>
      </c>
      <c r="B52" s="27" t="s">
        <v>77</v>
      </c>
      <c r="C52" s="25"/>
      <c r="D52" s="27"/>
      <c r="E52" s="8">
        <f t="shared" si="16"/>
        <v>1</v>
      </c>
      <c r="F52" s="8">
        <f t="shared" si="17"/>
        <v>1</v>
      </c>
      <c r="G52" s="27"/>
      <c r="H52" s="27"/>
      <c r="I52" s="27"/>
    </row>
    <row r="53" spans="1:9">
      <c r="A53" s="27" t="s">
        <v>75</v>
      </c>
      <c r="B53" s="27" t="s">
        <v>78</v>
      </c>
      <c r="C53" s="25"/>
      <c r="D53" s="27"/>
      <c r="E53" s="8">
        <f t="shared" si="16"/>
        <v>1</v>
      </c>
      <c r="F53" s="8">
        <f t="shared" si="17"/>
        <v>1</v>
      </c>
      <c r="G53" s="27"/>
      <c r="H53" s="27"/>
      <c r="I53" s="27"/>
    </row>
    <row r="54" spans="1:9">
      <c r="A54" s="27" t="s">
        <v>65</v>
      </c>
      <c r="B54" s="27" t="s">
        <v>79</v>
      </c>
      <c r="C54" s="25"/>
      <c r="D54" s="27"/>
      <c r="E54" s="8">
        <f t="shared" si="16"/>
        <v>1</v>
      </c>
      <c r="F54" s="8">
        <f t="shared" si="17"/>
        <v>1</v>
      </c>
      <c r="G54" s="27"/>
      <c r="H54" s="27"/>
      <c r="I54" s="27"/>
    </row>
    <row r="55" spans="1:9">
      <c r="A55" s="27" t="s">
        <v>66</v>
      </c>
      <c r="B55" s="27" t="s">
        <v>80</v>
      </c>
      <c r="C55" s="25"/>
      <c r="D55" s="27"/>
      <c r="E55" s="8">
        <f t="shared" si="16"/>
        <v>1</v>
      </c>
      <c r="F55" s="8">
        <f t="shared" si="17"/>
        <v>1</v>
      </c>
      <c r="G55" s="27"/>
      <c r="H55" s="27"/>
      <c r="I55" s="27"/>
    </row>
    <row r="56" spans="1:9">
      <c r="A56" s="27" t="s">
        <v>88</v>
      </c>
      <c r="B56" s="27" t="s">
        <v>89</v>
      </c>
      <c r="C56" s="25"/>
      <c r="D56" s="27"/>
      <c r="E56" s="8">
        <f t="shared" si="16"/>
        <v>1</v>
      </c>
      <c r="F56" s="8">
        <f t="shared" si="17"/>
        <v>1</v>
      </c>
      <c r="G56" s="27"/>
      <c r="H56" s="27"/>
      <c r="I56" s="27"/>
    </row>
    <row r="57" spans="1:9">
      <c r="A57" s="27" t="s">
        <v>95</v>
      </c>
      <c r="B57" s="27" t="s">
        <v>96</v>
      </c>
      <c r="C57" s="25"/>
      <c r="D57" s="27"/>
      <c r="E57" s="8">
        <f t="shared" si="16"/>
        <v>1</v>
      </c>
      <c r="F57" s="8">
        <f t="shared" si="17"/>
        <v>1</v>
      </c>
      <c r="G57" s="27"/>
      <c r="H57" s="27"/>
      <c r="I57" s="27"/>
    </row>
    <row r="58" spans="1:9">
      <c r="A58" s="27" t="s">
        <v>92</v>
      </c>
      <c r="B58" s="27" t="s">
        <v>93</v>
      </c>
      <c r="C58" s="25"/>
      <c r="D58" s="27"/>
      <c r="E58" s="8">
        <f t="shared" si="16"/>
        <v>1</v>
      </c>
      <c r="F58" s="8">
        <f t="shared" si="17"/>
        <v>1</v>
      </c>
      <c r="G58" s="27"/>
      <c r="H58" s="27"/>
      <c r="I58" s="27"/>
    </row>
    <row r="59" spans="1:9">
      <c r="A59" s="27" t="s">
        <v>100</v>
      </c>
      <c r="B59" s="27" t="s">
        <v>101</v>
      </c>
      <c r="C59" s="25"/>
      <c r="D59" s="27"/>
      <c r="E59" s="8">
        <f t="shared" si="16"/>
        <v>1</v>
      </c>
      <c r="F59" s="8">
        <f t="shared" si="17"/>
        <v>1</v>
      </c>
      <c r="G59" s="27"/>
      <c r="H59" s="27"/>
      <c r="I59" s="27"/>
    </row>
    <row r="60" spans="1:9">
      <c r="A60" s="27" t="s">
        <v>102</v>
      </c>
      <c r="B60" s="27" t="s">
        <v>103</v>
      </c>
      <c r="C60" s="25"/>
      <c r="D60" s="27"/>
      <c r="E60" s="8">
        <f t="shared" si="16"/>
        <v>1</v>
      </c>
      <c r="F60" s="8">
        <f t="shared" si="17"/>
        <v>1</v>
      </c>
      <c r="G60" s="27"/>
      <c r="H60" s="27"/>
      <c r="I60" s="27"/>
    </row>
    <row r="61" spans="1:9">
      <c r="A61" s="27" t="s">
        <v>107</v>
      </c>
      <c r="B61" s="27" t="s">
        <v>108</v>
      </c>
      <c r="C61" s="25"/>
      <c r="D61" s="27"/>
      <c r="E61" s="8">
        <f t="shared" si="16"/>
        <v>1</v>
      </c>
      <c r="F61" s="8">
        <f t="shared" si="17"/>
        <v>1</v>
      </c>
      <c r="G61" s="27"/>
      <c r="H61" s="27"/>
      <c r="I61" s="27"/>
    </row>
    <row r="62" spans="1:9">
      <c r="A62" s="27" t="s">
        <v>112</v>
      </c>
      <c r="B62" s="27" t="s">
        <v>113</v>
      </c>
      <c r="C62" s="25"/>
      <c r="D62" s="27"/>
      <c r="E62" s="8">
        <f t="shared" si="16"/>
        <v>1</v>
      </c>
      <c r="F62" s="8">
        <f t="shared" si="17"/>
        <v>1</v>
      </c>
      <c r="G62" s="27"/>
      <c r="H62" s="27"/>
      <c r="I62" s="27"/>
    </row>
    <row r="63" spans="1:9">
      <c r="A63" s="27" t="s">
        <v>118</v>
      </c>
      <c r="B63" s="27" t="s">
        <v>122</v>
      </c>
      <c r="C63" s="25"/>
      <c r="D63" s="27"/>
      <c r="E63" s="8">
        <f t="shared" si="16"/>
        <v>1</v>
      </c>
      <c r="F63" s="8">
        <f t="shared" si="17"/>
        <v>1</v>
      </c>
      <c r="G63" s="27"/>
      <c r="H63" s="27"/>
      <c r="I63" s="27"/>
    </row>
    <row r="64" spans="1:9">
      <c r="A64" s="27" t="s">
        <v>119</v>
      </c>
      <c r="B64" s="27" t="s">
        <v>123</v>
      </c>
      <c r="C64" s="25"/>
      <c r="D64" s="27"/>
      <c r="E64" s="8">
        <f t="shared" si="16"/>
        <v>1</v>
      </c>
      <c r="F64" s="8">
        <f t="shared" si="17"/>
        <v>1</v>
      </c>
      <c r="G64" s="27"/>
      <c r="H64" s="27"/>
      <c r="I64" s="27"/>
    </row>
    <row r="65" spans="1:9">
      <c r="A65" s="27" t="s">
        <v>120</v>
      </c>
      <c r="B65" s="27" t="s">
        <v>124</v>
      </c>
      <c r="C65" s="25"/>
      <c r="D65" s="27"/>
      <c r="E65" s="8">
        <f t="shared" si="16"/>
        <v>1</v>
      </c>
      <c r="F65" s="8">
        <f t="shared" si="17"/>
        <v>1</v>
      </c>
      <c r="G65" s="27"/>
      <c r="H65" s="27"/>
      <c r="I65" s="27"/>
    </row>
    <row r="66" spans="1:9">
      <c r="A66" s="27" t="s">
        <v>121</v>
      </c>
      <c r="B66" s="27" t="s">
        <v>125</v>
      </c>
      <c r="C66" s="25"/>
      <c r="D66" s="27"/>
      <c r="E66" s="8">
        <f t="shared" si="16"/>
        <v>1</v>
      </c>
      <c r="F66" s="8">
        <f t="shared" si="17"/>
        <v>1</v>
      </c>
      <c r="G66" s="27"/>
      <c r="H66" s="27"/>
      <c r="I66" s="27"/>
    </row>
    <row r="67" spans="1:9">
      <c r="A67" s="27" t="s">
        <v>128</v>
      </c>
      <c r="B67" s="27" t="s">
        <v>128</v>
      </c>
      <c r="C67" s="25"/>
      <c r="D67" s="27"/>
      <c r="E67" s="8">
        <f t="shared" si="16"/>
        <v>1</v>
      </c>
      <c r="F67" s="8">
        <f t="shared" si="17"/>
        <v>2</v>
      </c>
      <c r="G67" s="27"/>
      <c r="H67" s="27"/>
      <c r="I67" s="27"/>
    </row>
    <row r="68" spans="1:9">
      <c r="A68" s="27" t="s">
        <v>132</v>
      </c>
      <c r="B68" s="27" t="s">
        <v>132</v>
      </c>
      <c r="C68" s="25"/>
      <c r="D68" s="27"/>
      <c r="E68" s="8">
        <f t="shared" ref="E68:E99" si="18">COUNTIF(A:A,A68)</f>
        <v>1</v>
      </c>
      <c r="F68" s="8">
        <f t="shared" ref="F68:F99" si="19">COUNTIF(B:B,B68)</f>
        <v>1</v>
      </c>
      <c r="G68" s="27"/>
      <c r="H68" s="27"/>
      <c r="I68" s="27"/>
    </row>
    <row r="69" spans="1:9">
      <c r="A69" s="27" t="s">
        <v>133</v>
      </c>
      <c r="B69" s="27" t="s">
        <v>133</v>
      </c>
      <c r="C69" s="25"/>
      <c r="D69" s="27"/>
      <c r="E69" s="8">
        <f t="shared" si="18"/>
        <v>1</v>
      </c>
      <c r="F69" s="8">
        <f t="shared" si="19"/>
        <v>1</v>
      </c>
      <c r="G69" s="27"/>
      <c r="H69" s="27"/>
      <c r="I69" s="27"/>
    </row>
    <row r="70" spans="1:9">
      <c r="A70" s="27" t="s">
        <v>129</v>
      </c>
      <c r="B70" s="27" t="s">
        <v>134</v>
      </c>
      <c r="C70" s="25"/>
      <c r="D70" s="27"/>
      <c r="E70" s="8">
        <f t="shared" si="18"/>
        <v>1</v>
      </c>
      <c r="F70" s="8">
        <f t="shared" si="19"/>
        <v>2</v>
      </c>
      <c r="G70" s="27"/>
      <c r="H70" s="27"/>
      <c r="I70" s="27"/>
    </row>
    <row r="71" spans="1:9">
      <c r="A71" s="27" t="s">
        <v>130</v>
      </c>
      <c r="B71" s="27" t="s">
        <v>130</v>
      </c>
      <c r="C71" s="25"/>
      <c r="D71" s="27"/>
      <c r="E71" s="8">
        <f t="shared" si="18"/>
        <v>1</v>
      </c>
      <c r="F71" s="8">
        <f t="shared" si="19"/>
        <v>2</v>
      </c>
      <c r="G71" s="27"/>
      <c r="H71" s="27"/>
      <c r="I71" s="27"/>
    </row>
    <row r="72" spans="1:9">
      <c r="A72" s="27" t="s">
        <v>131</v>
      </c>
      <c r="B72" s="27" t="s">
        <v>135</v>
      </c>
      <c r="C72" s="25"/>
      <c r="D72" s="27"/>
      <c r="E72" s="8">
        <f t="shared" si="18"/>
        <v>1</v>
      </c>
      <c r="F72" s="8">
        <f t="shared" si="19"/>
        <v>2</v>
      </c>
      <c r="G72" s="27"/>
      <c r="H72" s="27"/>
      <c r="I72" s="27"/>
    </row>
    <row r="73" spans="1:9">
      <c r="A73" s="27" t="s">
        <v>145</v>
      </c>
      <c r="B73" s="27" t="s">
        <v>135</v>
      </c>
      <c r="C73" s="25"/>
      <c r="D73" s="27"/>
      <c r="E73" s="8">
        <f t="shared" si="18"/>
        <v>1</v>
      </c>
      <c r="F73" s="8">
        <f t="shared" si="19"/>
        <v>2</v>
      </c>
      <c r="G73" s="27"/>
      <c r="H73" s="27"/>
      <c r="I73" s="27"/>
    </row>
    <row r="74" spans="1:9">
      <c r="A74" s="27" t="s">
        <v>150</v>
      </c>
      <c r="B74" s="27" t="s">
        <v>147</v>
      </c>
      <c r="C74" s="25"/>
      <c r="D74" s="27"/>
      <c r="E74" s="8">
        <f t="shared" si="18"/>
        <v>1</v>
      </c>
      <c r="F74" s="8">
        <f t="shared" si="19"/>
        <v>3</v>
      </c>
      <c r="G74" s="27"/>
      <c r="H74" s="27"/>
      <c r="I74" s="27"/>
    </row>
    <row r="75" spans="1:9">
      <c r="A75" s="27" t="s">
        <v>151</v>
      </c>
      <c r="B75" s="27" t="s">
        <v>57</v>
      </c>
      <c r="C75" s="25"/>
      <c r="D75" s="27"/>
      <c r="E75" s="8">
        <f t="shared" si="18"/>
        <v>2</v>
      </c>
      <c r="F75" s="8">
        <f t="shared" si="19"/>
        <v>3</v>
      </c>
      <c r="G75" s="27"/>
      <c r="H75" s="27"/>
      <c r="I75" s="27"/>
    </row>
    <row r="76" spans="1:9">
      <c r="A76" s="27" t="s">
        <v>152</v>
      </c>
      <c r="B76" s="27" t="s">
        <v>58</v>
      </c>
      <c r="C76" s="25"/>
      <c r="D76" s="27"/>
      <c r="E76" s="8">
        <f t="shared" si="18"/>
        <v>1</v>
      </c>
      <c r="F76" s="8">
        <f t="shared" si="19"/>
        <v>4</v>
      </c>
      <c r="G76" s="27"/>
      <c r="H76" s="27"/>
      <c r="I76" s="27"/>
    </row>
    <row r="77" spans="1:9">
      <c r="A77" s="27" t="s">
        <v>153</v>
      </c>
      <c r="B77" s="27" t="s">
        <v>59</v>
      </c>
      <c r="C77" s="25"/>
      <c r="D77" s="27"/>
      <c r="E77" s="8">
        <f t="shared" si="18"/>
        <v>1</v>
      </c>
      <c r="F77" s="8">
        <f t="shared" si="19"/>
        <v>3</v>
      </c>
      <c r="G77" s="27"/>
      <c r="H77" s="27"/>
      <c r="I77" s="27"/>
    </row>
    <row r="78" spans="1:9">
      <c r="A78" s="27" t="s">
        <v>151</v>
      </c>
      <c r="B78" s="27" t="s">
        <v>148</v>
      </c>
      <c r="C78" s="25"/>
      <c r="D78" s="27"/>
      <c r="E78" s="8">
        <f t="shared" si="18"/>
        <v>2</v>
      </c>
      <c r="F78" s="8">
        <f t="shared" si="19"/>
        <v>2</v>
      </c>
      <c r="G78" s="27"/>
      <c r="H78" s="27"/>
      <c r="I78" s="27"/>
    </row>
    <row r="79" spans="1:9">
      <c r="A79" s="27" t="s">
        <v>154</v>
      </c>
      <c r="B79" s="27" t="s">
        <v>149</v>
      </c>
      <c r="C79" s="25"/>
      <c r="D79" s="27"/>
      <c r="E79" s="8">
        <f t="shared" si="18"/>
        <v>1</v>
      </c>
      <c r="F79" s="8">
        <f t="shared" si="19"/>
        <v>2</v>
      </c>
      <c r="G79" s="27"/>
      <c r="H79" s="27"/>
      <c r="I79" s="27"/>
    </row>
    <row r="80" spans="1:9">
      <c r="A80" s="27" t="s">
        <v>159</v>
      </c>
      <c r="B80" s="27" t="s">
        <v>159</v>
      </c>
      <c r="C80" s="25"/>
      <c r="D80" s="27"/>
      <c r="E80" s="8">
        <f t="shared" si="18"/>
        <v>1</v>
      </c>
      <c r="F80" s="8">
        <f t="shared" si="19"/>
        <v>2</v>
      </c>
      <c r="G80" s="27"/>
      <c r="H80" s="27"/>
      <c r="I80" s="27"/>
    </row>
    <row r="81" spans="1:9">
      <c r="A81" s="27" t="s">
        <v>161</v>
      </c>
      <c r="B81" s="27" t="s">
        <v>161</v>
      </c>
      <c r="C81" s="25"/>
      <c r="D81" s="27"/>
      <c r="E81" s="8">
        <f t="shared" si="18"/>
        <v>1</v>
      </c>
      <c r="F81" s="8">
        <f t="shared" si="19"/>
        <v>1</v>
      </c>
      <c r="G81" s="27"/>
      <c r="H81" s="27"/>
      <c r="I81" s="27"/>
    </row>
    <row r="82" spans="1:9">
      <c r="A82" s="27" t="s">
        <v>162</v>
      </c>
      <c r="B82" s="27" t="s">
        <v>162</v>
      </c>
      <c r="C82" s="25"/>
      <c r="D82" s="27"/>
      <c r="E82" s="8">
        <f t="shared" si="18"/>
        <v>1</v>
      </c>
      <c r="F82" s="8">
        <f t="shared" si="19"/>
        <v>1</v>
      </c>
      <c r="G82" s="27"/>
      <c r="H82" s="27"/>
      <c r="I82" s="27"/>
    </row>
    <row r="83" spans="1:9">
      <c r="A83" s="27" t="s">
        <v>169</v>
      </c>
      <c r="B83" s="27" t="s">
        <v>181</v>
      </c>
      <c r="C83" s="25"/>
      <c r="D83" s="27"/>
      <c r="E83" s="8">
        <f t="shared" si="18"/>
        <v>1</v>
      </c>
      <c r="F83" s="8">
        <f t="shared" si="19"/>
        <v>2</v>
      </c>
      <c r="G83" s="27"/>
      <c r="H83" s="27"/>
      <c r="I83" s="27"/>
    </row>
    <row r="84" spans="1:9">
      <c r="A84" s="27" t="s">
        <v>170</v>
      </c>
      <c r="B84" s="27" t="s">
        <v>182</v>
      </c>
      <c r="C84" s="25"/>
      <c r="D84" s="27"/>
      <c r="E84" s="8">
        <f t="shared" si="18"/>
        <v>4</v>
      </c>
      <c r="F84" s="8">
        <f t="shared" si="19"/>
        <v>5</v>
      </c>
      <c r="G84" s="27"/>
      <c r="H84" s="27"/>
      <c r="I84" s="27"/>
    </row>
    <row r="85" spans="1:9">
      <c r="A85" s="27" t="s">
        <v>171</v>
      </c>
      <c r="B85" s="27" t="s">
        <v>183</v>
      </c>
      <c r="C85" s="25"/>
      <c r="D85" s="27"/>
      <c r="E85" s="8">
        <f t="shared" si="18"/>
        <v>6</v>
      </c>
      <c r="F85" s="8">
        <f t="shared" si="19"/>
        <v>6</v>
      </c>
      <c r="G85" s="27"/>
      <c r="H85" s="27"/>
      <c r="I85" s="27"/>
    </row>
    <row r="86" spans="1:9">
      <c r="A86" s="27" t="s">
        <v>172</v>
      </c>
      <c r="B86" s="27" t="s">
        <v>184</v>
      </c>
      <c r="C86" s="25"/>
      <c r="D86" s="27"/>
      <c r="E86" s="8">
        <f t="shared" si="18"/>
        <v>5</v>
      </c>
      <c r="F86" s="8">
        <f t="shared" si="19"/>
        <v>6</v>
      </c>
      <c r="G86" s="27"/>
      <c r="H86" s="27"/>
      <c r="I86" s="27"/>
    </row>
    <row r="87" spans="1:9">
      <c r="A87" s="27" t="s">
        <v>173</v>
      </c>
      <c r="B87" s="27" t="s">
        <v>185</v>
      </c>
      <c r="C87" s="25"/>
      <c r="D87" s="27"/>
      <c r="E87" s="8">
        <f t="shared" si="18"/>
        <v>5</v>
      </c>
      <c r="F87" s="8">
        <f t="shared" si="19"/>
        <v>5</v>
      </c>
      <c r="G87" s="27"/>
      <c r="H87" s="27"/>
      <c r="I87" s="27"/>
    </row>
    <row r="88" spans="1:9">
      <c r="A88" s="27" t="s">
        <v>174</v>
      </c>
      <c r="B88" s="27" t="s">
        <v>54</v>
      </c>
      <c r="C88" s="25"/>
      <c r="D88" s="27"/>
      <c r="E88" s="8">
        <f t="shared" si="18"/>
        <v>5</v>
      </c>
      <c r="F88" s="8">
        <f t="shared" si="19"/>
        <v>8</v>
      </c>
      <c r="G88" s="27"/>
      <c r="H88" s="27"/>
      <c r="I88" s="27"/>
    </row>
    <row r="89" spans="1:9">
      <c r="A89" s="27" t="s">
        <v>175</v>
      </c>
      <c r="B89" s="27" t="s">
        <v>186</v>
      </c>
      <c r="C89" s="25"/>
      <c r="D89" s="27"/>
      <c r="E89" s="8">
        <f t="shared" si="18"/>
        <v>5</v>
      </c>
      <c r="F89" s="8">
        <f t="shared" si="19"/>
        <v>5</v>
      </c>
      <c r="G89" s="27"/>
      <c r="H89" s="27"/>
      <c r="I89" s="27"/>
    </row>
    <row r="90" spans="1:9">
      <c r="A90" s="27" t="s">
        <v>176</v>
      </c>
      <c r="B90" s="27" t="s">
        <v>187</v>
      </c>
      <c r="C90" s="25"/>
      <c r="D90" s="27"/>
      <c r="E90" s="8">
        <f t="shared" si="18"/>
        <v>5</v>
      </c>
      <c r="F90" s="8">
        <f t="shared" si="19"/>
        <v>5</v>
      </c>
      <c r="G90" s="27"/>
      <c r="H90" s="27"/>
      <c r="I90" s="27"/>
    </row>
    <row r="91" spans="1:9">
      <c r="A91" s="27" t="s">
        <v>177</v>
      </c>
      <c r="B91" s="27" t="s">
        <v>188</v>
      </c>
      <c r="C91" s="25"/>
      <c r="D91" s="27"/>
      <c r="E91" s="8">
        <f t="shared" si="18"/>
        <v>5</v>
      </c>
      <c r="F91" s="8">
        <f t="shared" si="19"/>
        <v>4</v>
      </c>
      <c r="G91" s="27"/>
      <c r="H91" s="27"/>
      <c r="I91" s="27"/>
    </row>
    <row r="92" spans="1:9">
      <c r="A92" s="27" t="s">
        <v>178</v>
      </c>
      <c r="B92" s="27" t="s">
        <v>189</v>
      </c>
      <c r="C92" s="25"/>
      <c r="D92" s="27"/>
      <c r="E92" s="8">
        <f t="shared" si="18"/>
        <v>3</v>
      </c>
      <c r="F92" s="8">
        <f t="shared" si="19"/>
        <v>6</v>
      </c>
      <c r="G92" s="27"/>
      <c r="H92" s="27"/>
      <c r="I92" s="27"/>
    </row>
    <row r="93" spans="1:9">
      <c r="A93" s="27" t="s">
        <v>179</v>
      </c>
      <c r="B93" s="27" t="s">
        <v>190</v>
      </c>
      <c r="C93" s="25"/>
      <c r="D93" s="27"/>
      <c r="E93" s="8">
        <f t="shared" si="18"/>
        <v>3</v>
      </c>
      <c r="F93" s="8">
        <f t="shared" si="19"/>
        <v>3</v>
      </c>
      <c r="G93" s="27"/>
      <c r="H93" s="27"/>
      <c r="I93" s="27"/>
    </row>
    <row r="94" spans="1:9">
      <c r="A94" s="27" t="s">
        <v>205</v>
      </c>
      <c r="B94" s="27" t="s">
        <v>204</v>
      </c>
      <c r="C94" s="25"/>
      <c r="D94" s="27"/>
      <c r="E94" s="8">
        <f t="shared" si="18"/>
        <v>1</v>
      </c>
      <c r="F94" s="8">
        <f t="shared" si="19"/>
        <v>1</v>
      </c>
      <c r="G94" s="27"/>
      <c r="H94" s="27"/>
      <c r="I94" s="27"/>
    </row>
    <row r="95" spans="1:9">
      <c r="A95" s="27" t="s">
        <v>219</v>
      </c>
      <c r="B95" s="27" t="s">
        <v>214</v>
      </c>
      <c r="C95" s="25"/>
      <c r="D95" s="27"/>
      <c r="E95" s="25">
        <f t="shared" si="18"/>
        <v>1</v>
      </c>
      <c r="F95" s="25">
        <f t="shared" si="19"/>
        <v>1</v>
      </c>
      <c r="G95" s="27"/>
      <c r="H95" s="27"/>
      <c r="I95" s="27"/>
    </row>
    <row r="96" spans="1:9">
      <c r="A96" s="27" t="s">
        <v>220</v>
      </c>
      <c r="B96" s="27" t="s">
        <v>128</v>
      </c>
      <c r="C96" s="25"/>
      <c r="D96" s="27"/>
      <c r="E96" s="25">
        <f t="shared" si="18"/>
        <v>1</v>
      </c>
      <c r="F96" s="25">
        <f t="shared" si="19"/>
        <v>2</v>
      </c>
      <c r="G96" s="27"/>
      <c r="H96" s="27"/>
      <c r="I96" s="27"/>
    </row>
    <row r="97" spans="1:9">
      <c r="A97" s="27" t="s">
        <v>221</v>
      </c>
      <c r="B97" s="27" t="s">
        <v>159</v>
      </c>
      <c r="C97" s="25"/>
      <c r="D97" s="27"/>
      <c r="E97" s="25">
        <f t="shared" si="18"/>
        <v>1</v>
      </c>
      <c r="F97" s="25">
        <f t="shared" si="19"/>
        <v>2</v>
      </c>
      <c r="G97" s="27"/>
      <c r="H97" s="27"/>
      <c r="I97" s="27"/>
    </row>
    <row r="98" spans="1:9">
      <c r="A98" s="27" t="s">
        <v>222</v>
      </c>
      <c r="B98" s="27" t="s">
        <v>215</v>
      </c>
      <c r="C98" s="25"/>
      <c r="D98" s="27"/>
      <c r="E98" s="25">
        <f t="shared" si="18"/>
        <v>1</v>
      </c>
      <c r="F98" s="25">
        <f t="shared" si="19"/>
        <v>1</v>
      </c>
      <c r="G98" s="27"/>
      <c r="H98" s="27"/>
      <c r="I98" s="27"/>
    </row>
    <row r="99" spans="1:9">
      <c r="A99" s="27" t="s">
        <v>223</v>
      </c>
      <c r="B99" s="27" t="s">
        <v>216</v>
      </c>
      <c r="C99" s="25"/>
      <c r="D99" s="27"/>
      <c r="E99" s="25">
        <f t="shared" si="18"/>
        <v>1</v>
      </c>
      <c r="F99" s="25">
        <f t="shared" si="19"/>
        <v>1</v>
      </c>
      <c r="G99" s="27"/>
      <c r="H99" s="27"/>
      <c r="I99" s="27"/>
    </row>
    <row r="100" spans="1:9">
      <c r="A100" s="27" t="s">
        <v>224</v>
      </c>
      <c r="B100" s="27" t="s">
        <v>129</v>
      </c>
      <c r="C100" s="25"/>
      <c r="D100" s="27"/>
      <c r="E100" s="25">
        <f t="shared" ref="E100:E131" si="20">COUNTIF(A:A,A100)</f>
        <v>1</v>
      </c>
      <c r="F100" s="25">
        <f t="shared" ref="F100:F131" si="21">COUNTIF(B:B,B100)</f>
        <v>2</v>
      </c>
      <c r="G100" s="27"/>
      <c r="H100" s="27"/>
      <c r="I100" s="27"/>
    </row>
    <row r="101" spans="1:9">
      <c r="A101" s="27" t="s">
        <v>225</v>
      </c>
      <c r="B101" s="27" t="s">
        <v>217</v>
      </c>
      <c r="C101" s="25"/>
      <c r="D101" s="27"/>
      <c r="E101" s="25">
        <f t="shared" si="20"/>
        <v>1</v>
      </c>
      <c r="F101" s="25">
        <f t="shared" si="21"/>
        <v>1</v>
      </c>
      <c r="G101" s="27"/>
      <c r="H101" s="27"/>
      <c r="I101" s="27"/>
    </row>
    <row r="102" spans="1:9">
      <c r="A102" s="27" t="s">
        <v>226</v>
      </c>
      <c r="B102" s="27" t="s">
        <v>218</v>
      </c>
      <c r="C102" s="25"/>
      <c r="D102" s="27"/>
      <c r="E102" s="25">
        <f t="shared" si="20"/>
        <v>2</v>
      </c>
      <c r="F102" s="25">
        <f t="shared" si="21"/>
        <v>2</v>
      </c>
      <c r="G102" s="27"/>
      <c r="H102" s="27"/>
      <c r="I102" s="27"/>
    </row>
    <row r="103" spans="1:9">
      <c r="A103" s="27" t="s">
        <v>272</v>
      </c>
      <c r="B103" s="27" t="s">
        <v>271</v>
      </c>
      <c r="C103" s="25"/>
      <c r="D103" s="27"/>
      <c r="E103" s="25">
        <f t="shared" si="20"/>
        <v>1</v>
      </c>
      <c r="F103" s="25">
        <f t="shared" si="21"/>
        <v>1</v>
      </c>
      <c r="G103" s="27"/>
      <c r="H103" s="27"/>
      <c r="I103" s="27"/>
    </row>
    <row r="104" spans="1:9">
      <c r="A104" s="27" t="s">
        <v>277</v>
      </c>
      <c r="B104" s="27" t="s">
        <v>274</v>
      </c>
      <c r="C104" s="25"/>
      <c r="D104" s="27"/>
      <c r="E104" s="25">
        <f t="shared" si="20"/>
        <v>3</v>
      </c>
      <c r="F104" s="25">
        <f t="shared" si="21"/>
        <v>2</v>
      </c>
      <c r="G104" s="27"/>
      <c r="H104" s="27"/>
      <c r="I104" s="27"/>
    </row>
    <row r="105" spans="1:9">
      <c r="A105" s="27" t="s">
        <v>275</v>
      </c>
      <c r="B105" s="27" t="s">
        <v>275</v>
      </c>
      <c r="C105" s="25"/>
      <c r="D105" s="27"/>
      <c r="E105" s="25">
        <f t="shared" si="20"/>
        <v>3</v>
      </c>
      <c r="F105" s="25">
        <f t="shared" si="21"/>
        <v>3</v>
      </c>
      <c r="G105" s="27"/>
      <c r="H105" s="27"/>
      <c r="I105" s="27"/>
    </row>
    <row r="106" spans="1:9">
      <c r="A106" s="27" t="s">
        <v>170</v>
      </c>
      <c r="B106" s="27" t="s">
        <v>182</v>
      </c>
      <c r="C106" s="25"/>
      <c r="D106" s="27"/>
      <c r="E106" s="25">
        <f t="shared" si="20"/>
        <v>4</v>
      </c>
      <c r="F106" s="25">
        <f t="shared" si="21"/>
        <v>5</v>
      </c>
      <c r="G106" s="27"/>
      <c r="H106" s="27"/>
      <c r="I106" s="27"/>
    </row>
    <row r="107" spans="1:9">
      <c r="A107" s="27" t="s">
        <v>171</v>
      </c>
      <c r="B107" s="27" t="s">
        <v>183</v>
      </c>
      <c r="C107" s="25"/>
      <c r="D107" s="27"/>
      <c r="E107" s="25">
        <f t="shared" si="20"/>
        <v>6</v>
      </c>
      <c r="F107" s="25">
        <f t="shared" si="21"/>
        <v>6</v>
      </c>
      <c r="G107" s="27"/>
      <c r="H107" s="27"/>
      <c r="I107" s="27"/>
    </row>
    <row r="108" spans="1:9">
      <c r="A108" s="27" t="s">
        <v>172</v>
      </c>
      <c r="B108" s="27" t="s">
        <v>184</v>
      </c>
      <c r="C108" s="25"/>
      <c r="D108" s="27"/>
      <c r="E108" s="25">
        <f t="shared" si="20"/>
        <v>5</v>
      </c>
      <c r="F108" s="25">
        <f t="shared" si="21"/>
        <v>6</v>
      </c>
      <c r="G108" s="27"/>
      <c r="H108" s="27"/>
      <c r="I108" s="27"/>
    </row>
    <row r="109" spans="1:9">
      <c r="A109" s="27" t="s">
        <v>173</v>
      </c>
      <c r="B109" s="27" t="s">
        <v>185</v>
      </c>
      <c r="C109" s="25"/>
      <c r="D109" s="27"/>
      <c r="E109" s="25">
        <f t="shared" si="20"/>
        <v>5</v>
      </c>
      <c r="F109" s="25">
        <f t="shared" si="21"/>
        <v>5</v>
      </c>
      <c r="G109" s="27"/>
      <c r="H109" s="27"/>
      <c r="I109" s="27"/>
    </row>
    <row r="110" spans="1:9">
      <c r="A110" s="27" t="s">
        <v>278</v>
      </c>
      <c r="B110" s="27" t="s">
        <v>276</v>
      </c>
      <c r="C110" s="25"/>
      <c r="D110" s="27"/>
      <c r="E110" s="25">
        <f t="shared" si="20"/>
        <v>2</v>
      </c>
      <c r="F110" s="25">
        <f t="shared" si="21"/>
        <v>3</v>
      </c>
      <c r="G110" s="27"/>
      <c r="H110" s="27"/>
      <c r="I110" s="27"/>
    </row>
    <row r="111" spans="1:9">
      <c r="A111" s="27" t="s">
        <v>174</v>
      </c>
      <c r="B111" s="27" t="s">
        <v>54</v>
      </c>
      <c r="C111" s="25"/>
      <c r="D111" s="27"/>
      <c r="E111" s="25">
        <f t="shared" si="20"/>
        <v>5</v>
      </c>
      <c r="F111" s="25">
        <f t="shared" si="21"/>
        <v>8</v>
      </c>
      <c r="G111" s="27"/>
      <c r="H111" s="27"/>
      <c r="I111" s="27"/>
    </row>
    <row r="112" spans="1:9">
      <c r="A112" s="27" t="s">
        <v>175</v>
      </c>
      <c r="B112" s="27" t="s">
        <v>186</v>
      </c>
      <c r="C112" s="25"/>
      <c r="D112" s="27"/>
      <c r="E112" s="25">
        <f t="shared" si="20"/>
        <v>5</v>
      </c>
      <c r="F112" s="25">
        <f t="shared" si="21"/>
        <v>5</v>
      </c>
      <c r="G112" s="27"/>
      <c r="H112" s="27"/>
      <c r="I112" s="27"/>
    </row>
    <row r="113" spans="1:9">
      <c r="A113" s="27" t="s">
        <v>176</v>
      </c>
      <c r="B113" s="27" t="s">
        <v>187</v>
      </c>
      <c r="C113" s="25"/>
      <c r="D113" s="27"/>
      <c r="E113" s="25">
        <f t="shared" si="20"/>
        <v>5</v>
      </c>
      <c r="F113" s="25">
        <f t="shared" si="21"/>
        <v>5</v>
      </c>
      <c r="G113" s="27"/>
      <c r="H113" s="27"/>
      <c r="I113" s="27"/>
    </row>
    <row r="114" spans="1:9">
      <c r="A114" s="27" t="s">
        <v>177</v>
      </c>
      <c r="B114" s="27" t="s">
        <v>188</v>
      </c>
      <c r="C114" s="25"/>
      <c r="D114" s="27"/>
      <c r="E114" s="25">
        <f t="shared" si="20"/>
        <v>5</v>
      </c>
      <c r="F114" s="25">
        <f t="shared" si="21"/>
        <v>4</v>
      </c>
      <c r="G114" s="27"/>
      <c r="H114" s="27"/>
      <c r="I114" s="27"/>
    </row>
    <row r="115" spans="1:9">
      <c r="A115" s="27" t="s">
        <v>279</v>
      </c>
      <c r="B115" s="27" t="s">
        <v>189</v>
      </c>
      <c r="C115" s="25"/>
      <c r="D115" s="27"/>
      <c r="E115" s="25">
        <f t="shared" si="20"/>
        <v>3</v>
      </c>
      <c r="F115" s="25">
        <f t="shared" si="21"/>
        <v>6</v>
      </c>
      <c r="G115" s="27"/>
      <c r="H115" s="27"/>
      <c r="I115" s="27"/>
    </row>
    <row r="116" spans="1:9">
      <c r="A116" s="27" t="s">
        <v>285</v>
      </c>
      <c r="B116" s="27" t="s">
        <v>284</v>
      </c>
      <c r="C116" s="25"/>
      <c r="D116" s="27"/>
      <c r="E116" s="25">
        <f t="shared" si="20"/>
        <v>1</v>
      </c>
      <c r="F116" s="25">
        <f t="shared" si="21"/>
        <v>1</v>
      </c>
      <c r="G116" s="27"/>
      <c r="H116" s="27"/>
      <c r="I116" s="27"/>
    </row>
    <row r="117" spans="1:9">
      <c r="A117" s="27" t="s">
        <v>402</v>
      </c>
      <c r="B117" s="27" t="s">
        <v>288</v>
      </c>
      <c r="C117" s="25"/>
      <c r="D117" s="27"/>
      <c r="E117" s="25">
        <f t="shared" si="20"/>
        <v>1</v>
      </c>
      <c r="F117" s="25">
        <f t="shared" si="21"/>
        <v>1</v>
      </c>
      <c r="G117" s="27"/>
      <c r="H117" s="27"/>
      <c r="I117" s="27"/>
    </row>
    <row r="118" spans="1:9" s="48" customFormat="1">
      <c r="A118" s="46" t="s">
        <v>461</v>
      </c>
      <c r="B118" s="46" t="s">
        <v>289</v>
      </c>
      <c r="C118" s="47" t="s">
        <v>460</v>
      </c>
      <c r="D118" s="46"/>
      <c r="E118" s="47">
        <f t="shared" si="20"/>
        <v>1</v>
      </c>
      <c r="F118" s="47">
        <f t="shared" si="21"/>
        <v>2</v>
      </c>
      <c r="G118" s="46"/>
      <c r="H118" s="46"/>
      <c r="I118" s="46"/>
    </row>
    <row r="119" spans="1:9">
      <c r="A119" s="27" t="s">
        <v>277</v>
      </c>
      <c r="B119" s="27" t="s">
        <v>274</v>
      </c>
      <c r="C119" s="25"/>
      <c r="D119" s="27"/>
      <c r="E119" s="25">
        <f t="shared" si="20"/>
        <v>3</v>
      </c>
      <c r="F119" s="25">
        <f t="shared" si="21"/>
        <v>2</v>
      </c>
      <c r="G119" s="27"/>
      <c r="H119" s="27"/>
      <c r="I119" s="27"/>
    </row>
    <row r="120" spans="1:9">
      <c r="A120" s="27" t="s">
        <v>275</v>
      </c>
      <c r="B120" s="27" t="s">
        <v>275</v>
      </c>
      <c r="C120" s="25"/>
      <c r="D120" s="27"/>
      <c r="E120" s="25">
        <f t="shared" si="20"/>
        <v>3</v>
      </c>
      <c r="F120" s="25">
        <f t="shared" si="21"/>
        <v>3</v>
      </c>
      <c r="G120" s="27"/>
      <c r="H120" s="27"/>
      <c r="I120" s="27"/>
    </row>
    <row r="121" spans="1:9">
      <c r="A121" s="27" t="s">
        <v>170</v>
      </c>
      <c r="B121" s="27" t="s">
        <v>182</v>
      </c>
      <c r="C121" s="25"/>
      <c r="D121" s="27"/>
      <c r="E121" s="25">
        <f t="shared" si="20"/>
        <v>4</v>
      </c>
      <c r="F121" s="25">
        <f t="shared" si="21"/>
        <v>5</v>
      </c>
      <c r="G121" s="27"/>
      <c r="H121" s="27"/>
      <c r="I121" s="27"/>
    </row>
    <row r="122" spans="1:9">
      <c r="A122" s="27" t="s">
        <v>171</v>
      </c>
      <c r="B122" s="27" t="s">
        <v>183</v>
      </c>
      <c r="C122" s="25"/>
      <c r="D122" s="27"/>
      <c r="E122" s="25">
        <f t="shared" si="20"/>
        <v>6</v>
      </c>
      <c r="F122" s="25">
        <f t="shared" si="21"/>
        <v>6</v>
      </c>
      <c r="G122" s="27"/>
      <c r="H122" s="27"/>
      <c r="I122" s="27"/>
    </row>
    <row r="123" spans="1:9">
      <c r="A123" s="27" t="s">
        <v>172</v>
      </c>
      <c r="B123" s="27" t="s">
        <v>184</v>
      </c>
      <c r="C123" s="25"/>
      <c r="D123" s="27"/>
      <c r="E123" s="25">
        <f t="shared" si="20"/>
        <v>5</v>
      </c>
      <c r="F123" s="25">
        <f t="shared" si="21"/>
        <v>6</v>
      </c>
      <c r="G123" s="27"/>
      <c r="H123" s="27"/>
      <c r="I123" s="27"/>
    </row>
    <row r="124" spans="1:9">
      <c r="A124" s="27" t="s">
        <v>173</v>
      </c>
      <c r="B124" s="27" t="s">
        <v>185</v>
      </c>
      <c r="C124" s="25"/>
      <c r="D124" s="27"/>
      <c r="E124" s="25">
        <f t="shared" si="20"/>
        <v>5</v>
      </c>
      <c r="F124" s="25">
        <f t="shared" si="21"/>
        <v>5</v>
      </c>
      <c r="G124" s="27"/>
      <c r="H124" s="27"/>
      <c r="I124" s="27"/>
    </row>
    <row r="125" spans="1:9">
      <c r="A125" s="27" t="s">
        <v>278</v>
      </c>
      <c r="B125" s="27" t="s">
        <v>276</v>
      </c>
      <c r="C125" s="25"/>
      <c r="D125" s="27"/>
      <c r="E125" s="25">
        <f t="shared" si="20"/>
        <v>2</v>
      </c>
      <c r="F125" s="25">
        <f t="shared" si="21"/>
        <v>3</v>
      </c>
      <c r="G125" s="27"/>
      <c r="H125" s="27"/>
      <c r="I125" s="27"/>
    </row>
    <row r="126" spans="1:9">
      <c r="A126" s="27" t="s">
        <v>174</v>
      </c>
      <c r="B126" s="27" t="s">
        <v>54</v>
      </c>
      <c r="C126" s="25"/>
      <c r="D126" s="27"/>
      <c r="E126" s="25">
        <f t="shared" si="20"/>
        <v>5</v>
      </c>
      <c r="F126" s="25">
        <f t="shared" si="21"/>
        <v>8</v>
      </c>
      <c r="G126" s="27"/>
      <c r="H126" s="27"/>
      <c r="I126" s="27"/>
    </row>
    <row r="127" spans="1:9">
      <c r="A127" s="27" t="s">
        <v>175</v>
      </c>
      <c r="B127" s="27" t="s">
        <v>186</v>
      </c>
      <c r="C127" s="25"/>
      <c r="D127" s="27"/>
      <c r="E127" s="25">
        <f t="shared" si="20"/>
        <v>5</v>
      </c>
      <c r="F127" s="25">
        <f t="shared" si="21"/>
        <v>5</v>
      </c>
      <c r="G127" s="27"/>
      <c r="H127" s="27"/>
      <c r="I127" s="27"/>
    </row>
    <row r="128" spans="1:9">
      <c r="A128" s="27" t="s">
        <v>176</v>
      </c>
      <c r="B128" s="27" t="s">
        <v>187</v>
      </c>
      <c r="C128" s="25"/>
      <c r="D128" s="27"/>
      <c r="E128" s="25">
        <f t="shared" si="20"/>
        <v>5</v>
      </c>
      <c r="F128" s="25">
        <f t="shared" si="21"/>
        <v>5</v>
      </c>
      <c r="G128" s="27"/>
      <c r="H128" s="27"/>
      <c r="I128" s="27"/>
    </row>
    <row r="129" spans="1:9">
      <c r="A129" s="27" t="s">
        <v>177</v>
      </c>
      <c r="B129" s="27" t="s">
        <v>188</v>
      </c>
      <c r="C129" s="25"/>
      <c r="D129" s="27"/>
      <c r="E129" s="25">
        <f t="shared" si="20"/>
        <v>5</v>
      </c>
      <c r="F129" s="25">
        <f t="shared" si="21"/>
        <v>4</v>
      </c>
      <c r="G129" s="27"/>
      <c r="H129" s="27"/>
      <c r="I129" s="27"/>
    </row>
    <row r="130" spans="1:9">
      <c r="A130" s="27" t="s">
        <v>279</v>
      </c>
      <c r="B130" s="27" t="s">
        <v>189</v>
      </c>
      <c r="C130" s="25"/>
      <c r="D130" s="27"/>
      <c r="E130" s="25">
        <f t="shared" si="20"/>
        <v>3</v>
      </c>
      <c r="F130" s="25">
        <f t="shared" si="21"/>
        <v>6</v>
      </c>
      <c r="G130" s="27"/>
      <c r="H130" s="27"/>
      <c r="I130" s="27"/>
    </row>
    <row r="131" spans="1:9">
      <c r="A131" s="27" t="s">
        <v>277</v>
      </c>
      <c r="B131" s="27" t="s">
        <v>295</v>
      </c>
      <c r="C131" s="25"/>
      <c r="D131" s="27"/>
      <c r="E131" s="25">
        <f t="shared" si="20"/>
        <v>3</v>
      </c>
      <c r="F131" s="25">
        <f t="shared" si="21"/>
        <v>2</v>
      </c>
      <c r="G131" s="27"/>
      <c r="H131" s="27"/>
      <c r="I131" s="27"/>
    </row>
    <row r="132" spans="1:9">
      <c r="A132" s="27" t="s">
        <v>170</v>
      </c>
      <c r="B132" s="27" t="s">
        <v>182</v>
      </c>
      <c r="C132" s="25"/>
      <c r="D132" s="27"/>
      <c r="E132" s="25">
        <f t="shared" ref="E132:E163" si="22">COUNTIF(A:A,A132)</f>
        <v>4</v>
      </c>
      <c r="F132" s="25">
        <f t="shared" ref="F132:F163" si="23">COUNTIF(B:B,B132)</f>
        <v>5</v>
      </c>
      <c r="G132" s="27"/>
      <c r="H132" s="27"/>
      <c r="I132" s="27"/>
    </row>
    <row r="133" spans="1:9">
      <c r="A133" s="27" t="s">
        <v>171</v>
      </c>
      <c r="B133" s="27" t="s">
        <v>183</v>
      </c>
      <c r="C133" s="25"/>
      <c r="D133" s="27"/>
      <c r="E133" s="25">
        <f t="shared" si="22"/>
        <v>6</v>
      </c>
      <c r="F133" s="25">
        <f t="shared" si="23"/>
        <v>6</v>
      </c>
      <c r="G133" s="27"/>
      <c r="H133" s="27"/>
      <c r="I133" s="27"/>
    </row>
    <row r="134" spans="1:9">
      <c r="A134" s="27" t="s">
        <v>172</v>
      </c>
      <c r="B134" s="27" t="s">
        <v>184</v>
      </c>
      <c r="C134" s="25"/>
      <c r="D134" s="27"/>
      <c r="E134" s="25">
        <f t="shared" si="22"/>
        <v>5</v>
      </c>
      <c r="F134" s="25">
        <f t="shared" si="23"/>
        <v>6</v>
      </c>
      <c r="G134" s="27"/>
      <c r="H134" s="27"/>
      <c r="I134" s="27"/>
    </row>
    <row r="135" spans="1:9">
      <c r="A135" s="27" t="s">
        <v>173</v>
      </c>
      <c r="B135" s="27" t="s">
        <v>185</v>
      </c>
      <c r="C135" s="25"/>
      <c r="D135" s="27"/>
      <c r="E135" s="25">
        <f t="shared" si="22"/>
        <v>5</v>
      </c>
      <c r="F135" s="25">
        <f t="shared" si="23"/>
        <v>5</v>
      </c>
      <c r="G135" s="27"/>
      <c r="H135" s="27"/>
      <c r="I135" s="27"/>
    </row>
    <row r="136" spans="1:9">
      <c r="A136" s="27" t="s">
        <v>174</v>
      </c>
      <c r="B136" s="27" t="s">
        <v>54</v>
      </c>
      <c r="C136" s="25"/>
      <c r="D136" s="27"/>
      <c r="E136" s="25">
        <f t="shared" si="22"/>
        <v>5</v>
      </c>
      <c r="F136" s="25">
        <f t="shared" si="23"/>
        <v>8</v>
      </c>
      <c r="G136" s="27"/>
      <c r="H136" s="27"/>
      <c r="I136" s="27"/>
    </row>
    <row r="137" spans="1:9">
      <c r="A137" s="27" t="s">
        <v>175</v>
      </c>
      <c r="B137" s="27" t="s">
        <v>186</v>
      </c>
      <c r="C137" s="25"/>
      <c r="D137" s="27"/>
      <c r="E137" s="25">
        <f t="shared" si="22"/>
        <v>5</v>
      </c>
      <c r="F137" s="25">
        <f t="shared" si="23"/>
        <v>5</v>
      </c>
      <c r="G137" s="27"/>
      <c r="H137" s="27"/>
      <c r="I137" s="27"/>
    </row>
    <row r="138" spans="1:9">
      <c r="A138" s="27" t="s">
        <v>176</v>
      </c>
      <c r="B138" s="27" t="s">
        <v>187</v>
      </c>
      <c r="C138" s="25"/>
      <c r="D138" s="27"/>
      <c r="E138" s="25">
        <f t="shared" si="22"/>
        <v>5</v>
      </c>
      <c r="F138" s="25">
        <f t="shared" si="23"/>
        <v>5</v>
      </c>
      <c r="G138" s="27"/>
      <c r="H138" s="27"/>
      <c r="I138" s="27"/>
    </row>
    <row r="139" spans="1:9">
      <c r="A139" s="27" t="s">
        <v>177</v>
      </c>
      <c r="B139" s="27" t="s">
        <v>296</v>
      </c>
      <c r="C139" s="25"/>
      <c r="D139" s="27"/>
      <c r="E139" s="25">
        <f t="shared" si="22"/>
        <v>5</v>
      </c>
      <c r="F139" s="25">
        <f t="shared" si="23"/>
        <v>1</v>
      </c>
      <c r="G139" s="27"/>
      <c r="H139" s="27"/>
      <c r="I139" s="27"/>
    </row>
    <row r="140" spans="1:9">
      <c r="A140" s="27" t="s">
        <v>178</v>
      </c>
      <c r="B140" s="27" t="s">
        <v>189</v>
      </c>
      <c r="C140" s="25"/>
      <c r="D140" s="27"/>
      <c r="E140" s="25">
        <f t="shared" si="22"/>
        <v>3</v>
      </c>
      <c r="F140" s="25">
        <f t="shared" si="23"/>
        <v>6</v>
      </c>
      <c r="G140" s="27"/>
      <c r="H140" s="27"/>
      <c r="I140" s="27"/>
    </row>
    <row r="141" spans="1:9">
      <c r="A141" s="27" t="s">
        <v>179</v>
      </c>
      <c r="B141" s="27" t="s">
        <v>190</v>
      </c>
      <c r="C141" s="25"/>
      <c r="D141" s="27"/>
      <c r="E141" s="25">
        <f t="shared" si="22"/>
        <v>3</v>
      </c>
      <c r="F141" s="25">
        <f t="shared" si="23"/>
        <v>3</v>
      </c>
      <c r="G141" s="27"/>
      <c r="H141" s="27"/>
      <c r="I141" s="27"/>
    </row>
    <row r="142" spans="1:9">
      <c r="A142" s="27" t="s">
        <v>312</v>
      </c>
      <c r="B142" s="27" t="s">
        <v>311</v>
      </c>
      <c r="C142" s="25"/>
      <c r="D142" s="27"/>
      <c r="E142" s="25">
        <f t="shared" si="22"/>
        <v>1</v>
      </c>
      <c r="F142" s="25">
        <f t="shared" si="23"/>
        <v>2</v>
      </c>
      <c r="G142" s="27"/>
      <c r="H142" s="27"/>
      <c r="I142" s="27"/>
    </row>
    <row r="143" spans="1:9">
      <c r="A143" s="27" t="s">
        <v>314</v>
      </c>
      <c r="B143" s="27" t="s">
        <v>315</v>
      </c>
      <c r="C143" s="25"/>
      <c r="D143" s="27"/>
      <c r="E143" s="25">
        <f t="shared" si="22"/>
        <v>1</v>
      </c>
      <c r="F143" s="25">
        <f t="shared" si="23"/>
        <v>1</v>
      </c>
      <c r="G143" s="27"/>
      <c r="H143" s="27"/>
      <c r="I143" s="27"/>
    </row>
    <row r="144" spans="1:9">
      <c r="A144" s="27" t="s">
        <v>330</v>
      </c>
      <c r="B144" s="27" t="s">
        <v>329</v>
      </c>
      <c r="C144" s="25"/>
      <c r="D144" s="27"/>
      <c r="E144" s="25">
        <f t="shared" si="22"/>
        <v>1</v>
      </c>
      <c r="F144" s="25">
        <f t="shared" si="23"/>
        <v>1</v>
      </c>
      <c r="G144" s="27"/>
      <c r="H144" s="27"/>
      <c r="I144" s="27"/>
    </row>
    <row r="145" spans="1:9">
      <c r="A145" s="27" t="s">
        <v>347</v>
      </c>
      <c r="B145" s="27" t="s">
        <v>346</v>
      </c>
      <c r="C145" s="25"/>
      <c r="D145" s="27"/>
      <c r="E145" s="25">
        <f t="shared" si="22"/>
        <v>1</v>
      </c>
      <c r="F145" s="25">
        <f t="shared" si="23"/>
        <v>1</v>
      </c>
      <c r="G145" s="27"/>
      <c r="H145" s="27"/>
      <c r="I145" s="27"/>
    </row>
    <row r="146" spans="1:9">
      <c r="A146" s="27" t="s">
        <v>350</v>
      </c>
      <c r="B146" s="27" t="s">
        <v>349</v>
      </c>
      <c r="C146" s="25"/>
      <c r="D146" s="27"/>
      <c r="E146" s="25">
        <f t="shared" si="22"/>
        <v>2</v>
      </c>
      <c r="F146" s="25">
        <f t="shared" si="23"/>
        <v>2</v>
      </c>
      <c r="G146" s="27"/>
      <c r="H146" s="27"/>
      <c r="I146" s="27"/>
    </row>
    <row r="147" spans="1:9">
      <c r="A147" s="27" t="s">
        <v>356</v>
      </c>
      <c r="B147" s="27" t="s">
        <v>352</v>
      </c>
      <c r="C147" s="25"/>
      <c r="D147" s="27"/>
      <c r="E147" s="25">
        <f t="shared" si="22"/>
        <v>1</v>
      </c>
      <c r="F147" s="25">
        <f t="shared" si="23"/>
        <v>1</v>
      </c>
      <c r="G147" s="27"/>
      <c r="H147" s="27"/>
      <c r="I147" s="27"/>
    </row>
    <row r="148" spans="1:9">
      <c r="A148" s="27" t="s">
        <v>361</v>
      </c>
      <c r="B148" s="27" t="s">
        <v>353</v>
      </c>
      <c r="C148" s="25"/>
      <c r="D148" s="27"/>
      <c r="E148" s="25">
        <f t="shared" si="22"/>
        <v>2</v>
      </c>
      <c r="F148" s="25">
        <f t="shared" si="23"/>
        <v>2</v>
      </c>
      <c r="G148" s="27"/>
      <c r="H148" s="27"/>
      <c r="I148" s="27"/>
    </row>
    <row r="149" spans="1:9">
      <c r="A149" s="27" t="s">
        <v>357</v>
      </c>
      <c r="B149" s="27" t="s">
        <v>354</v>
      </c>
      <c r="C149" s="25"/>
      <c r="D149" s="27"/>
      <c r="E149" s="25">
        <f t="shared" si="22"/>
        <v>1</v>
      </c>
      <c r="F149" s="25">
        <f t="shared" si="23"/>
        <v>1</v>
      </c>
      <c r="G149" s="27"/>
      <c r="H149" s="27"/>
      <c r="I149" s="27"/>
    </row>
    <row r="150" spans="1:9">
      <c r="A150" s="27" t="s">
        <v>360</v>
      </c>
      <c r="B150" s="27" t="s">
        <v>355</v>
      </c>
      <c r="C150" s="25"/>
      <c r="D150" s="27"/>
      <c r="E150" s="25">
        <f t="shared" si="22"/>
        <v>1</v>
      </c>
      <c r="F150" s="25">
        <f t="shared" si="23"/>
        <v>1</v>
      </c>
      <c r="G150" s="27"/>
      <c r="H150" s="27"/>
      <c r="I150" s="27"/>
    </row>
    <row r="151" spans="1:9">
      <c r="A151" s="27" t="s">
        <v>358</v>
      </c>
      <c r="B151" s="27" t="s">
        <v>310</v>
      </c>
      <c r="C151" s="25"/>
      <c r="D151" s="27"/>
      <c r="E151" s="25">
        <f t="shared" si="22"/>
        <v>1</v>
      </c>
      <c r="F151" s="25">
        <f t="shared" si="23"/>
        <v>2</v>
      </c>
      <c r="G151" s="27"/>
      <c r="H151" s="27"/>
      <c r="I151" s="27"/>
    </row>
    <row r="152" spans="1:9" s="48" customFormat="1">
      <c r="A152" s="50" t="s">
        <v>491</v>
      </c>
      <c r="B152" s="50" t="s">
        <v>492</v>
      </c>
      <c r="C152" s="47" t="s">
        <v>460</v>
      </c>
      <c r="D152" s="46"/>
      <c r="E152" s="47">
        <f t="shared" si="22"/>
        <v>1</v>
      </c>
      <c r="F152" s="47">
        <f t="shared" si="23"/>
        <v>1</v>
      </c>
      <c r="G152" s="46"/>
      <c r="H152" s="46"/>
      <c r="I152" s="46"/>
    </row>
    <row r="153" spans="1:9" s="34" customFormat="1">
      <c r="A153" s="39" t="s">
        <v>275</v>
      </c>
      <c r="B153" s="39" t="s">
        <v>275</v>
      </c>
      <c r="C153" s="40"/>
      <c r="D153" s="39"/>
      <c r="E153" s="25">
        <f t="shared" si="22"/>
        <v>3</v>
      </c>
      <c r="F153" s="25">
        <f t="shared" si="23"/>
        <v>3</v>
      </c>
      <c r="G153" s="39"/>
      <c r="H153" s="39"/>
      <c r="I153" s="39"/>
    </row>
    <row r="154" spans="1:9" s="34" customFormat="1">
      <c r="A154" s="39" t="s">
        <v>384</v>
      </c>
      <c r="B154" s="39" t="s">
        <v>376</v>
      </c>
      <c r="C154" s="40"/>
      <c r="D154" s="39"/>
      <c r="E154" s="25">
        <f t="shared" si="22"/>
        <v>1</v>
      </c>
      <c r="F154" s="25">
        <f t="shared" si="23"/>
        <v>2</v>
      </c>
      <c r="G154" s="39"/>
      <c r="H154" s="39"/>
      <c r="I154" s="39"/>
    </row>
    <row r="155" spans="1:9" s="34" customFormat="1">
      <c r="A155" s="39" t="s">
        <v>386</v>
      </c>
      <c r="B155" s="39" t="s">
        <v>371</v>
      </c>
      <c r="C155" s="40"/>
      <c r="D155" s="39"/>
      <c r="E155" s="25">
        <f t="shared" si="22"/>
        <v>1</v>
      </c>
      <c r="F155" s="25">
        <f t="shared" si="23"/>
        <v>1</v>
      </c>
      <c r="G155" s="39"/>
      <c r="H155" s="39"/>
      <c r="I155" s="39"/>
    </row>
    <row r="156" spans="1:9" s="34" customFormat="1">
      <c r="A156" s="39" t="s">
        <v>388</v>
      </c>
      <c r="B156" s="39" t="s">
        <v>377</v>
      </c>
      <c r="C156" s="40"/>
      <c r="D156" s="39"/>
      <c r="E156" s="25">
        <f t="shared" si="22"/>
        <v>1</v>
      </c>
      <c r="F156" s="25">
        <f t="shared" si="23"/>
        <v>8</v>
      </c>
      <c r="G156" s="39"/>
      <c r="H156" s="39"/>
      <c r="I156" s="39"/>
    </row>
    <row r="157" spans="1:9" s="34" customFormat="1">
      <c r="A157" s="39" t="s">
        <v>372</v>
      </c>
      <c r="B157" s="39" t="s">
        <v>378</v>
      </c>
      <c r="C157" s="40"/>
      <c r="D157" s="39"/>
      <c r="E157" s="25">
        <f t="shared" si="22"/>
        <v>6</v>
      </c>
      <c r="F157" s="25">
        <f t="shared" si="23"/>
        <v>6</v>
      </c>
      <c r="G157" s="39"/>
      <c r="H157" s="39"/>
      <c r="I157" s="39"/>
    </row>
    <row r="158" spans="1:9" s="34" customFormat="1">
      <c r="A158" s="39" t="s">
        <v>374</v>
      </c>
      <c r="B158" s="39" t="s">
        <v>379</v>
      </c>
      <c r="C158" s="40"/>
      <c r="D158" s="39"/>
      <c r="E158" s="25">
        <f t="shared" si="22"/>
        <v>1</v>
      </c>
      <c r="F158" s="25">
        <f t="shared" si="23"/>
        <v>6</v>
      </c>
      <c r="G158" s="39"/>
      <c r="H158" s="39"/>
      <c r="I158" s="39"/>
    </row>
    <row r="159" spans="1:9" s="34" customFormat="1">
      <c r="A159" s="39" t="s">
        <v>382</v>
      </c>
      <c r="B159" s="39" t="s">
        <v>276</v>
      </c>
      <c r="C159" s="40"/>
      <c r="D159" s="39"/>
      <c r="E159" s="25">
        <f t="shared" si="22"/>
        <v>1</v>
      </c>
      <c r="F159" s="25">
        <f t="shared" si="23"/>
        <v>3</v>
      </c>
      <c r="G159" s="39"/>
      <c r="H159" s="39"/>
      <c r="I159" s="39"/>
    </row>
    <row r="160" spans="1:9" s="34" customFormat="1">
      <c r="A160" s="39" t="s">
        <v>375</v>
      </c>
      <c r="B160" s="39" t="s">
        <v>380</v>
      </c>
      <c r="C160" s="40"/>
      <c r="D160" s="39"/>
      <c r="E160" s="25">
        <f t="shared" si="22"/>
        <v>3</v>
      </c>
      <c r="F160" s="25">
        <f t="shared" si="23"/>
        <v>6</v>
      </c>
      <c r="G160" s="39"/>
      <c r="H160" s="39"/>
      <c r="I160" s="39"/>
    </row>
    <row r="161" spans="1:9">
      <c r="A161" s="27" t="s">
        <v>391</v>
      </c>
      <c r="B161" s="27" t="s">
        <v>389</v>
      </c>
      <c r="C161" s="25"/>
      <c r="D161" s="27"/>
      <c r="E161" s="25">
        <f t="shared" si="22"/>
        <v>1</v>
      </c>
      <c r="F161" s="25">
        <f t="shared" si="23"/>
        <v>1</v>
      </c>
      <c r="G161" s="27"/>
      <c r="H161" s="27"/>
      <c r="I161" s="27"/>
    </row>
    <row r="162" spans="1:9">
      <c r="A162" s="27" t="s">
        <v>392</v>
      </c>
      <c r="B162" s="27" t="s">
        <v>390</v>
      </c>
      <c r="C162" s="25"/>
      <c r="D162" s="27"/>
      <c r="E162" s="25">
        <f t="shared" si="22"/>
        <v>1</v>
      </c>
      <c r="F162" s="25">
        <f t="shared" si="23"/>
        <v>1</v>
      </c>
      <c r="G162" s="27"/>
      <c r="H162" s="27"/>
      <c r="I162" s="27"/>
    </row>
    <row r="163" spans="1:9">
      <c r="A163" s="27" t="s">
        <v>404</v>
      </c>
      <c r="B163" s="29" t="s">
        <v>403</v>
      </c>
      <c r="C163" s="49"/>
      <c r="D163" s="27"/>
      <c r="E163" s="25">
        <f t="shared" si="22"/>
        <v>1</v>
      </c>
      <c r="F163" s="25">
        <f t="shared" si="23"/>
        <v>1</v>
      </c>
      <c r="G163" s="27"/>
      <c r="H163" s="27"/>
      <c r="I163" s="27"/>
    </row>
    <row r="164" spans="1:9">
      <c r="A164" s="27" t="s">
        <v>418</v>
      </c>
      <c r="B164" s="27" t="s">
        <v>416</v>
      </c>
      <c r="C164" s="25"/>
      <c r="D164" s="27"/>
      <c r="E164" s="25">
        <f t="shared" ref="E164:E189" si="24">COUNTIF(A:A,A164)</f>
        <v>1</v>
      </c>
      <c r="F164" s="25">
        <f t="shared" ref="F164:F189" si="25">COUNTIF(B:B,B164)</f>
        <v>1</v>
      </c>
      <c r="G164" s="27"/>
      <c r="H164" s="27"/>
      <c r="I164" s="27"/>
    </row>
    <row r="165" spans="1:9">
      <c r="A165" s="27" t="s">
        <v>419</v>
      </c>
      <c r="B165" s="27" t="s">
        <v>58</v>
      </c>
      <c r="C165" s="25"/>
      <c r="D165" s="27"/>
      <c r="E165" s="25">
        <f t="shared" si="24"/>
        <v>1</v>
      </c>
      <c r="F165" s="25">
        <f t="shared" si="25"/>
        <v>4</v>
      </c>
      <c r="G165" s="27"/>
      <c r="H165" s="27"/>
      <c r="I165" s="27"/>
    </row>
    <row r="166" spans="1:9">
      <c r="A166" s="27" t="s">
        <v>421</v>
      </c>
      <c r="B166" s="27" t="s">
        <v>422</v>
      </c>
      <c r="C166" s="25"/>
      <c r="D166" s="27"/>
      <c r="E166" s="25">
        <f t="shared" si="24"/>
        <v>1</v>
      </c>
      <c r="F166" s="25">
        <f t="shared" si="25"/>
        <v>2</v>
      </c>
      <c r="G166" s="27"/>
      <c r="H166" s="27"/>
      <c r="I166" s="27"/>
    </row>
    <row r="167" spans="1:9">
      <c r="A167" s="27" t="s">
        <v>427</v>
      </c>
      <c r="B167" s="27" t="s">
        <v>426</v>
      </c>
      <c r="C167" s="25"/>
      <c r="D167" s="27"/>
      <c r="E167" s="25">
        <f t="shared" si="24"/>
        <v>1</v>
      </c>
      <c r="F167" s="25">
        <f t="shared" si="25"/>
        <v>1</v>
      </c>
      <c r="G167" s="27"/>
      <c r="H167" s="27"/>
      <c r="I167" s="27"/>
    </row>
    <row r="168" spans="1:9">
      <c r="A168" s="27" t="s">
        <v>438</v>
      </c>
      <c r="B168" s="27" t="s">
        <v>439</v>
      </c>
      <c r="C168" s="25"/>
      <c r="D168" s="27"/>
      <c r="E168" s="25">
        <f t="shared" si="24"/>
        <v>1</v>
      </c>
      <c r="F168" s="25">
        <f t="shared" si="25"/>
        <v>1</v>
      </c>
      <c r="G168" s="27"/>
      <c r="H168" s="27"/>
      <c r="I168" s="27"/>
    </row>
    <row r="169" spans="1:9">
      <c r="A169" s="27" t="s">
        <v>470</v>
      </c>
      <c r="B169" s="27" t="s">
        <v>447</v>
      </c>
      <c r="C169" s="25"/>
      <c r="D169" s="27"/>
      <c r="E169" s="25">
        <f t="shared" si="24"/>
        <v>1</v>
      </c>
      <c r="F169" s="25">
        <f t="shared" si="25"/>
        <v>1</v>
      </c>
      <c r="G169" s="27"/>
      <c r="H169" s="27"/>
      <c r="I169" s="27"/>
    </row>
    <row r="170" spans="1:9">
      <c r="A170" s="27" t="s">
        <v>448</v>
      </c>
      <c r="B170" s="27" t="s">
        <v>182</v>
      </c>
      <c r="C170" s="25"/>
      <c r="D170" s="27"/>
      <c r="E170" s="25">
        <f t="shared" si="24"/>
        <v>1</v>
      </c>
      <c r="F170" s="25">
        <f t="shared" si="25"/>
        <v>5</v>
      </c>
      <c r="G170" s="27"/>
      <c r="H170" s="27"/>
      <c r="I170" s="27"/>
    </row>
    <row r="171" spans="1:9">
      <c r="A171" s="27" t="s">
        <v>171</v>
      </c>
      <c r="B171" s="27" t="s">
        <v>183</v>
      </c>
      <c r="C171" s="25"/>
      <c r="D171" s="27"/>
      <c r="E171" s="25">
        <f t="shared" si="24"/>
        <v>6</v>
      </c>
      <c r="F171" s="25">
        <f t="shared" si="25"/>
        <v>6</v>
      </c>
      <c r="G171" s="27"/>
      <c r="H171" s="27"/>
      <c r="I171" s="27"/>
    </row>
    <row r="172" spans="1:9">
      <c r="A172" s="27" t="s">
        <v>172</v>
      </c>
      <c r="B172" s="27" t="s">
        <v>184</v>
      </c>
      <c r="C172" s="25"/>
      <c r="D172" s="27"/>
      <c r="E172" s="25">
        <f t="shared" si="24"/>
        <v>5</v>
      </c>
      <c r="F172" s="25">
        <f t="shared" si="25"/>
        <v>6</v>
      </c>
      <c r="G172" s="27"/>
      <c r="H172" s="27"/>
      <c r="I172" s="27"/>
    </row>
    <row r="173" spans="1:9">
      <c r="A173" s="27" t="s">
        <v>173</v>
      </c>
      <c r="B173" s="27" t="s">
        <v>185</v>
      </c>
      <c r="C173" s="25"/>
      <c r="D173" s="27"/>
      <c r="E173" s="25">
        <f t="shared" si="24"/>
        <v>5</v>
      </c>
      <c r="F173" s="25">
        <f t="shared" si="25"/>
        <v>5</v>
      </c>
      <c r="G173" s="27"/>
      <c r="H173" s="27"/>
      <c r="I173" s="27"/>
    </row>
    <row r="174" spans="1:9">
      <c r="A174" s="27" t="s">
        <v>174</v>
      </c>
      <c r="B174" s="27" t="s">
        <v>54</v>
      </c>
      <c r="C174" s="25"/>
      <c r="D174" s="27"/>
      <c r="E174" s="25">
        <f t="shared" si="24"/>
        <v>5</v>
      </c>
      <c r="F174" s="25">
        <f t="shared" si="25"/>
        <v>8</v>
      </c>
      <c r="G174" s="27"/>
      <c r="H174" s="27"/>
      <c r="I174" s="27"/>
    </row>
    <row r="175" spans="1:9">
      <c r="A175" s="27" t="s">
        <v>175</v>
      </c>
      <c r="B175" s="27" t="s">
        <v>186</v>
      </c>
      <c r="C175" s="25"/>
      <c r="D175" s="27"/>
      <c r="E175" s="25">
        <f t="shared" si="24"/>
        <v>5</v>
      </c>
      <c r="F175" s="25">
        <f t="shared" si="25"/>
        <v>5</v>
      </c>
      <c r="G175" s="27"/>
      <c r="H175" s="27"/>
      <c r="I175" s="27"/>
    </row>
    <row r="176" spans="1:9">
      <c r="A176" s="27" t="s">
        <v>176</v>
      </c>
      <c r="B176" s="27" t="s">
        <v>187</v>
      </c>
      <c r="C176" s="25"/>
      <c r="D176" s="27"/>
      <c r="E176" s="25">
        <f t="shared" si="24"/>
        <v>5</v>
      </c>
      <c r="F176" s="25">
        <f t="shared" si="25"/>
        <v>5</v>
      </c>
      <c r="G176" s="27"/>
      <c r="H176" s="27"/>
      <c r="I176" s="27"/>
    </row>
    <row r="177" spans="1:9">
      <c r="A177" s="27" t="s">
        <v>177</v>
      </c>
      <c r="B177" s="27" t="s">
        <v>188</v>
      </c>
      <c r="C177" s="25"/>
      <c r="D177" s="27"/>
      <c r="E177" s="25">
        <f t="shared" si="24"/>
        <v>5</v>
      </c>
      <c r="F177" s="25">
        <f t="shared" si="25"/>
        <v>4</v>
      </c>
      <c r="G177" s="27"/>
      <c r="H177" s="27"/>
      <c r="I177" s="27"/>
    </row>
    <row r="178" spans="1:9">
      <c r="A178" s="27" t="s">
        <v>178</v>
      </c>
      <c r="B178" s="27" t="s">
        <v>189</v>
      </c>
      <c r="C178" s="25"/>
      <c r="D178" s="27"/>
      <c r="E178" s="25">
        <f t="shared" si="24"/>
        <v>3</v>
      </c>
      <c r="F178" s="25">
        <f t="shared" si="25"/>
        <v>6</v>
      </c>
      <c r="G178" s="27"/>
      <c r="H178" s="27"/>
      <c r="I178" s="27"/>
    </row>
    <row r="179" spans="1:9">
      <c r="A179" s="27" t="s">
        <v>179</v>
      </c>
      <c r="B179" s="27" t="s">
        <v>190</v>
      </c>
      <c r="C179" s="25"/>
      <c r="D179" s="27"/>
      <c r="E179" s="25">
        <f t="shared" si="24"/>
        <v>3</v>
      </c>
      <c r="F179" s="25">
        <f t="shared" si="25"/>
        <v>3</v>
      </c>
      <c r="G179" s="27"/>
      <c r="H179" s="27"/>
      <c r="I179" s="27"/>
    </row>
    <row r="180" spans="1:9">
      <c r="A180" s="27" t="s">
        <v>468</v>
      </c>
      <c r="B180" s="27" t="s">
        <v>467</v>
      </c>
      <c r="C180" s="25"/>
      <c r="D180" s="27"/>
      <c r="E180" s="25">
        <f t="shared" si="24"/>
        <v>1</v>
      </c>
      <c r="F180" s="25">
        <f t="shared" si="25"/>
        <v>1</v>
      </c>
      <c r="G180" s="27"/>
      <c r="H180" s="27"/>
      <c r="I180" s="27"/>
    </row>
    <row r="181" spans="1:9">
      <c r="A181" s="27" t="s">
        <v>489</v>
      </c>
      <c r="B181" s="27" t="s">
        <v>488</v>
      </c>
      <c r="C181" s="25"/>
      <c r="D181" s="27"/>
      <c r="E181" s="25">
        <f t="shared" si="24"/>
        <v>1</v>
      </c>
      <c r="F181" s="25">
        <f t="shared" si="25"/>
        <v>1</v>
      </c>
      <c r="G181" s="27"/>
      <c r="H181" s="27"/>
      <c r="I181" s="27"/>
    </row>
    <row r="182" spans="1:9">
      <c r="A182" s="27" t="s">
        <v>361</v>
      </c>
      <c r="B182" s="27" t="s">
        <v>353</v>
      </c>
      <c r="C182" s="25"/>
      <c r="D182" s="27"/>
      <c r="E182" s="25">
        <f t="shared" si="24"/>
        <v>2</v>
      </c>
      <c r="F182" s="25">
        <f t="shared" si="25"/>
        <v>2</v>
      </c>
      <c r="G182" s="27"/>
      <c r="H182" s="27"/>
      <c r="I182" s="27"/>
    </row>
    <row r="183" spans="1:9">
      <c r="A183" s="27" t="s">
        <v>508</v>
      </c>
      <c r="B183" s="27" t="s">
        <v>505</v>
      </c>
      <c r="C183" s="25"/>
      <c r="D183" s="27"/>
      <c r="E183" s="25">
        <f t="shared" si="24"/>
        <v>1</v>
      </c>
      <c r="F183" s="25">
        <f t="shared" si="25"/>
        <v>1</v>
      </c>
      <c r="G183" s="27"/>
      <c r="H183" s="27"/>
      <c r="I183" s="27"/>
    </row>
    <row r="184" spans="1:9">
      <c r="A184" s="27" t="s">
        <v>507</v>
      </c>
      <c r="B184" s="27" t="s">
        <v>506</v>
      </c>
      <c r="C184" s="25"/>
      <c r="D184" s="27"/>
      <c r="E184" s="25">
        <f t="shared" si="24"/>
        <v>1</v>
      </c>
      <c r="F184" s="25">
        <f t="shared" si="25"/>
        <v>1</v>
      </c>
      <c r="G184" s="27"/>
      <c r="H184" s="27"/>
      <c r="I184" s="27"/>
    </row>
    <row r="185" spans="1:9">
      <c r="A185" s="27" t="s">
        <v>516</v>
      </c>
      <c r="B185" s="27" t="s">
        <v>515</v>
      </c>
      <c r="C185" s="25"/>
      <c r="D185" s="27"/>
      <c r="E185" s="25">
        <f t="shared" si="24"/>
        <v>1</v>
      </c>
      <c r="F185" s="25">
        <f t="shared" si="25"/>
        <v>1</v>
      </c>
      <c r="G185" s="27"/>
      <c r="H185" s="27"/>
      <c r="I185" s="27"/>
    </row>
    <row r="186" spans="1:9">
      <c r="A186" s="27" t="s">
        <v>526</v>
      </c>
      <c r="B186" s="27" t="s">
        <v>526</v>
      </c>
      <c r="C186" s="25"/>
      <c r="D186" s="27"/>
      <c r="E186" s="25">
        <f t="shared" si="24"/>
        <v>1</v>
      </c>
      <c r="F186" s="25">
        <f t="shared" si="25"/>
        <v>1</v>
      </c>
      <c r="G186" s="27"/>
      <c r="H186" s="27"/>
      <c r="I186" s="27"/>
    </row>
    <row r="187" spans="1:9">
      <c r="A187" s="27" t="s">
        <v>530</v>
      </c>
      <c r="B187" s="27" t="s">
        <v>530</v>
      </c>
      <c r="C187" s="25"/>
      <c r="D187" s="27"/>
      <c r="E187" s="25">
        <f t="shared" si="24"/>
        <v>1</v>
      </c>
      <c r="F187" s="25">
        <f t="shared" si="25"/>
        <v>1</v>
      </c>
      <c r="G187" s="27"/>
      <c r="H187" s="27"/>
      <c r="I187" s="27"/>
    </row>
    <row r="188" spans="1:9">
      <c r="A188" s="27" t="s">
        <v>528</v>
      </c>
      <c r="B188" s="27" t="s">
        <v>528</v>
      </c>
      <c r="C188" s="25"/>
      <c r="D188" s="27"/>
      <c r="E188" s="25">
        <f t="shared" si="24"/>
        <v>1</v>
      </c>
      <c r="F188" s="25">
        <f t="shared" si="25"/>
        <v>1</v>
      </c>
      <c r="G188" s="27"/>
      <c r="H188" s="27"/>
      <c r="I188" s="27"/>
    </row>
    <row r="189" spans="1:9">
      <c r="A189" s="27" t="s">
        <v>533</v>
      </c>
      <c r="B189" s="27" t="s">
        <v>534</v>
      </c>
      <c r="C189" s="25"/>
      <c r="D189" s="27"/>
      <c r="E189" s="25">
        <f t="shared" si="24"/>
        <v>1</v>
      </c>
      <c r="F189" s="25">
        <f t="shared" si="25"/>
        <v>1</v>
      </c>
      <c r="G189" s="27"/>
      <c r="H189" s="27"/>
      <c r="I189" s="27"/>
    </row>
    <row r="190" spans="1:9">
      <c r="A190" s="27" t="s">
        <v>539</v>
      </c>
      <c r="B190" s="27" t="s">
        <v>536</v>
      </c>
      <c r="C190" s="25"/>
      <c r="D190" s="27"/>
      <c r="E190" s="25">
        <f t="shared" ref="E190:E194" si="26">COUNTIF(A:A,A190)</f>
        <v>1</v>
      </c>
      <c r="F190" s="25">
        <f t="shared" ref="F190:F194" si="27">COUNTIF(B:B,B190)</f>
        <v>1</v>
      </c>
      <c r="G190" s="27"/>
      <c r="H190" s="27"/>
      <c r="I190" s="27"/>
    </row>
    <row r="191" spans="1:9">
      <c r="A191" s="27" t="s">
        <v>540</v>
      </c>
      <c r="B191" s="27" t="s">
        <v>54</v>
      </c>
      <c r="C191" s="25"/>
      <c r="D191" s="27"/>
      <c r="E191" s="25">
        <f t="shared" si="26"/>
        <v>1</v>
      </c>
      <c r="F191" s="25">
        <f t="shared" si="27"/>
        <v>8</v>
      </c>
      <c r="G191" s="27"/>
      <c r="H191" s="27"/>
      <c r="I191" s="27"/>
    </row>
    <row r="192" spans="1:9">
      <c r="A192" s="27" t="s">
        <v>541</v>
      </c>
      <c r="B192" s="27" t="s">
        <v>537</v>
      </c>
      <c r="C192" s="25"/>
      <c r="D192" s="27"/>
      <c r="E192" s="25">
        <f t="shared" si="26"/>
        <v>1</v>
      </c>
      <c r="F192" s="25">
        <f t="shared" si="27"/>
        <v>1</v>
      </c>
      <c r="G192" s="27"/>
      <c r="H192" s="27"/>
      <c r="I192" s="27"/>
    </row>
    <row r="193" spans="1:9">
      <c r="A193" s="27" t="s">
        <v>542</v>
      </c>
      <c r="B193" s="27" t="s">
        <v>538</v>
      </c>
      <c r="C193" s="25"/>
      <c r="D193" s="27"/>
      <c r="E193" s="25">
        <f t="shared" si="26"/>
        <v>1</v>
      </c>
      <c r="F193" s="25">
        <f t="shared" si="27"/>
        <v>1</v>
      </c>
      <c r="G193" s="27"/>
      <c r="H193" s="27"/>
      <c r="I193" s="27"/>
    </row>
    <row r="194" spans="1:9">
      <c r="A194" s="27" t="s">
        <v>226</v>
      </c>
      <c r="B194" s="27" t="s">
        <v>218</v>
      </c>
      <c r="C194" s="25"/>
      <c r="D194" s="27"/>
      <c r="E194" s="25">
        <f t="shared" si="26"/>
        <v>2</v>
      </c>
      <c r="F194" s="25">
        <f t="shared" si="27"/>
        <v>2</v>
      </c>
      <c r="G194" s="27"/>
      <c r="H194" s="27"/>
      <c r="I194" s="27"/>
    </row>
    <row r="195" spans="1:9">
      <c r="A195" s="27" t="s">
        <v>559</v>
      </c>
      <c r="B195" s="27" t="s">
        <v>555</v>
      </c>
      <c r="C195" s="25"/>
      <c r="D195" s="27"/>
      <c r="E195" s="25">
        <f t="shared" ref="E195:E202" si="28">COUNTIF(A:A,A195)</f>
        <v>1</v>
      </c>
      <c r="F195" s="25">
        <f t="shared" ref="F195:F202" si="29">COUNTIF(B:B,B195)</f>
        <v>1</v>
      </c>
      <c r="G195" s="27"/>
      <c r="H195" s="27"/>
      <c r="I195" s="27"/>
    </row>
    <row r="196" spans="1:9">
      <c r="A196" s="27" t="s">
        <v>560</v>
      </c>
      <c r="B196" s="27" t="s">
        <v>556</v>
      </c>
      <c r="C196" s="25"/>
      <c r="D196" s="27"/>
      <c r="E196" s="25">
        <f t="shared" si="28"/>
        <v>2</v>
      </c>
      <c r="F196" s="25">
        <f t="shared" si="29"/>
        <v>1</v>
      </c>
      <c r="G196" s="27"/>
      <c r="H196" s="27"/>
      <c r="I196" s="27"/>
    </row>
    <row r="197" spans="1:9">
      <c r="A197" s="27" t="s">
        <v>561</v>
      </c>
      <c r="B197" s="27" t="s">
        <v>557</v>
      </c>
      <c r="C197" s="25"/>
      <c r="D197" s="27"/>
      <c r="E197" s="25">
        <f t="shared" si="28"/>
        <v>1</v>
      </c>
      <c r="F197" s="25">
        <f t="shared" si="29"/>
        <v>1</v>
      </c>
      <c r="G197" s="27"/>
      <c r="H197" s="27"/>
      <c r="I197" s="27"/>
    </row>
    <row r="198" spans="1:9">
      <c r="A198" s="27" t="s">
        <v>562</v>
      </c>
      <c r="B198" s="27" t="s">
        <v>558</v>
      </c>
      <c r="C198" s="25"/>
      <c r="D198" s="27"/>
      <c r="E198" s="25">
        <f t="shared" si="28"/>
        <v>1</v>
      </c>
      <c r="F198" s="25">
        <f t="shared" si="29"/>
        <v>1</v>
      </c>
      <c r="G198" s="27"/>
      <c r="H198" s="27"/>
      <c r="I198" s="27"/>
    </row>
    <row r="199" spans="1:9">
      <c r="A199" s="66" t="s">
        <v>588</v>
      </c>
      <c r="B199" s="66" t="s">
        <v>587</v>
      </c>
      <c r="C199" s="25"/>
      <c r="D199" s="27"/>
      <c r="E199" s="25">
        <f t="shared" si="28"/>
        <v>1</v>
      </c>
      <c r="F199" s="25">
        <f t="shared" si="29"/>
        <v>1</v>
      </c>
      <c r="G199" s="27"/>
      <c r="H199" s="27"/>
      <c r="I199" s="27"/>
    </row>
    <row r="200" spans="1:9">
      <c r="A200" s="27" t="s">
        <v>566</v>
      </c>
      <c r="B200" s="27" t="s">
        <v>563</v>
      </c>
      <c r="C200" s="25"/>
      <c r="D200" s="27"/>
      <c r="E200" s="25">
        <f t="shared" si="28"/>
        <v>1</v>
      </c>
      <c r="F200" s="25">
        <f t="shared" si="29"/>
        <v>1</v>
      </c>
      <c r="G200" s="27"/>
      <c r="H200" s="27"/>
      <c r="I200" s="27"/>
    </row>
    <row r="201" spans="1:9">
      <c r="A201" s="27" t="s">
        <v>567</v>
      </c>
      <c r="B201" s="27" t="s">
        <v>564</v>
      </c>
      <c r="C201" s="25"/>
      <c r="D201" s="27"/>
      <c r="E201" s="25">
        <f t="shared" si="28"/>
        <v>1</v>
      </c>
      <c r="F201" s="25">
        <f t="shared" si="29"/>
        <v>1</v>
      </c>
      <c r="G201" s="27"/>
      <c r="H201" s="27"/>
      <c r="I201" s="27"/>
    </row>
    <row r="202" spans="1:9">
      <c r="A202" s="27" t="s">
        <v>560</v>
      </c>
      <c r="B202" s="27" t="s">
        <v>565</v>
      </c>
      <c r="C202" s="25"/>
      <c r="D202" s="27"/>
      <c r="E202" s="25">
        <f t="shared" si="28"/>
        <v>2</v>
      </c>
      <c r="F202" s="25">
        <f t="shared" si="29"/>
        <v>1</v>
      </c>
      <c r="G202" s="27"/>
      <c r="H202" s="27"/>
      <c r="I202" s="27"/>
    </row>
    <row r="203" spans="1:9">
      <c r="A203" t="s">
        <v>577</v>
      </c>
      <c r="B203" t="s">
        <v>576</v>
      </c>
      <c r="E203" s="25">
        <f t="shared" ref="E203" si="30">COUNTIF(A:A,A203)</f>
        <v>1</v>
      </c>
      <c r="F203" s="25">
        <f t="shared" ref="F203" si="31">COUNTIF(B:B,B203)</f>
        <v>1</v>
      </c>
    </row>
    <row r="204" spans="1:9">
      <c r="A204" t="s">
        <v>589</v>
      </c>
      <c r="B204" s="65" t="s">
        <v>586</v>
      </c>
      <c r="E204" s="25">
        <f t="shared" ref="E204:E211" si="32">COUNTIF(A:A,A204)</f>
        <v>1</v>
      </c>
      <c r="F204" s="25">
        <f t="shared" ref="F204:F211" si="33">COUNTIF(B:B,B204)</f>
        <v>1</v>
      </c>
    </row>
    <row r="205" spans="1:9">
      <c r="A205" t="s">
        <v>590</v>
      </c>
      <c r="B205" t="s">
        <v>580</v>
      </c>
      <c r="E205" s="25">
        <f t="shared" si="32"/>
        <v>1</v>
      </c>
      <c r="F205" s="25">
        <f t="shared" si="33"/>
        <v>1</v>
      </c>
    </row>
    <row r="206" spans="1:9">
      <c r="A206" t="s">
        <v>591</v>
      </c>
      <c r="B206" t="s">
        <v>581</v>
      </c>
      <c r="E206" s="25">
        <f t="shared" si="32"/>
        <v>1</v>
      </c>
      <c r="F206" s="25">
        <f t="shared" si="33"/>
        <v>1</v>
      </c>
    </row>
    <row r="207" spans="1:9">
      <c r="A207" t="s">
        <v>592</v>
      </c>
      <c r="B207" t="s">
        <v>582</v>
      </c>
      <c r="E207" s="25">
        <f t="shared" si="32"/>
        <v>1</v>
      </c>
      <c r="F207" s="25">
        <f t="shared" si="33"/>
        <v>1</v>
      </c>
    </row>
    <row r="208" spans="1:9">
      <c r="A208" t="s">
        <v>593</v>
      </c>
      <c r="B208" t="s">
        <v>583</v>
      </c>
      <c r="E208" s="25">
        <f t="shared" si="32"/>
        <v>1</v>
      </c>
      <c r="F208" s="25">
        <f t="shared" si="33"/>
        <v>1</v>
      </c>
    </row>
    <row r="209" spans="1:6">
      <c r="A209" t="s">
        <v>594</v>
      </c>
      <c r="B209" t="s">
        <v>584</v>
      </c>
      <c r="E209" s="25">
        <f t="shared" si="32"/>
        <v>1</v>
      </c>
      <c r="F209" s="25">
        <f t="shared" si="33"/>
        <v>1</v>
      </c>
    </row>
    <row r="210" spans="1:6">
      <c r="A210" t="s">
        <v>595</v>
      </c>
      <c r="B210" t="s">
        <v>585</v>
      </c>
      <c r="E210" s="25">
        <f t="shared" si="32"/>
        <v>1</v>
      </c>
      <c r="F210" s="25">
        <f t="shared" si="33"/>
        <v>1</v>
      </c>
    </row>
    <row r="211" spans="1:6">
      <c r="E211" s="25">
        <f t="shared" si="32"/>
        <v>0</v>
      </c>
      <c r="F211" s="25">
        <f t="shared" si="33"/>
        <v>0</v>
      </c>
    </row>
  </sheetData>
  <autoFilter ref="A1:I1" xr:uid="{378E7E92-406F-4E06-B168-82F1ABC1CDC2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DATA_CLEAN_UP</vt:lpstr>
      <vt:lpstr>Lable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2025-04-24T01:21:36Z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