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 List" sheetId="1" r:id="rId4"/>
    <sheet state="visible" name="MCMT" sheetId="2" r:id="rId5"/>
    <sheet state="hidden" name="Final AwardList" sheetId="3" r:id="rId6"/>
  </sheets>
  <definedNames/>
  <calcPr/>
  <extLst>
    <ext uri="GoogleSheetsCustomDataVersion2">
      <go:sheetsCustomData xmlns:go="http://customooxmlschemas.google.com/" r:id="rId7" roundtripDataChecksum="9IBy1Mqqq2ihQxoZbAEUO40Z8tk3F5osCNnm7pU4qIo="/>
    </ext>
  </extLst>
</workbook>
</file>

<file path=xl/sharedStrings.xml><?xml version="1.0" encoding="utf-8"?>
<sst xmlns="http://schemas.openxmlformats.org/spreadsheetml/2006/main" count="236" uniqueCount="194">
  <si>
    <t>ROYAL UNIVERSITY OF BHUTAN</t>
  </si>
  <si>
    <t>GYALPOZHING COLLEGE OF INFORMATION TECHNOLOGY</t>
  </si>
  <si>
    <t>CA AWARD LIST</t>
  </si>
  <si>
    <t>PROGRAMME:</t>
  </si>
  <si>
    <t>BCS  (Full Stack Development)</t>
  </si>
  <si>
    <t>Autumn</t>
  </si>
  <si>
    <t>* NOTE: If you have less CAs, please do not delete the remaining CA. Just put ZERO</t>
  </si>
  <si>
    <t>YEAR:</t>
  </si>
  <si>
    <t>III</t>
  </si>
  <si>
    <t>SEMESTER:</t>
  </si>
  <si>
    <t>I</t>
  </si>
  <si>
    <t>MODULE TYPE:</t>
  </si>
  <si>
    <t>Regular</t>
  </si>
  <si>
    <t>Total marks for assessment</t>
  </si>
  <si>
    <t>MODULE CODE:</t>
  </si>
  <si>
    <t>CSF302</t>
  </si>
  <si>
    <t>MODULE TITLE:</t>
  </si>
  <si>
    <t>Assessment weight as per syallabus</t>
  </si>
  <si>
    <t>Sl No</t>
  </si>
  <si>
    <t>Student ID</t>
  </si>
  <si>
    <t>Student Name</t>
  </si>
  <si>
    <t>Attendance Shortage</t>
  </si>
  <si>
    <t>CA1</t>
  </si>
  <si>
    <t>CA2</t>
  </si>
  <si>
    <t>CA3</t>
  </si>
  <si>
    <t>CA4</t>
  </si>
  <si>
    <t>CA5</t>
  </si>
  <si>
    <t>Total Marks 
(2 Decimal)</t>
  </si>
  <si>
    <t>Total Marks 
(1 Decimal)</t>
  </si>
  <si>
    <t>REMARKS</t>
  </si>
  <si>
    <t>ANUP GURUNG</t>
  </si>
  <si>
    <t>NO</t>
  </si>
  <si>
    <t>ANUSHIA SUBBA</t>
  </si>
  <si>
    <t>DECHEN NAMGAY</t>
  </si>
  <si>
    <t>JAMPHEL YIGZIN SAMDRUP</t>
  </si>
  <si>
    <t>KINGA LHAZOM</t>
  </si>
  <si>
    <t>KINLEY WANGYEL</t>
  </si>
  <si>
    <t>KINLEY NORBU THINLEY</t>
  </si>
  <si>
    <t>KINZANG DORJI</t>
  </si>
  <si>
    <t>KUENZANG NAMGYEL</t>
  </si>
  <si>
    <t>KUENZANG WANGCHUK</t>
  </si>
  <si>
    <t>NIMA DORJI</t>
  </si>
  <si>
    <t>PEMA</t>
  </si>
  <si>
    <t>PEMA TSHOKI</t>
  </si>
  <si>
    <t>PEMA YANGZOM</t>
  </si>
  <si>
    <t>PHUNTSHO WANGMO</t>
  </si>
  <si>
    <t>RINCHEN DAWA</t>
  </si>
  <si>
    <t>SANGAY CHODEN</t>
  </si>
  <si>
    <t>SONAM DORJI</t>
  </si>
  <si>
    <t>YES</t>
  </si>
  <si>
    <t>SONAM JIGME CHOPHEL</t>
  </si>
  <si>
    <t>SUJAL CHUWAN</t>
  </si>
  <si>
    <t>TEMPEL GYELTSHEN</t>
  </si>
  <si>
    <t>THINLEY LHENDUP</t>
  </si>
  <si>
    <t>TSHERING ZANGMO</t>
  </si>
  <si>
    <t>UZAAL BANIYA</t>
  </si>
  <si>
    <t>Verified By:</t>
  </si>
  <si>
    <t>Mr. Choki Dorji</t>
  </si>
  <si>
    <t>Module Tutor:</t>
  </si>
  <si>
    <t>Ms. Sonam Pemo</t>
  </si>
  <si>
    <t>CSC101</t>
  </si>
  <si>
    <t>Fundamentals of Programming</t>
  </si>
  <si>
    <t>CSC102</t>
  </si>
  <si>
    <t>Front End Web Development I</t>
  </si>
  <si>
    <t>CSC104</t>
  </si>
  <si>
    <t>Fundamentals of Computing</t>
  </si>
  <si>
    <t>CSC105</t>
  </si>
  <si>
    <t>Modern Database Design</t>
  </si>
  <si>
    <t>DZG101</t>
  </si>
  <si>
    <t>Dzongkha Communication</t>
  </si>
  <si>
    <t>CSC103</t>
  </si>
  <si>
    <t>Back End Web Development</t>
  </si>
  <si>
    <t>CSC106</t>
  </si>
  <si>
    <t>User Interaction Design</t>
  </si>
  <si>
    <t>CSM101</t>
  </si>
  <si>
    <t>Mathematics for Programming I</t>
  </si>
  <si>
    <t>CSC110</t>
  </si>
  <si>
    <t>PRJ101</t>
  </si>
  <si>
    <t>ACS101</t>
  </si>
  <si>
    <t>Academic Skills</t>
  </si>
  <si>
    <t>CSF201</t>
  </si>
  <si>
    <t>Front End Web Development II</t>
  </si>
  <si>
    <t>CSA201</t>
  </si>
  <si>
    <t>Applied Data Structures and Algorithms</t>
  </si>
  <si>
    <t>CSF202</t>
  </si>
  <si>
    <t>Agile Software Engineering Practice</t>
  </si>
  <si>
    <t>ELE101</t>
  </si>
  <si>
    <t>Cyber Growth Conversation</t>
  </si>
  <si>
    <t>ACT201</t>
  </si>
  <si>
    <t>Analytical &amp; Critical Thinking and Writing</t>
  </si>
  <si>
    <t>CSF301</t>
  </si>
  <si>
    <t>Mobile Application Development</t>
  </si>
  <si>
    <t>DTI301</t>
  </si>
  <si>
    <t>Design Thinking for Innovation</t>
  </si>
  <si>
    <t>CSM201</t>
  </si>
  <si>
    <t>CSA202</t>
  </si>
  <si>
    <t>Data Analytics and Visualisation</t>
  </si>
  <si>
    <t>CSC210</t>
  </si>
  <si>
    <t>PRJ202</t>
  </si>
  <si>
    <t>DevOps and Automation for Development</t>
  </si>
  <si>
    <t>CSA203</t>
  </si>
  <si>
    <t>Artificial Intelligence and Machine Learning</t>
  </si>
  <si>
    <t>CSC301</t>
  </si>
  <si>
    <t>Professional Certification I</t>
  </si>
  <si>
    <t>PRW301</t>
  </si>
  <si>
    <t>Introduction to Research</t>
  </si>
  <si>
    <t>ECO301</t>
  </si>
  <si>
    <t>Economics</t>
  </si>
  <si>
    <t>CSF303</t>
  </si>
  <si>
    <t>Programming for Enterprise System</t>
  </si>
  <si>
    <t>CSM301</t>
  </si>
  <si>
    <t>Mathematics for Programming III</t>
  </si>
  <si>
    <t>CSC310</t>
  </si>
  <si>
    <t>PRJ303</t>
  </si>
  <si>
    <t>ELE102</t>
  </si>
  <si>
    <t>Tech Discovery</t>
  </si>
  <si>
    <t>DMC404</t>
  </si>
  <si>
    <t>Ethics in Digital Media &amp; Computing</t>
  </si>
  <si>
    <t>CSC304</t>
  </si>
  <si>
    <t>Competitive Programming</t>
  </si>
  <si>
    <t>CSC401</t>
  </si>
  <si>
    <t>Professional Certification II</t>
  </si>
  <si>
    <t>ELE301</t>
  </si>
  <si>
    <t>Ethical Hacking</t>
  </si>
  <si>
    <t>CSC410</t>
  </si>
  <si>
    <t>Industry Final Year Project -Major Capstone</t>
  </si>
  <si>
    <t>AEC401</t>
  </si>
  <si>
    <t>Advanced English Skill for Career Development</t>
  </si>
  <si>
    <t>CSA301</t>
  </si>
  <si>
    <t>Deep Learning</t>
  </si>
  <si>
    <t>CSA302</t>
  </si>
  <si>
    <t>Big Data</t>
  </si>
  <si>
    <t>CSA401</t>
  </si>
  <si>
    <t>Advanced Deep Learning</t>
  </si>
  <si>
    <t>ELE201</t>
  </si>
  <si>
    <t>Secure Coding</t>
  </si>
  <si>
    <t>ELE202</t>
  </si>
  <si>
    <t>Tech Makerspace</t>
  </si>
  <si>
    <t>CSA402</t>
  </si>
  <si>
    <t>Natural Language Processing</t>
  </si>
  <si>
    <t>CSB201</t>
  </si>
  <si>
    <t>Introduction to Blockchain Technology</t>
  </si>
  <si>
    <t>CSB202</t>
  </si>
  <si>
    <t>Programming for Blockchain I</t>
  </si>
  <si>
    <t>CSB203</t>
  </si>
  <si>
    <t>Developing Decentralise App</t>
  </si>
  <si>
    <t>CSB301</t>
  </si>
  <si>
    <t>Programming for Blockchain II</t>
  </si>
  <si>
    <t>CSB302</t>
  </si>
  <si>
    <t>Programming for Blockchain Enterprise System</t>
  </si>
  <si>
    <t>DMC102</t>
  </si>
  <si>
    <t>Fundamentals of Creative Design &amp; Process</t>
  </si>
  <si>
    <t>PRW402</t>
  </si>
  <si>
    <t>Final Capstone Project</t>
  </si>
  <si>
    <t>Project III</t>
  </si>
  <si>
    <t>PRJ404</t>
  </si>
  <si>
    <t>Final Year Project</t>
  </si>
  <si>
    <t>IDD103</t>
  </si>
  <si>
    <t>Web Design &amp; Development I</t>
  </si>
  <si>
    <t>IDD106</t>
  </si>
  <si>
    <t>Project Portfolio I</t>
  </si>
  <si>
    <t>IDD203</t>
  </si>
  <si>
    <t>Backend Application Development</t>
  </si>
  <si>
    <t>IDD101</t>
  </si>
  <si>
    <t>Digital Photography for UI/UX</t>
  </si>
  <si>
    <t>IDD102</t>
  </si>
  <si>
    <t>UI: Visual Design Technology I</t>
  </si>
  <si>
    <t>IDD104</t>
  </si>
  <si>
    <t>User Experience Technology Design I</t>
  </si>
  <si>
    <t>Project I</t>
  </si>
  <si>
    <t>PRJ102</t>
  </si>
  <si>
    <t>Project IV</t>
  </si>
  <si>
    <t>IDD202</t>
  </si>
  <si>
    <t>Web Design &amp; Development II (FED II)</t>
  </si>
  <si>
    <t>IDD205</t>
  </si>
  <si>
    <t>Advanced Videography for UI/UX</t>
  </si>
  <si>
    <t>IDD201</t>
  </si>
  <si>
    <t>User Experience (UX) Technology Design II</t>
  </si>
  <si>
    <t>IDD207</t>
  </si>
  <si>
    <t>Project Portfolio II: Designing in the Wild</t>
  </si>
  <si>
    <t>IDD105</t>
  </si>
  <si>
    <t>UI: Visual Design Technology II</t>
  </si>
  <si>
    <t>FINAL AWARD LIST</t>
  </si>
  <si>
    <t>Programme:</t>
  </si>
  <si>
    <t>Bachelor of Computer Science</t>
  </si>
  <si>
    <t xml:space="preserve">Year: </t>
  </si>
  <si>
    <t>IV</t>
  </si>
  <si>
    <t>Semester:</t>
  </si>
  <si>
    <t>Module Code:</t>
  </si>
  <si>
    <t>Module Title :</t>
  </si>
  <si>
    <t>Total CA</t>
  </si>
  <si>
    <t>SEE</t>
  </si>
  <si>
    <t>Total Marks</t>
  </si>
  <si>
    <t>_________________________________________________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</si>
</sst>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2.0"/>
      <color theme="1"/>
      <name val="Calibri"/>
      <scheme val="minor"/>
    </font>
    <font>
      <sz val="12.0"/>
      <color theme="1"/>
      <name val="Arial"/>
    </font>
    <font>
      <b/>
      <sz val="12.0"/>
      <color rgb="FF000000"/>
      <name val="Arial"/>
    </font>
    <font/>
    <font>
      <sz val="12.0"/>
      <color theme="1"/>
      <name val="Calibri"/>
    </font>
    <font>
      <b/>
      <sz val="12.0"/>
      <color theme="1"/>
      <name val="Arial"/>
    </font>
    <font>
      <sz val="12.0"/>
      <color rgb="FF000000"/>
      <name val="Arial"/>
    </font>
    <font>
      <sz val="10.0"/>
      <color rgb="FF000000"/>
      <name val="Roboto"/>
    </font>
    <font>
      <sz val="10.0"/>
      <color theme="1"/>
      <name val="Roboto"/>
    </font>
    <font>
      <sz val="10.0"/>
      <color theme="1"/>
      <name val="Arial"/>
    </font>
    <font>
      <sz val="11.0"/>
      <color theme="1"/>
      <name val="Arial"/>
    </font>
    <font>
      <b/>
      <sz val="11.0"/>
      <color rgb="FF000000"/>
      <name val="Arial"/>
    </font>
    <font>
      <b/>
      <sz val="11.0"/>
      <color theme="1"/>
      <name val="Arial"/>
    </font>
    <font>
      <b/>
      <sz val="11.0"/>
      <color rgb="FF000000"/>
      <name val="Calibri"/>
    </font>
    <font>
      <b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5" fillId="0" fontId="3" numFmtId="0" xfId="0" applyBorder="1" applyFont="1"/>
    <xf borderId="0" fillId="0" fontId="4" numFmtId="0" xfId="0" applyAlignment="1" applyFont="1">
      <alignment vertical="center"/>
    </xf>
    <xf borderId="0" fillId="0" fontId="5" numFmtId="0" xfId="0" applyAlignment="1" applyFont="1">
      <alignment shrinkToFit="0" vertical="center" wrapText="1"/>
    </xf>
    <xf borderId="5" fillId="0" fontId="5" numFmtId="0" xfId="0" applyAlignment="1" applyBorder="1" applyFont="1">
      <alignment shrinkToFit="0" vertical="center" wrapText="1"/>
    </xf>
    <xf borderId="0" fillId="0" fontId="5" numFmtId="0" xfId="0" applyAlignment="1" applyFont="1">
      <alignment vertical="center"/>
    </xf>
    <xf borderId="4" fillId="0" fontId="5" numFmtId="0" xfId="0" applyAlignment="1" applyBorder="1" applyFont="1">
      <alignment horizontal="right" vertical="center"/>
    </xf>
    <xf borderId="6" fillId="0" fontId="1" numFmtId="0" xfId="0" applyAlignment="1" applyBorder="1" applyFont="1">
      <alignment vertical="center"/>
    </xf>
    <xf borderId="7" fillId="0" fontId="3" numFmtId="0" xfId="0" applyBorder="1" applyFont="1"/>
    <xf borderId="8" fillId="0" fontId="3" numFmtId="0" xfId="0" applyBorder="1" applyFont="1"/>
    <xf borderId="0" fillId="0" fontId="1" numFmtId="0" xfId="0" applyAlignment="1" applyFont="1">
      <alignment horizontal="center" vertical="center"/>
    </xf>
    <xf borderId="6" fillId="0" fontId="2" numFmtId="0" xfId="0" applyAlignment="1" applyBorder="1" applyFont="1">
      <alignment horizontal="left" vertical="center"/>
    </xf>
    <xf borderId="6" fillId="0" fontId="2" numFmtId="0" xfId="0" applyAlignment="1" applyBorder="1" applyFont="1">
      <alignment horizontal="center" vertical="center"/>
    </xf>
    <xf borderId="4" fillId="0" fontId="5" numFmtId="0" xfId="0" applyAlignment="1" applyBorder="1" applyFont="1">
      <alignment vertical="center"/>
    </xf>
    <xf borderId="0" fillId="0" fontId="5" numFmtId="0" xfId="0" applyAlignment="1" applyFont="1">
      <alignment horizontal="right" vertical="center"/>
    </xf>
    <xf borderId="9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left" vertical="center"/>
    </xf>
    <xf borderId="5" fillId="0" fontId="1" numFmtId="0" xfId="0" applyAlignment="1" applyBorder="1" applyFont="1">
      <alignment horizontal="left" vertical="center"/>
    </xf>
    <xf borderId="0" fillId="2" fontId="2" numFmtId="0" xfId="0" applyAlignment="1" applyFill="1" applyFont="1">
      <alignment horizontal="center" vertical="center"/>
    </xf>
    <xf borderId="9" fillId="0" fontId="1" numFmtId="0" xfId="0" applyAlignment="1" applyBorder="1" applyFont="1">
      <alignment horizontal="left" vertical="center"/>
    </xf>
    <xf borderId="6" fillId="0" fontId="1" numFmtId="0" xfId="0" applyAlignment="1" applyBorder="1" applyFont="1">
      <alignment horizontal="left" shrinkToFit="0" vertical="center" wrapText="1"/>
    </xf>
    <xf borderId="0" fillId="3" fontId="5" numFmtId="0" xfId="0" applyAlignment="1" applyFill="1" applyFont="1">
      <alignment horizontal="center" vertical="center"/>
    </xf>
    <xf borderId="10" fillId="0" fontId="1" numFmtId="0" xfId="0" applyAlignment="1" applyBorder="1" applyFont="1">
      <alignment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vertical="center"/>
    </xf>
    <xf borderId="0" fillId="0" fontId="5" numFmtId="0" xfId="0" applyAlignment="1" applyFont="1">
      <alignment horizontal="left" vertical="center"/>
    </xf>
    <xf borderId="13" fillId="0" fontId="5" numFmtId="0" xfId="0" applyAlignment="1" applyBorder="1" applyFont="1">
      <alignment horizontal="left" vertical="center"/>
    </xf>
    <xf borderId="13" fillId="0" fontId="5" numFmtId="0" xfId="0" applyAlignment="1" applyBorder="1" applyFont="1">
      <alignment horizontal="center" vertical="center"/>
    </xf>
    <xf borderId="13" fillId="0" fontId="5" numFmtId="0" xfId="0" applyAlignment="1" applyBorder="1" applyFont="1">
      <alignment horizontal="center" shrinkToFit="0" vertical="center" wrapText="1"/>
    </xf>
    <xf borderId="14" fillId="4" fontId="5" numFmtId="0" xfId="0" applyAlignment="1" applyBorder="1" applyFill="1" applyFont="1">
      <alignment horizontal="center" vertical="center"/>
    </xf>
    <xf borderId="15" fillId="0" fontId="3" numFmtId="0" xfId="0" applyBorder="1" applyFont="1"/>
    <xf borderId="16" fillId="4" fontId="5" numFmtId="0" xfId="0" applyAlignment="1" applyBorder="1" applyFont="1">
      <alignment horizontal="center" shrinkToFit="0" vertical="center" wrapText="1"/>
    </xf>
    <xf borderId="13" fillId="4" fontId="5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7" fillId="2" fontId="2" numFmtId="0" xfId="0" applyAlignment="1" applyBorder="1" applyFont="1">
      <alignment horizontal="center" vertical="center"/>
    </xf>
    <xf borderId="17" fillId="3" fontId="2" numFmtId="0" xfId="0" applyAlignment="1" applyBorder="1" applyFont="1">
      <alignment horizontal="center" vertical="center"/>
    </xf>
    <xf borderId="17" fillId="4" fontId="2" numFmtId="0" xfId="0" applyAlignment="1" applyBorder="1" applyFont="1">
      <alignment horizontal="center" vertical="center"/>
    </xf>
    <xf borderId="17" fillId="0" fontId="1" numFmtId="0" xfId="0" applyAlignment="1" applyBorder="1" applyFont="1">
      <alignment vertical="center"/>
    </xf>
    <xf borderId="17" fillId="0" fontId="6" numFmtId="0" xfId="0" applyAlignment="1" applyBorder="1" applyFont="1">
      <alignment shrinkToFit="0" vertical="center" wrapText="0"/>
    </xf>
    <xf borderId="17" fillId="0" fontId="1" numFmtId="0" xfId="0" applyAlignment="1" applyBorder="1" applyFont="1">
      <alignment horizontal="center" vertical="center"/>
    </xf>
    <xf borderId="17" fillId="0" fontId="6" numFmtId="0" xfId="0" applyAlignment="1" applyBorder="1" applyFont="1">
      <alignment horizontal="center" shrinkToFit="0" vertical="center" wrapText="0"/>
    </xf>
    <xf borderId="17" fillId="0" fontId="2" numFmtId="0" xfId="0" applyAlignment="1" applyBorder="1" applyFont="1">
      <alignment horizontal="center" vertical="center"/>
    </xf>
    <xf borderId="16" fillId="0" fontId="1" numFmtId="0" xfId="0" applyAlignment="1" applyBorder="1" applyFont="1">
      <alignment vertical="center"/>
    </xf>
    <xf borderId="16" fillId="0" fontId="6" numFmtId="0" xfId="0" applyAlignment="1" applyBorder="1" applyFont="1">
      <alignment shrinkToFit="0" vertical="center" wrapText="0"/>
    </xf>
    <xf borderId="16" fillId="0" fontId="1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17" fillId="0" fontId="7" numFmtId="0" xfId="0" applyBorder="1" applyFont="1"/>
    <xf borderId="17" fillId="0" fontId="8" numFmtId="0" xfId="0" applyBorder="1" applyFont="1"/>
    <xf borderId="17" fillId="0" fontId="8" numFmtId="0" xfId="0" applyAlignment="1" applyBorder="1" applyFont="1">
      <alignment vertical="bottom"/>
    </xf>
    <xf borderId="17" fillId="0" fontId="7" numFmtId="0" xfId="0" applyAlignment="1" applyBorder="1" applyFont="1">
      <alignment horizontal="left"/>
    </xf>
    <xf borderId="17" fillId="0" fontId="8" numFmtId="0" xfId="0" applyAlignment="1" applyBorder="1" applyFont="1">
      <alignment shrinkToFit="0" vertical="center" wrapText="1"/>
    </xf>
    <xf borderId="18" fillId="0" fontId="8" numFmtId="0" xfId="0" applyBorder="1" applyFont="1"/>
    <xf borderId="16" fillId="0" fontId="8" numFmtId="0" xfId="0" applyBorder="1" applyFont="1"/>
    <xf borderId="15" fillId="0" fontId="8" numFmtId="0" xfId="0" applyBorder="1" applyFont="1"/>
    <xf borderId="16" fillId="0" fontId="8" numFmtId="0" xfId="0" applyAlignment="1" applyBorder="1" applyFont="1">
      <alignment shrinkToFit="0" wrapText="1"/>
    </xf>
    <xf borderId="15" fillId="0" fontId="8" numFmtId="0" xfId="0" applyAlignment="1" applyBorder="1" applyFont="1">
      <alignment shrinkToFit="0" wrapText="1"/>
    </xf>
    <xf borderId="17" fillId="0" fontId="9" numFmtId="0" xfId="0" applyAlignment="1" applyBorder="1" applyFont="1">
      <alignment shrinkToFit="0" wrapText="1"/>
    </xf>
    <xf borderId="18" fillId="0" fontId="9" numFmtId="0" xfId="0" applyAlignment="1" applyBorder="1" applyFont="1">
      <alignment shrinkToFit="0" wrapText="1"/>
    </xf>
    <xf borderId="0" fillId="0" fontId="10" numFmtId="0" xfId="0" applyFont="1"/>
    <xf borderId="0" fillId="0" fontId="11" numFmtId="0" xfId="0" applyAlignment="1" applyFont="1">
      <alignment horizontal="center"/>
    </xf>
    <xf borderId="0" fillId="0" fontId="11" numFmtId="0" xfId="0" applyAlignment="1" applyFont="1">
      <alignment horizontal="center" vertical="center"/>
    </xf>
    <xf borderId="6" fillId="0" fontId="11" numFmtId="0" xfId="0" applyAlignment="1" applyBorder="1" applyFont="1">
      <alignment horizontal="center" vertical="center"/>
    </xf>
    <xf borderId="9" fillId="0" fontId="11" numFmtId="0" xfId="0" applyAlignment="1" applyBorder="1" applyFont="1">
      <alignment horizontal="left" vertical="center"/>
    </xf>
    <xf borderId="0" fillId="0" fontId="12" numFmtId="0" xfId="0" applyFont="1"/>
    <xf borderId="6" fillId="0" fontId="10" numFmtId="0" xfId="0" applyBorder="1" applyFont="1"/>
    <xf borderId="0" fillId="0" fontId="12" numFmtId="0" xfId="0" applyAlignment="1" applyFont="1">
      <alignment horizontal="right"/>
    </xf>
    <xf borderId="19" fillId="0" fontId="10" numFmtId="0" xfId="0" applyAlignment="1" applyBorder="1" applyFont="1">
      <alignment horizontal="center"/>
    </xf>
    <xf borderId="0" fillId="0" fontId="12" numFmtId="0" xfId="0" applyAlignment="1" applyFont="1">
      <alignment horizontal="center"/>
    </xf>
    <xf borderId="9" fillId="0" fontId="10" numFmtId="0" xfId="0" applyAlignment="1" applyBorder="1" applyFont="1">
      <alignment horizontal="left"/>
    </xf>
    <xf borderId="6" fillId="0" fontId="10" numFmtId="0" xfId="0" applyAlignment="1" applyBorder="1" applyFont="1">
      <alignment horizontal="left"/>
    </xf>
    <xf borderId="20" fillId="0" fontId="12" numFmtId="0" xfId="0" applyAlignment="1" applyBorder="1" applyFont="1">
      <alignment horizontal="left" vertical="center"/>
    </xf>
    <xf borderId="21" fillId="0" fontId="12" numFmtId="0" xfId="0" applyAlignment="1" applyBorder="1" applyFont="1">
      <alignment horizontal="center" vertical="center"/>
    </xf>
    <xf borderId="22" fillId="0" fontId="12" numFmtId="0" xfId="0" applyAlignment="1" applyBorder="1" applyFont="1">
      <alignment horizontal="center" vertical="center"/>
    </xf>
    <xf borderId="23" fillId="0" fontId="12" numFmtId="0" xfId="0" applyAlignment="1" applyBorder="1" applyFont="1">
      <alignment horizontal="center" vertical="center"/>
    </xf>
    <xf borderId="24" fillId="0" fontId="3" numFmtId="0" xfId="0" applyBorder="1" applyFont="1"/>
    <xf borderId="0" fillId="0" fontId="12" numFmtId="0" xfId="0" applyAlignment="1" applyFont="1">
      <alignment horizontal="center" vertical="center"/>
    </xf>
    <xf borderId="25" fillId="0" fontId="3" numFmtId="0" xfId="0" applyBorder="1" applyFont="1"/>
    <xf borderId="26" fillId="0" fontId="3" numFmtId="0" xfId="0" applyBorder="1" applyFont="1"/>
    <xf borderId="27" fillId="0" fontId="13" numFmtId="0" xfId="0" applyAlignment="1" applyBorder="1" applyFont="1">
      <alignment horizontal="center" vertical="center"/>
    </xf>
    <xf borderId="28" fillId="0" fontId="13" numFmtId="0" xfId="0" applyAlignment="1" applyBorder="1" applyFont="1">
      <alignment horizontal="center" vertical="center"/>
    </xf>
    <xf borderId="29" fillId="0" fontId="3" numFmtId="0" xfId="0" applyBorder="1" applyFont="1"/>
    <xf borderId="16" fillId="0" fontId="10" numFmtId="0" xfId="0" applyBorder="1" applyFont="1"/>
    <xf borderId="16" fillId="0" fontId="10" numFmtId="0" xfId="0" applyAlignment="1" applyBorder="1" applyFont="1">
      <alignment horizontal="right" shrinkToFit="0" wrapText="1"/>
    </xf>
    <xf borderId="16" fillId="0" fontId="10" numFmtId="0" xfId="0" applyAlignment="1" applyBorder="1" applyFont="1">
      <alignment shrinkToFit="0" wrapText="1"/>
    </xf>
    <xf borderId="16" fillId="0" fontId="12" numFmtId="0" xfId="0" applyAlignment="1" applyBorder="1" applyFont="1">
      <alignment horizontal="right" shrinkToFit="0" wrapText="1"/>
    </xf>
    <xf borderId="14" fillId="0" fontId="10" numFmtId="0" xfId="0" applyAlignment="1" applyBorder="1" applyFont="1">
      <alignment horizontal="center"/>
    </xf>
    <xf borderId="0" fillId="0" fontId="10" numFmtId="14" xfId="0" applyFont="1" applyNumberFormat="1"/>
    <xf borderId="17" fillId="0" fontId="10" numFmtId="0" xfId="0" applyBorder="1" applyFont="1"/>
    <xf borderId="17" fillId="0" fontId="10" numFmtId="0" xfId="0" applyAlignment="1" applyBorder="1" applyFont="1">
      <alignment horizontal="right" shrinkToFit="0" wrapText="1"/>
    </xf>
    <xf borderId="17" fillId="0" fontId="10" numFmtId="0" xfId="0" applyAlignment="1" applyBorder="1" applyFont="1">
      <alignment shrinkToFit="0" wrapText="1"/>
    </xf>
    <xf borderId="17" fillId="0" fontId="12" numFmtId="0" xfId="0" applyAlignment="1" applyBorder="1" applyFont="1">
      <alignment horizontal="right" shrinkToFit="0" wrapText="1"/>
    </xf>
    <xf borderId="30" fillId="0" fontId="10" numFmtId="0" xfId="0" applyAlignment="1" applyBorder="1" applyFont="1">
      <alignment horizontal="center"/>
    </xf>
    <xf borderId="18" fillId="0" fontId="3" numFmtId="0" xfId="0" applyBorder="1" applyFont="1"/>
    <xf borderId="0" fillId="0" fontId="10" numFmtId="0" xfId="0" applyAlignment="1" applyFont="1">
      <alignment horizontal="center"/>
    </xf>
    <xf borderId="0" fillId="0" fontId="14" numFmtId="0" xfId="0" applyFont="1"/>
  </cellXfs>
  <cellStyles count="1">
    <cellStyle xfId="0" name="Normal" builtinId="0"/>
  </cellStyles>
  <dxfs count="1"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228600</xdr:colOff>
      <xdr:row>37</xdr:row>
      <xdr:rowOff>47625</xdr:rowOff>
    </xdr:from>
    <xdr:ext cx="1524000" cy="12858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1" max="1" width="1.78"/>
    <col customWidth="1" min="2" max="2" width="5.22"/>
    <col customWidth="1" min="3" max="3" width="12.11"/>
    <col customWidth="1" min="4" max="4" width="34.44"/>
    <col customWidth="1" min="5" max="5" width="15.33"/>
    <col customWidth="1" min="6" max="6" width="4.89"/>
    <col customWidth="1" min="7" max="7" width="5.0"/>
    <col customWidth="1" min="8" max="8" width="5.33"/>
    <col customWidth="1" min="9" max="9" width="6.78"/>
    <col customWidth="1" min="10" max="10" width="5.78"/>
    <col customWidth="1" min="11" max="11" width="6.33"/>
    <col customWidth="1" min="12" max="12" width="5.0"/>
    <col customWidth="1" min="13" max="13" width="4.78"/>
    <col customWidth="1" min="14" max="14" width="5.22"/>
    <col customWidth="1" min="15" max="15" width="5.11"/>
    <col customWidth="1" min="16" max="16" width="11.0"/>
    <col customWidth="1" min="17" max="17" width="10.89"/>
    <col customWidth="1" min="18" max="18" width="22.33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</row>
    <row r="2">
      <c r="A2" s="5"/>
      <c r="B2" s="6" t="s">
        <v>1</v>
      </c>
      <c r="R2" s="7"/>
    </row>
    <row r="3">
      <c r="A3" s="5"/>
      <c r="B3" s="6" t="s">
        <v>2</v>
      </c>
      <c r="R3" s="7"/>
    </row>
    <row r="4">
      <c r="A4" s="5"/>
      <c r="B4" s="6"/>
      <c r="C4" s="5"/>
      <c r="D4" s="5"/>
      <c r="E4" s="5"/>
      <c r="F4" s="5"/>
      <c r="G4" s="8"/>
      <c r="H4" s="8"/>
      <c r="I4" s="8"/>
      <c r="J4" s="8"/>
      <c r="K4" s="8"/>
      <c r="L4" s="8"/>
      <c r="M4" s="9"/>
      <c r="N4" s="9"/>
      <c r="O4" s="9"/>
      <c r="P4" s="9"/>
      <c r="Q4" s="9"/>
      <c r="R4" s="10"/>
    </row>
    <row r="5">
      <c r="A5" s="11"/>
      <c r="B5" s="12" t="s">
        <v>3</v>
      </c>
      <c r="D5" s="13" t="s">
        <v>4</v>
      </c>
      <c r="E5" s="14"/>
      <c r="F5" s="15"/>
      <c r="G5" s="5"/>
      <c r="H5" s="16"/>
      <c r="I5" s="17" t="s">
        <v>5</v>
      </c>
      <c r="J5" s="15"/>
      <c r="K5" s="18">
        <v>2024.0</v>
      </c>
      <c r="L5" s="15"/>
      <c r="M5" s="9" t="s">
        <v>6</v>
      </c>
      <c r="R5" s="7"/>
    </row>
    <row r="6">
      <c r="A6" s="11"/>
      <c r="B6" s="19"/>
      <c r="C6" s="11"/>
      <c r="D6" s="20"/>
      <c r="E6" s="20"/>
      <c r="F6" s="16"/>
      <c r="G6" s="20" t="s">
        <v>7</v>
      </c>
      <c r="I6" s="21" t="s">
        <v>8</v>
      </c>
      <c r="J6" s="20" t="s">
        <v>9</v>
      </c>
      <c r="L6" s="21" t="s">
        <v>10</v>
      </c>
      <c r="R6" s="7"/>
    </row>
    <row r="7">
      <c r="A7" s="11"/>
      <c r="B7" s="12" t="s">
        <v>11</v>
      </c>
      <c r="D7" s="13" t="s">
        <v>12</v>
      </c>
      <c r="E7" s="14"/>
      <c r="F7" s="15"/>
      <c r="G7" s="16"/>
      <c r="H7" s="16"/>
      <c r="I7" s="16"/>
      <c r="J7" s="16"/>
      <c r="K7" s="1"/>
      <c r="L7" s="1"/>
      <c r="M7" s="22"/>
      <c r="N7" s="22"/>
      <c r="O7" s="22"/>
      <c r="P7" s="22"/>
      <c r="Q7" s="22"/>
      <c r="R7" s="23"/>
    </row>
    <row r="8">
      <c r="A8" s="11"/>
      <c r="B8" s="19"/>
      <c r="C8" s="11"/>
      <c r="D8" s="20"/>
      <c r="E8" s="20"/>
      <c r="F8" s="16"/>
      <c r="G8" s="16"/>
      <c r="H8" s="16"/>
      <c r="I8" s="16"/>
      <c r="J8" s="16"/>
      <c r="K8" s="1"/>
      <c r="L8" s="1"/>
      <c r="M8" s="24"/>
      <c r="N8" s="22" t="s">
        <v>13</v>
      </c>
      <c r="R8" s="23"/>
    </row>
    <row r="9">
      <c r="A9" s="11"/>
      <c r="B9" s="12" t="s">
        <v>14</v>
      </c>
      <c r="D9" s="25" t="s">
        <v>15</v>
      </c>
      <c r="E9" s="20" t="s">
        <v>16</v>
      </c>
      <c r="F9" s="26" t="str">
        <f>vlookup(D9,MCMT!$A$1:$B$79,2,0)</f>
        <v>DevOps and Automation for Development</v>
      </c>
      <c r="G9" s="14"/>
      <c r="H9" s="14"/>
      <c r="I9" s="14"/>
      <c r="J9" s="14"/>
      <c r="K9" s="14"/>
      <c r="L9" s="15"/>
      <c r="M9" s="27"/>
      <c r="N9" s="22" t="s">
        <v>17</v>
      </c>
      <c r="R9" s="23"/>
    </row>
    <row r="10" ht="6.75" customHeight="1">
      <c r="A10" s="1"/>
      <c r="B10" s="28"/>
      <c r="C10" s="29"/>
      <c r="D10" s="29"/>
      <c r="E10" s="29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1"/>
    </row>
    <row r="11">
      <c r="A11" s="32"/>
      <c r="B11" s="33" t="s">
        <v>18</v>
      </c>
      <c r="C11" s="34" t="s">
        <v>19</v>
      </c>
      <c r="D11" s="34" t="s">
        <v>20</v>
      </c>
      <c r="E11" s="35" t="s">
        <v>21</v>
      </c>
      <c r="F11" s="36" t="s">
        <v>22</v>
      </c>
      <c r="G11" s="37"/>
      <c r="H11" s="36" t="s">
        <v>23</v>
      </c>
      <c r="I11" s="37"/>
      <c r="J11" s="36" t="s">
        <v>24</v>
      </c>
      <c r="K11" s="37"/>
      <c r="L11" s="36" t="s">
        <v>25</v>
      </c>
      <c r="M11" s="37"/>
      <c r="N11" s="36" t="s">
        <v>26</v>
      </c>
      <c r="O11" s="37"/>
      <c r="P11" s="38" t="s">
        <v>27</v>
      </c>
      <c r="Q11" s="38" t="s">
        <v>28</v>
      </c>
      <c r="R11" s="39" t="s">
        <v>29</v>
      </c>
    </row>
    <row r="12">
      <c r="A12" s="32"/>
      <c r="B12" s="40"/>
      <c r="C12" s="40"/>
      <c r="D12" s="40"/>
      <c r="E12" s="40"/>
      <c r="F12" s="41">
        <v>20.0</v>
      </c>
      <c r="G12" s="42">
        <v>20.0</v>
      </c>
      <c r="H12" s="41">
        <v>20.0</v>
      </c>
      <c r="I12" s="42">
        <v>20.0</v>
      </c>
      <c r="J12" s="41">
        <v>60.0</v>
      </c>
      <c r="K12" s="42">
        <v>60.0</v>
      </c>
      <c r="L12" s="41">
        <v>40.0</v>
      </c>
      <c r="M12" s="42">
        <v>40.0</v>
      </c>
      <c r="N12" s="41">
        <v>50.0</v>
      </c>
      <c r="O12" s="42">
        <v>20.0</v>
      </c>
      <c r="P12" s="43">
        <f>G12+I12+K12+M12+O12</f>
        <v>160</v>
      </c>
      <c r="Q12" s="43">
        <f>G12+I12+K12+M12+O12</f>
        <v>160</v>
      </c>
      <c r="R12" s="40"/>
    </row>
    <row r="13">
      <c r="A13" s="1"/>
      <c r="B13" s="44">
        <v>1.0</v>
      </c>
      <c r="C13" s="44">
        <v>1.2220025E7</v>
      </c>
      <c r="D13" s="45" t="s">
        <v>30</v>
      </c>
      <c r="E13" s="46" t="s">
        <v>31</v>
      </c>
      <c r="F13" s="46">
        <v>12.04</v>
      </c>
      <c r="G13" s="46">
        <f t="shared" ref="G13:G37" si="1">round(F13/$F$12*$G$12,2)</f>
        <v>12.04</v>
      </c>
      <c r="H13" s="46">
        <v>19.6</v>
      </c>
      <c r="I13" s="47">
        <f t="shared" ref="I13:I37" si="2">round(H13/$H$12*$I$12,2)</f>
        <v>19.6</v>
      </c>
      <c r="J13" s="46">
        <v>56.53</v>
      </c>
      <c r="K13" s="46">
        <f t="shared" ref="K13:K37" si="3">round(J13/$J$12*$K$12,2)</f>
        <v>56.53</v>
      </c>
      <c r="L13" s="46">
        <v>0.0</v>
      </c>
      <c r="M13" s="46">
        <f t="shared" ref="M13:M37" si="4">round(L13/$L$12*$M$12,2)</f>
        <v>0</v>
      </c>
      <c r="N13" s="46">
        <f t="shared" ref="N13:N37" si="5">round(M13/$M$12*$N$12,2)</f>
        <v>0</v>
      </c>
      <c r="O13" s="46">
        <f t="shared" ref="O13:O37" si="6">round(N13/$N$12*$O$12,2)</f>
        <v>0</v>
      </c>
      <c r="P13" s="48">
        <f t="shared" ref="P13:P37" si="7">if(E13="NO",round(G13+I13+K13+M13+O13,2), if(round(G13+I13+K13+M13+O13,2)&gt;=50, 50, round(G13+I13+K13+M13+O13,2)))</f>
        <v>88.17</v>
      </c>
      <c r="Q13" s="48">
        <f t="shared" ref="Q13:Q37" si="8">if(E13="NO",round(G13+I13+K13+M13+O13,1), if(round(G13+I13+K13+M13+O13,1)&gt;=50, 50, round(G13+I13+K13+M13+O13,1)))</f>
        <v>88.2</v>
      </c>
      <c r="R13" s="44" t="str">
        <f t="shared" ref="R13:R37" si="9">if(Q13=0, "", if(Q13&lt;50, "RM Spring  2025 as 1st attempt", "PASS"))</f>
        <v>PASS</v>
      </c>
    </row>
    <row r="14">
      <c r="A14" s="1"/>
      <c r="B14" s="44">
        <v>2.0</v>
      </c>
      <c r="C14" s="44">
        <v>1.2220026E7</v>
      </c>
      <c r="D14" s="45" t="s">
        <v>32</v>
      </c>
      <c r="E14" s="46" t="s">
        <v>31</v>
      </c>
      <c r="F14" s="46">
        <v>11.96</v>
      </c>
      <c r="G14" s="46">
        <f t="shared" si="1"/>
        <v>11.96</v>
      </c>
      <c r="H14" s="46">
        <v>19.2</v>
      </c>
      <c r="I14" s="47">
        <f t="shared" si="2"/>
        <v>19.2</v>
      </c>
      <c r="J14" s="46">
        <v>47.42</v>
      </c>
      <c r="K14" s="46">
        <f t="shared" si="3"/>
        <v>47.42</v>
      </c>
      <c r="L14" s="46">
        <v>0.0</v>
      </c>
      <c r="M14" s="46">
        <f t="shared" si="4"/>
        <v>0</v>
      </c>
      <c r="N14" s="46">
        <f t="shared" si="5"/>
        <v>0</v>
      </c>
      <c r="O14" s="46">
        <f t="shared" si="6"/>
        <v>0</v>
      </c>
      <c r="P14" s="48">
        <f t="shared" si="7"/>
        <v>78.58</v>
      </c>
      <c r="Q14" s="48">
        <f t="shared" si="8"/>
        <v>78.6</v>
      </c>
      <c r="R14" s="44" t="str">
        <f t="shared" si="9"/>
        <v>PASS</v>
      </c>
    </row>
    <row r="15">
      <c r="A15" s="1"/>
      <c r="B15" s="44">
        <v>3.0</v>
      </c>
      <c r="C15" s="44">
        <v>1.222003E7</v>
      </c>
      <c r="D15" s="45" t="s">
        <v>33</v>
      </c>
      <c r="E15" s="46" t="s">
        <v>31</v>
      </c>
      <c r="F15" s="46">
        <v>10.67</v>
      </c>
      <c r="G15" s="46">
        <f t="shared" si="1"/>
        <v>10.67</v>
      </c>
      <c r="H15" s="46">
        <v>19.2</v>
      </c>
      <c r="I15" s="47">
        <f t="shared" si="2"/>
        <v>19.2</v>
      </c>
      <c r="J15" s="46">
        <v>52.36</v>
      </c>
      <c r="K15" s="46">
        <f t="shared" si="3"/>
        <v>52.36</v>
      </c>
      <c r="L15" s="46">
        <v>0.0</v>
      </c>
      <c r="M15" s="46">
        <f t="shared" si="4"/>
        <v>0</v>
      </c>
      <c r="N15" s="46">
        <f t="shared" si="5"/>
        <v>0</v>
      </c>
      <c r="O15" s="46">
        <f t="shared" si="6"/>
        <v>0</v>
      </c>
      <c r="P15" s="48">
        <f t="shared" si="7"/>
        <v>82.23</v>
      </c>
      <c r="Q15" s="48">
        <f t="shared" si="8"/>
        <v>82.2</v>
      </c>
      <c r="R15" s="44" t="str">
        <f t="shared" si="9"/>
        <v>PASS</v>
      </c>
    </row>
    <row r="16">
      <c r="A16" s="1"/>
      <c r="B16" s="44">
        <v>4.0</v>
      </c>
      <c r="C16" s="44">
        <v>1.2220033E7</v>
      </c>
      <c r="D16" s="45" t="s">
        <v>34</v>
      </c>
      <c r="E16" s="46" t="s">
        <v>31</v>
      </c>
      <c r="F16" s="46">
        <v>12.0</v>
      </c>
      <c r="G16" s="46">
        <f t="shared" si="1"/>
        <v>12</v>
      </c>
      <c r="H16" s="46">
        <v>19.2</v>
      </c>
      <c r="I16" s="47">
        <f t="shared" si="2"/>
        <v>19.2</v>
      </c>
      <c r="J16" s="46">
        <v>59.11</v>
      </c>
      <c r="K16" s="46">
        <f t="shared" si="3"/>
        <v>59.11</v>
      </c>
      <c r="L16" s="46">
        <v>0.0</v>
      </c>
      <c r="M16" s="46">
        <f t="shared" si="4"/>
        <v>0</v>
      </c>
      <c r="N16" s="46">
        <f t="shared" si="5"/>
        <v>0</v>
      </c>
      <c r="O16" s="46">
        <f t="shared" si="6"/>
        <v>0</v>
      </c>
      <c r="P16" s="48">
        <f t="shared" si="7"/>
        <v>90.31</v>
      </c>
      <c r="Q16" s="48">
        <f t="shared" si="8"/>
        <v>90.3</v>
      </c>
      <c r="R16" s="44" t="str">
        <f t="shared" si="9"/>
        <v>PASS</v>
      </c>
    </row>
    <row r="17">
      <c r="A17" s="1"/>
      <c r="B17" s="44">
        <v>5.0</v>
      </c>
      <c r="C17" s="44">
        <v>1.2220039E7</v>
      </c>
      <c r="D17" s="45" t="s">
        <v>35</v>
      </c>
      <c r="E17" s="46" t="s">
        <v>31</v>
      </c>
      <c r="F17" s="46">
        <v>15.0</v>
      </c>
      <c r="G17" s="46">
        <f t="shared" si="1"/>
        <v>15</v>
      </c>
      <c r="H17" s="46">
        <v>19.2</v>
      </c>
      <c r="I17" s="47">
        <f t="shared" si="2"/>
        <v>19.2</v>
      </c>
      <c r="J17" s="46">
        <v>52.36</v>
      </c>
      <c r="K17" s="46">
        <f t="shared" si="3"/>
        <v>52.36</v>
      </c>
      <c r="L17" s="46">
        <v>0.0</v>
      </c>
      <c r="M17" s="46">
        <f t="shared" si="4"/>
        <v>0</v>
      </c>
      <c r="N17" s="46">
        <f t="shared" si="5"/>
        <v>0</v>
      </c>
      <c r="O17" s="46">
        <f t="shared" si="6"/>
        <v>0</v>
      </c>
      <c r="P17" s="48">
        <f t="shared" si="7"/>
        <v>86.56</v>
      </c>
      <c r="Q17" s="48">
        <f t="shared" si="8"/>
        <v>86.6</v>
      </c>
      <c r="R17" s="44" t="str">
        <f t="shared" si="9"/>
        <v>PASS</v>
      </c>
    </row>
    <row r="18">
      <c r="A18" s="1"/>
      <c r="B18" s="44">
        <v>6.0</v>
      </c>
      <c r="C18" s="44">
        <v>1.222004E7</v>
      </c>
      <c r="D18" s="45" t="s">
        <v>36</v>
      </c>
      <c r="E18" s="46" t="s">
        <v>31</v>
      </c>
      <c r="F18" s="46">
        <v>12.29</v>
      </c>
      <c r="G18" s="46">
        <f t="shared" si="1"/>
        <v>12.29</v>
      </c>
      <c r="H18" s="46">
        <v>19.2</v>
      </c>
      <c r="I18" s="47">
        <f t="shared" si="2"/>
        <v>19.2</v>
      </c>
      <c r="J18" s="46">
        <v>52.09</v>
      </c>
      <c r="K18" s="46">
        <f t="shared" si="3"/>
        <v>52.09</v>
      </c>
      <c r="L18" s="46">
        <v>0.0</v>
      </c>
      <c r="M18" s="46">
        <f t="shared" si="4"/>
        <v>0</v>
      </c>
      <c r="N18" s="46">
        <f t="shared" si="5"/>
        <v>0</v>
      </c>
      <c r="O18" s="46">
        <f t="shared" si="6"/>
        <v>0</v>
      </c>
      <c r="P18" s="48">
        <f t="shared" si="7"/>
        <v>83.58</v>
      </c>
      <c r="Q18" s="48">
        <f t="shared" si="8"/>
        <v>83.6</v>
      </c>
      <c r="R18" s="44" t="str">
        <f t="shared" si="9"/>
        <v>PASS</v>
      </c>
    </row>
    <row r="19">
      <c r="A19" s="1"/>
      <c r="B19" s="44">
        <v>7.0</v>
      </c>
      <c r="C19" s="44">
        <v>1.2220041E7</v>
      </c>
      <c r="D19" s="45" t="s">
        <v>37</v>
      </c>
      <c r="E19" s="46" t="s">
        <v>31</v>
      </c>
      <c r="F19" s="46">
        <v>14.54</v>
      </c>
      <c r="G19" s="46">
        <f t="shared" si="1"/>
        <v>14.54</v>
      </c>
      <c r="H19" s="46">
        <v>19.6</v>
      </c>
      <c r="I19" s="47">
        <f t="shared" si="2"/>
        <v>19.6</v>
      </c>
      <c r="J19" s="46">
        <v>57.42</v>
      </c>
      <c r="K19" s="46">
        <f t="shared" si="3"/>
        <v>57.42</v>
      </c>
      <c r="L19" s="46">
        <v>0.0</v>
      </c>
      <c r="M19" s="46">
        <f t="shared" si="4"/>
        <v>0</v>
      </c>
      <c r="N19" s="46">
        <f t="shared" si="5"/>
        <v>0</v>
      </c>
      <c r="O19" s="46">
        <f t="shared" si="6"/>
        <v>0</v>
      </c>
      <c r="P19" s="48">
        <f t="shared" si="7"/>
        <v>91.56</v>
      </c>
      <c r="Q19" s="48">
        <f t="shared" si="8"/>
        <v>91.6</v>
      </c>
      <c r="R19" s="44" t="str">
        <f t="shared" si="9"/>
        <v>PASS</v>
      </c>
    </row>
    <row r="20">
      <c r="A20" s="1"/>
      <c r="B20" s="44">
        <v>8.0</v>
      </c>
      <c r="C20" s="44">
        <v>1.2220042E7</v>
      </c>
      <c r="D20" s="45" t="s">
        <v>38</v>
      </c>
      <c r="E20" s="46" t="s">
        <v>31</v>
      </c>
      <c r="F20" s="46">
        <v>13.38</v>
      </c>
      <c r="G20" s="46">
        <f t="shared" si="1"/>
        <v>13.38</v>
      </c>
      <c r="H20" s="46">
        <v>19.2</v>
      </c>
      <c r="I20" s="47">
        <f t="shared" si="2"/>
        <v>19.2</v>
      </c>
      <c r="J20" s="46">
        <v>51.2</v>
      </c>
      <c r="K20" s="46">
        <f t="shared" si="3"/>
        <v>51.2</v>
      </c>
      <c r="L20" s="46">
        <v>0.0</v>
      </c>
      <c r="M20" s="46">
        <f t="shared" si="4"/>
        <v>0</v>
      </c>
      <c r="N20" s="46">
        <f t="shared" si="5"/>
        <v>0</v>
      </c>
      <c r="O20" s="46">
        <f t="shared" si="6"/>
        <v>0</v>
      </c>
      <c r="P20" s="48">
        <f t="shared" si="7"/>
        <v>83.78</v>
      </c>
      <c r="Q20" s="48">
        <f t="shared" si="8"/>
        <v>83.8</v>
      </c>
      <c r="R20" s="44" t="str">
        <f t="shared" si="9"/>
        <v>PASS</v>
      </c>
    </row>
    <row r="21">
      <c r="A21" s="1"/>
      <c r="B21" s="44">
        <v>9.0</v>
      </c>
      <c r="C21" s="44">
        <v>1.2220043E7</v>
      </c>
      <c r="D21" s="45" t="s">
        <v>39</v>
      </c>
      <c r="E21" s="46" t="s">
        <v>31</v>
      </c>
      <c r="F21" s="46">
        <v>13.54</v>
      </c>
      <c r="G21" s="46">
        <f t="shared" si="1"/>
        <v>13.54</v>
      </c>
      <c r="H21" s="46">
        <v>19.2</v>
      </c>
      <c r="I21" s="47">
        <f t="shared" si="2"/>
        <v>19.2</v>
      </c>
      <c r="J21" s="46">
        <v>59.11</v>
      </c>
      <c r="K21" s="46">
        <f t="shared" si="3"/>
        <v>59.11</v>
      </c>
      <c r="L21" s="46">
        <v>0.0</v>
      </c>
      <c r="M21" s="46">
        <f t="shared" si="4"/>
        <v>0</v>
      </c>
      <c r="N21" s="46">
        <f t="shared" si="5"/>
        <v>0</v>
      </c>
      <c r="O21" s="46">
        <f t="shared" si="6"/>
        <v>0</v>
      </c>
      <c r="P21" s="48">
        <f t="shared" si="7"/>
        <v>91.85</v>
      </c>
      <c r="Q21" s="48">
        <f t="shared" si="8"/>
        <v>91.9</v>
      </c>
      <c r="R21" s="44" t="str">
        <f t="shared" si="9"/>
        <v>PASS</v>
      </c>
    </row>
    <row r="22">
      <c r="A22" s="1"/>
      <c r="B22" s="44">
        <v>10.0</v>
      </c>
      <c r="C22" s="44">
        <v>1.2220044E7</v>
      </c>
      <c r="D22" s="45" t="s">
        <v>40</v>
      </c>
      <c r="E22" s="46" t="s">
        <v>31</v>
      </c>
      <c r="F22" s="46">
        <v>12.38</v>
      </c>
      <c r="G22" s="46">
        <f t="shared" si="1"/>
        <v>12.38</v>
      </c>
      <c r="H22" s="46">
        <v>19.2</v>
      </c>
      <c r="I22" s="47">
        <f t="shared" si="2"/>
        <v>19.2</v>
      </c>
      <c r="J22" s="46">
        <v>46.17</v>
      </c>
      <c r="K22" s="46">
        <f t="shared" si="3"/>
        <v>46.17</v>
      </c>
      <c r="L22" s="46">
        <v>0.0</v>
      </c>
      <c r="M22" s="46">
        <f t="shared" si="4"/>
        <v>0</v>
      </c>
      <c r="N22" s="46">
        <f t="shared" si="5"/>
        <v>0</v>
      </c>
      <c r="O22" s="46">
        <f t="shared" si="6"/>
        <v>0</v>
      </c>
      <c r="P22" s="48">
        <f t="shared" si="7"/>
        <v>77.75</v>
      </c>
      <c r="Q22" s="48">
        <f t="shared" si="8"/>
        <v>77.8</v>
      </c>
      <c r="R22" s="44" t="str">
        <f t="shared" si="9"/>
        <v>PASS</v>
      </c>
    </row>
    <row r="23">
      <c r="A23" s="1"/>
      <c r="B23" s="44">
        <v>11.0</v>
      </c>
      <c r="C23" s="44">
        <v>1.2220048E7</v>
      </c>
      <c r="D23" s="45" t="s">
        <v>41</v>
      </c>
      <c r="E23" s="46" t="s">
        <v>31</v>
      </c>
      <c r="F23" s="46">
        <v>14.96</v>
      </c>
      <c r="G23" s="46">
        <f t="shared" si="1"/>
        <v>14.96</v>
      </c>
      <c r="H23" s="46">
        <v>19.6</v>
      </c>
      <c r="I23" s="47">
        <f t="shared" si="2"/>
        <v>19.6</v>
      </c>
      <c r="J23" s="46">
        <v>49.6</v>
      </c>
      <c r="K23" s="46">
        <f t="shared" si="3"/>
        <v>49.6</v>
      </c>
      <c r="L23" s="46">
        <v>0.0</v>
      </c>
      <c r="M23" s="46">
        <f t="shared" si="4"/>
        <v>0</v>
      </c>
      <c r="N23" s="46">
        <f t="shared" si="5"/>
        <v>0</v>
      </c>
      <c r="O23" s="46">
        <f t="shared" si="6"/>
        <v>0</v>
      </c>
      <c r="P23" s="48">
        <f t="shared" si="7"/>
        <v>84.16</v>
      </c>
      <c r="Q23" s="48">
        <f t="shared" si="8"/>
        <v>84.2</v>
      </c>
      <c r="R23" s="44" t="str">
        <f t="shared" si="9"/>
        <v>PASS</v>
      </c>
    </row>
    <row r="24">
      <c r="A24" s="1"/>
      <c r="B24" s="44">
        <v>12.0</v>
      </c>
      <c r="C24" s="44">
        <v>1.2220051E7</v>
      </c>
      <c r="D24" s="45" t="s">
        <v>42</v>
      </c>
      <c r="E24" s="46" t="s">
        <v>31</v>
      </c>
      <c r="F24" s="46">
        <v>13.75</v>
      </c>
      <c r="G24" s="46">
        <f t="shared" si="1"/>
        <v>13.75</v>
      </c>
      <c r="H24" s="46">
        <v>19.2</v>
      </c>
      <c r="I24" s="47">
        <f t="shared" si="2"/>
        <v>19.2</v>
      </c>
      <c r="J24" s="46">
        <v>54.04</v>
      </c>
      <c r="K24" s="46">
        <f t="shared" si="3"/>
        <v>54.04</v>
      </c>
      <c r="L24" s="46">
        <v>0.0</v>
      </c>
      <c r="M24" s="46">
        <f t="shared" si="4"/>
        <v>0</v>
      </c>
      <c r="N24" s="46">
        <f t="shared" si="5"/>
        <v>0</v>
      </c>
      <c r="O24" s="46">
        <f t="shared" si="6"/>
        <v>0</v>
      </c>
      <c r="P24" s="48">
        <f t="shared" si="7"/>
        <v>86.99</v>
      </c>
      <c r="Q24" s="48">
        <f t="shared" si="8"/>
        <v>87</v>
      </c>
      <c r="R24" s="44" t="str">
        <f t="shared" si="9"/>
        <v>PASS</v>
      </c>
    </row>
    <row r="25">
      <c r="A25" s="1"/>
      <c r="B25" s="44">
        <v>13.0</v>
      </c>
      <c r="C25" s="44">
        <v>1.2220052E7</v>
      </c>
      <c r="D25" s="45" t="s">
        <v>43</v>
      </c>
      <c r="E25" s="46" t="s">
        <v>31</v>
      </c>
      <c r="F25" s="46">
        <v>13.71</v>
      </c>
      <c r="G25" s="46">
        <f t="shared" si="1"/>
        <v>13.71</v>
      </c>
      <c r="H25" s="46">
        <v>19.2</v>
      </c>
      <c r="I25" s="47">
        <f t="shared" si="2"/>
        <v>19.2</v>
      </c>
      <c r="J25" s="46">
        <v>53.91</v>
      </c>
      <c r="K25" s="46">
        <f t="shared" si="3"/>
        <v>53.91</v>
      </c>
      <c r="L25" s="46">
        <v>0.0</v>
      </c>
      <c r="M25" s="46">
        <f t="shared" si="4"/>
        <v>0</v>
      </c>
      <c r="N25" s="46">
        <f t="shared" si="5"/>
        <v>0</v>
      </c>
      <c r="O25" s="46">
        <f t="shared" si="6"/>
        <v>0</v>
      </c>
      <c r="P25" s="48">
        <f t="shared" si="7"/>
        <v>86.82</v>
      </c>
      <c r="Q25" s="48">
        <f t="shared" si="8"/>
        <v>86.8</v>
      </c>
      <c r="R25" s="44" t="str">
        <f t="shared" si="9"/>
        <v>PASS</v>
      </c>
    </row>
    <row r="26">
      <c r="A26" s="1"/>
      <c r="B26" s="44">
        <v>14.0</v>
      </c>
      <c r="C26" s="44">
        <v>1.2220053E7</v>
      </c>
      <c r="D26" s="45" t="s">
        <v>44</v>
      </c>
      <c r="E26" s="46" t="s">
        <v>31</v>
      </c>
      <c r="F26" s="46">
        <v>12.25</v>
      </c>
      <c r="G26" s="46">
        <f t="shared" si="1"/>
        <v>12.25</v>
      </c>
      <c r="H26" s="46">
        <v>19.2</v>
      </c>
      <c r="I26" s="47">
        <f t="shared" si="2"/>
        <v>19.2</v>
      </c>
      <c r="J26" s="46">
        <v>52.62</v>
      </c>
      <c r="K26" s="46">
        <f t="shared" si="3"/>
        <v>52.62</v>
      </c>
      <c r="L26" s="46">
        <v>0.0</v>
      </c>
      <c r="M26" s="46">
        <f t="shared" si="4"/>
        <v>0</v>
      </c>
      <c r="N26" s="46">
        <f t="shared" si="5"/>
        <v>0</v>
      </c>
      <c r="O26" s="46">
        <f t="shared" si="6"/>
        <v>0</v>
      </c>
      <c r="P26" s="48">
        <f t="shared" si="7"/>
        <v>84.07</v>
      </c>
      <c r="Q26" s="48">
        <f t="shared" si="8"/>
        <v>84.1</v>
      </c>
      <c r="R26" s="44" t="str">
        <f t="shared" si="9"/>
        <v>PASS</v>
      </c>
    </row>
    <row r="27">
      <c r="A27" s="1"/>
      <c r="B27" s="44">
        <v>15.0</v>
      </c>
      <c r="C27" s="44">
        <v>1.2220054E7</v>
      </c>
      <c r="D27" s="45" t="s">
        <v>45</v>
      </c>
      <c r="E27" s="46" t="s">
        <v>31</v>
      </c>
      <c r="F27" s="46">
        <v>12.38</v>
      </c>
      <c r="G27" s="46">
        <f t="shared" si="1"/>
        <v>12.38</v>
      </c>
      <c r="H27" s="46">
        <v>19.6</v>
      </c>
      <c r="I27" s="47">
        <f t="shared" si="2"/>
        <v>19.6</v>
      </c>
      <c r="J27" s="46">
        <v>53.91</v>
      </c>
      <c r="K27" s="46">
        <f t="shared" si="3"/>
        <v>53.91</v>
      </c>
      <c r="L27" s="46">
        <v>0.0</v>
      </c>
      <c r="M27" s="46">
        <f t="shared" si="4"/>
        <v>0</v>
      </c>
      <c r="N27" s="46">
        <f t="shared" si="5"/>
        <v>0</v>
      </c>
      <c r="O27" s="46">
        <f t="shared" si="6"/>
        <v>0</v>
      </c>
      <c r="P27" s="48">
        <f t="shared" si="7"/>
        <v>85.89</v>
      </c>
      <c r="Q27" s="48">
        <f t="shared" si="8"/>
        <v>85.9</v>
      </c>
      <c r="R27" s="44" t="str">
        <f t="shared" si="9"/>
        <v>PASS</v>
      </c>
    </row>
    <row r="28">
      <c r="A28" s="1"/>
      <c r="B28" s="44">
        <v>16.0</v>
      </c>
      <c r="C28" s="44">
        <v>1.2220058E7</v>
      </c>
      <c r="D28" s="45" t="s">
        <v>46</v>
      </c>
      <c r="E28" s="46" t="s">
        <v>31</v>
      </c>
      <c r="F28" s="46">
        <v>12.08</v>
      </c>
      <c r="G28" s="46">
        <f t="shared" si="1"/>
        <v>12.08</v>
      </c>
      <c r="H28" s="46">
        <v>20.0</v>
      </c>
      <c r="I28" s="47">
        <f t="shared" si="2"/>
        <v>20</v>
      </c>
      <c r="J28" s="46">
        <v>49.11</v>
      </c>
      <c r="K28" s="46">
        <f t="shared" si="3"/>
        <v>49.11</v>
      </c>
      <c r="L28" s="46">
        <v>0.0</v>
      </c>
      <c r="M28" s="46">
        <f t="shared" si="4"/>
        <v>0</v>
      </c>
      <c r="N28" s="46">
        <f t="shared" si="5"/>
        <v>0</v>
      </c>
      <c r="O28" s="46">
        <f t="shared" si="6"/>
        <v>0</v>
      </c>
      <c r="P28" s="48">
        <f t="shared" si="7"/>
        <v>81.19</v>
      </c>
      <c r="Q28" s="48">
        <f t="shared" si="8"/>
        <v>81.2</v>
      </c>
      <c r="R28" s="44" t="str">
        <f t="shared" si="9"/>
        <v>PASS</v>
      </c>
    </row>
    <row r="29">
      <c r="A29" s="1"/>
      <c r="B29" s="49">
        <v>17.0</v>
      </c>
      <c r="C29" s="49">
        <v>1.2220059E7</v>
      </c>
      <c r="D29" s="50" t="s">
        <v>47</v>
      </c>
      <c r="E29" s="51" t="s">
        <v>31</v>
      </c>
      <c r="F29" s="51">
        <v>14.83</v>
      </c>
      <c r="G29" s="51">
        <f t="shared" si="1"/>
        <v>14.83</v>
      </c>
      <c r="H29" s="46">
        <v>19.2</v>
      </c>
      <c r="I29" s="47">
        <f t="shared" si="2"/>
        <v>19.2</v>
      </c>
      <c r="J29" s="51">
        <v>53.51</v>
      </c>
      <c r="K29" s="51">
        <f t="shared" si="3"/>
        <v>53.51</v>
      </c>
      <c r="L29" s="46">
        <v>0.0</v>
      </c>
      <c r="M29" s="46">
        <f t="shared" si="4"/>
        <v>0</v>
      </c>
      <c r="N29" s="46">
        <f t="shared" si="5"/>
        <v>0</v>
      </c>
      <c r="O29" s="46">
        <f t="shared" si="6"/>
        <v>0</v>
      </c>
      <c r="P29" s="48">
        <f t="shared" si="7"/>
        <v>87.54</v>
      </c>
      <c r="Q29" s="48">
        <f t="shared" si="8"/>
        <v>87.5</v>
      </c>
      <c r="R29" s="44" t="str">
        <f t="shared" si="9"/>
        <v>PASS</v>
      </c>
    </row>
    <row r="30">
      <c r="A30" s="1"/>
      <c r="B30" s="44">
        <v>18.0</v>
      </c>
      <c r="C30" s="44">
        <v>1.222006E7</v>
      </c>
      <c r="D30" s="45" t="s">
        <v>47</v>
      </c>
      <c r="E30" s="46" t="s">
        <v>31</v>
      </c>
      <c r="F30" s="46">
        <v>12.54</v>
      </c>
      <c r="G30" s="46">
        <f t="shared" si="1"/>
        <v>12.54</v>
      </c>
      <c r="H30" s="46">
        <v>19.6</v>
      </c>
      <c r="I30" s="47">
        <f t="shared" si="2"/>
        <v>19.6</v>
      </c>
      <c r="J30" s="46">
        <v>50.0</v>
      </c>
      <c r="K30" s="46">
        <f t="shared" si="3"/>
        <v>50</v>
      </c>
      <c r="L30" s="46">
        <v>0.0</v>
      </c>
      <c r="M30" s="46">
        <f t="shared" si="4"/>
        <v>0</v>
      </c>
      <c r="N30" s="46">
        <f t="shared" si="5"/>
        <v>0</v>
      </c>
      <c r="O30" s="46">
        <f t="shared" si="6"/>
        <v>0</v>
      </c>
      <c r="P30" s="48">
        <f t="shared" si="7"/>
        <v>82.14</v>
      </c>
      <c r="Q30" s="48">
        <f t="shared" si="8"/>
        <v>82.1</v>
      </c>
      <c r="R30" s="44" t="str">
        <f t="shared" si="9"/>
        <v>PASS</v>
      </c>
    </row>
    <row r="31">
      <c r="A31" s="1"/>
      <c r="B31" s="44">
        <v>19.0</v>
      </c>
      <c r="C31" s="44">
        <v>1.2220067E7</v>
      </c>
      <c r="D31" s="45" t="s">
        <v>48</v>
      </c>
      <c r="E31" s="46" t="s">
        <v>49</v>
      </c>
      <c r="F31" s="46">
        <v>10.88</v>
      </c>
      <c r="G31" s="46">
        <f t="shared" si="1"/>
        <v>10.88</v>
      </c>
      <c r="H31" s="46">
        <v>19.2</v>
      </c>
      <c r="I31" s="47">
        <f t="shared" si="2"/>
        <v>19.2</v>
      </c>
      <c r="J31" s="46">
        <v>47.91</v>
      </c>
      <c r="K31" s="46">
        <f t="shared" si="3"/>
        <v>47.91</v>
      </c>
      <c r="L31" s="46">
        <v>0.0</v>
      </c>
      <c r="M31" s="46">
        <f t="shared" si="4"/>
        <v>0</v>
      </c>
      <c r="N31" s="46">
        <f t="shared" si="5"/>
        <v>0</v>
      </c>
      <c r="O31" s="46">
        <f t="shared" si="6"/>
        <v>0</v>
      </c>
      <c r="P31" s="48">
        <f t="shared" si="7"/>
        <v>50</v>
      </c>
      <c r="Q31" s="48">
        <f t="shared" si="8"/>
        <v>50</v>
      </c>
      <c r="R31" s="44" t="str">
        <f t="shared" si="9"/>
        <v>PASS</v>
      </c>
    </row>
    <row r="32">
      <c r="A32" s="1"/>
      <c r="B32" s="44">
        <v>20.0</v>
      </c>
      <c r="C32" s="44">
        <v>1.2220074E7</v>
      </c>
      <c r="D32" s="45" t="s">
        <v>50</v>
      </c>
      <c r="E32" s="46" t="s">
        <v>31</v>
      </c>
      <c r="F32" s="46">
        <v>11.83</v>
      </c>
      <c r="G32" s="46">
        <f t="shared" si="1"/>
        <v>11.83</v>
      </c>
      <c r="H32" s="46">
        <v>19.2</v>
      </c>
      <c r="I32" s="47">
        <f t="shared" si="2"/>
        <v>19.2</v>
      </c>
      <c r="J32" s="46">
        <v>56.31</v>
      </c>
      <c r="K32" s="46">
        <f t="shared" si="3"/>
        <v>56.31</v>
      </c>
      <c r="L32" s="46">
        <v>0.0</v>
      </c>
      <c r="M32" s="46">
        <f t="shared" si="4"/>
        <v>0</v>
      </c>
      <c r="N32" s="46">
        <f t="shared" si="5"/>
        <v>0</v>
      </c>
      <c r="O32" s="46">
        <f t="shared" si="6"/>
        <v>0</v>
      </c>
      <c r="P32" s="48">
        <f t="shared" si="7"/>
        <v>87.34</v>
      </c>
      <c r="Q32" s="48">
        <f t="shared" si="8"/>
        <v>87.3</v>
      </c>
      <c r="R32" s="44" t="str">
        <f t="shared" si="9"/>
        <v>PASS</v>
      </c>
    </row>
    <row r="33">
      <c r="A33" s="1"/>
      <c r="B33" s="44">
        <v>21.0</v>
      </c>
      <c r="C33" s="44">
        <v>1.2220076E7</v>
      </c>
      <c r="D33" s="45" t="s">
        <v>51</v>
      </c>
      <c r="E33" s="46" t="s">
        <v>31</v>
      </c>
      <c r="F33" s="46">
        <v>14.79</v>
      </c>
      <c r="G33" s="46">
        <f t="shared" si="1"/>
        <v>14.79</v>
      </c>
      <c r="H33" s="46">
        <v>19.2</v>
      </c>
      <c r="I33" s="47">
        <f t="shared" si="2"/>
        <v>19.2</v>
      </c>
      <c r="J33" s="46">
        <v>56.71</v>
      </c>
      <c r="K33" s="46">
        <f t="shared" si="3"/>
        <v>56.71</v>
      </c>
      <c r="L33" s="46">
        <v>0.0</v>
      </c>
      <c r="M33" s="46">
        <f t="shared" si="4"/>
        <v>0</v>
      </c>
      <c r="N33" s="46">
        <f t="shared" si="5"/>
        <v>0</v>
      </c>
      <c r="O33" s="46">
        <f t="shared" si="6"/>
        <v>0</v>
      </c>
      <c r="P33" s="48">
        <f t="shared" si="7"/>
        <v>90.7</v>
      </c>
      <c r="Q33" s="48">
        <f t="shared" si="8"/>
        <v>90.7</v>
      </c>
      <c r="R33" s="44" t="str">
        <f t="shared" si="9"/>
        <v>PASS</v>
      </c>
    </row>
    <row r="34">
      <c r="A34" s="1"/>
      <c r="B34" s="44">
        <v>22.0</v>
      </c>
      <c r="C34" s="44">
        <v>1.222008E7</v>
      </c>
      <c r="D34" s="45" t="s">
        <v>52</v>
      </c>
      <c r="E34" s="46" t="s">
        <v>31</v>
      </c>
      <c r="F34" s="46">
        <v>9.92</v>
      </c>
      <c r="G34" s="46">
        <f t="shared" si="1"/>
        <v>9.92</v>
      </c>
      <c r="H34" s="46">
        <v>19.2</v>
      </c>
      <c r="I34" s="47">
        <f t="shared" si="2"/>
        <v>19.2</v>
      </c>
      <c r="J34" s="46">
        <v>45.77</v>
      </c>
      <c r="K34" s="46">
        <f t="shared" si="3"/>
        <v>45.77</v>
      </c>
      <c r="L34" s="46">
        <v>0.0</v>
      </c>
      <c r="M34" s="46">
        <f t="shared" si="4"/>
        <v>0</v>
      </c>
      <c r="N34" s="46">
        <f t="shared" si="5"/>
        <v>0</v>
      </c>
      <c r="O34" s="46">
        <f t="shared" si="6"/>
        <v>0</v>
      </c>
      <c r="P34" s="48">
        <f t="shared" si="7"/>
        <v>74.89</v>
      </c>
      <c r="Q34" s="48">
        <f t="shared" si="8"/>
        <v>74.9</v>
      </c>
      <c r="R34" s="44" t="str">
        <f t="shared" si="9"/>
        <v>PASS</v>
      </c>
    </row>
    <row r="35">
      <c r="A35" s="1"/>
      <c r="B35" s="44">
        <v>23.0</v>
      </c>
      <c r="C35" s="44">
        <v>1.2220084E7</v>
      </c>
      <c r="D35" s="45" t="s">
        <v>53</v>
      </c>
      <c r="E35" s="46" t="s">
        <v>49</v>
      </c>
      <c r="F35" s="46">
        <v>9.5</v>
      </c>
      <c r="G35" s="46">
        <f t="shared" si="1"/>
        <v>9.5</v>
      </c>
      <c r="H35" s="46">
        <v>19.2</v>
      </c>
      <c r="I35" s="47">
        <f t="shared" si="2"/>
        <v>19.2</v>
      </c>
      <c r="J35" s="46">
        <v>49.2</v>
      </c>
      <c r="K35" s="46">
        <f t="shared" si="3"/>
        <v>49.2</v>
      </c>
      <c r="L35" s="46">
        <v>0.0</v>
      </c>
      <c r="M35" s="46">
        <f t="shared" si="4"/>
        <v>0</v>
      </c>
      <c r="N35" s="46">
        <f t="shared" si="5"/>
        <v>0</v>
      </c>
      <c r="O35" s="46">
        <f t="shared" si="6"/>
        <v>0</v>
      </c>
      <c r="P35" s="48">
        <f t="shared" si="7"/>
        <v>50</v>
      </c>
      <c r="Q35" s="48">
        <f t="shared" si="8"/>
        <v>50</v>
      </c>
      <c r="R35" s="44" t="str">
        <f t="shared" si="9"/>
        <v>PASS</v>
      </c>
    </row>
    <row r="36">
      <c r="A36" s="1"/>
      <c r="B36" s="44">
        <v>24.0</v>
      </c>
      <c r="C36" s="44">
        <v>1.2220093E7</v>
      </c>
      <c r="D36" s="45" t="s">
        <v>54</v>
      </c>
      <c r="E36" s="46" t="s">
        <v>31</v>
      </c>
      <c r="F36" s="46">
        <v>15.17</v>
      </c>
      <c r="G36" s="46">
        <f t="shared" si="1"/>
        <v>15.17</v>
      </c>
      <c r="H36" s="46">
        <v>20.0</v>
      </c>
      <c r="I36" s="47">
        <f t="shared" si="2"/>
        <v>20</v>
      </c>
      <c r="J36" s="46">
        <v>52.76</v>
      </c>
      <c r="K36" s="46">
        <f t="shared" si="3"/>
        <v>52.76</v>
      </c>
      <c r="L36" s="46">
        <v>0.0</v>
      </c>
      <c r="M36" s="46">
        <f t="shared" si="4"/>
        <v>0</v>
      </c>
      <c r="N36" s="46">
        <f t="shared" si="5"/>
        <v>0</v>
      </c>
      <c r="O36" s="46">
        <f t="shared" si="6"/>
        <v>0</v>
      </c>
      <c r="P36" s="48">
        <f t="shared" si="7"/>
        <v>87.93</v>
      </c>
      <c r="Q36" s="48">
        <f t="shared" si="8"/>
        <v>87.9</v>
      </c>
      <c r="R36" s="44" t="str">
        <f t="shared" si="9"/>
        <v>PASS</v>
      </c>
    </row>
    <row r="37">
      <c r="A37" s="1"/>
      <c r="B37" s="44">
        <v>25.0</v>
      </c>
      <c r="C37" s="44">
        <v>1.2220098E7</v>
      </c>
      <c r="D37" s="45" t="s">
        <v>55</v>
      </c>
      <c r="E37" s="46" t="s">
        <v>49</v>
      </c>
      <c r="F37" s="46">
        <v>11.63</v>
      </c>
      <c r="G37" s="46">
        <f t="shared" si="1"/>
        <v>11.63</v>
      </c>
      <c r="H37" s="46">
        <v>15.2</v>
      </c>
      <c r="I37" s="47">
        <f t="shared" si="2"/>
        <v>15.2</v>
      </c>
      <c r="J37" s="46">
        <v>45.37</v>
      </c>
      <c r="K37" s="46">
        <f t="shared" si="3"/>
        <v>45.37</v>
      </c>
      <c r="L37" s="46">
        <v>0.0</v>
      </c>
      <c r="M37" s="46">
        <f t="shared" si="4"/>
        <v>0</v>
      </c>
      <c r="N37" s="46">
        <f t="shared" si="5"/>
        <v>0</v>
      </c>
      <c r="O37" s="46">
        <f t="shared" si="6"/>
        <v>0</v>
      </c>
      <c r="P37" s="48">
        <f t="shared" si="7"/>
        <v>50</v>
      </c>
      <c r="Q37" s="48">
        <f t="shared" si="8"/>
        <v>50</v>
      </c>
      <c r="R37" s="44" t="str">
        <f t="shared" si="9"/>
        <v>PASS</v>
      </c>
    </row>
    <row r="38" ht="14.25" customHeight="1">
      <c r="A38" s="1"/>
      <c r="B38" s="1"/>
      <c r="C38" s="1"/>
      <c r="D38" s="1"/>
      <c r="E38" s="1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"/>
    </row>
    <row r="39" ht="14.25" customHeight="1">
      <c r="A39" s="1"/>
      <c r="B39" s="1"/>
      <c r="C39" s="1"/>
      <c r="D39" s="1"/>
      <c r="E39" s="1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"/>
    </row>
    <row r="40">
      <c r="A40" s="1"/>
      <c r="B40" s="1"/>
      <c r="C40" s="1"/>
      <c r="D40" s="1"/>
      <c r="E40" s="1"/>
      <c r="F40" s="16"/>
      <c r="G40" s="16"/>
      <c r="H40" s="16"/>
      <c r="I40" s="16"/>
      <c r="J40" s="16"/>
      <c r="K40" s="52"/>
      <c r="L40" s="52"/>
      <c r="M40" s="52"/>
      <c r="N40" s="52"/>
      <c r="O40" s="52"/>
      <c r="P40" s="52"/>
      <c r="Q40" s="52"/>
      <c r="R40" s="1"/>
    </row>
    <row r="41">
      <c r="A41" s="1"/>
      <c r="B41" s="1"/>
      <c r="C41" s="1"/>
      <c r="D41" s="1"/>
      <c r="E41" s="1"/>
      <c r="F41" s="16"/>
      <c r="G41" s="16"/>
      <c r="H41" s="16"/>
      <c r="I41" s="16"/>
      <c r="J41" s="16"/>
      <c r="K41" s="52" t="s">
        <v>56</v>
      </c>
      <c r="N41" s="52" t="s">
        <v>57</v>
      </c>
      <c r="R41" s="1"/>
    </row>
    <row r="42">
      <c r="A42" s="1"/>
      <c r="B42" s="1"/>
      <c r="C42" s="1"/>
      <c r="D42" s="1"/>
      <c r="E42" s="1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"/>
    </row>
    <row r="43">
      <c r="A43" s="1"/>
      <c r="B43" s="1"/>
      <c r="C43" s="1"/>
      <c r="D43" s="1"/>
      <c r="E43" s="1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"/>
    </row>
    <row r="44">
      <c r="A44" s="1"/>
      <c r="B44" s="1"/>
      <c r="C44" s="1"/>
      <c r="D44" s="1"/>
      <c r="E44" s="1"/>
      <c r="F44" s="16"/>
      <c r="G44" s="16"/>
      <c r="H44" s="16"/>
      <c r="I44" s="16"/>
      <c r="J44" s="16"/>
      <c r="K44" s="52"/>
      <c r="L44" s="52"/>
      <c r="M44" s="52"/>
      <c r="N44" s="52"/>
      <c r="O44" s="52"/>
      <c r="P44" s="52"/>
      <c r="Q44" s="52"/>
      <c r="R44" s="1"/>
    </row>
    <row r="45">
      <c r="A45" s="1"/>
      <c r="B45" s="1"/>
      <c r="C45" s="1"/>
      <c r="D45" s="1"/>
      <c r="E45" s="1"/>
      <c r="F45" s="16"/>
      <c r="G45" s="16"/>
      <c r="H45" s="16"/>
      <c r="I45" s="16"/>
      <c r="J45" s="16"/>
      <c r="K45" s="52" t="s">
        <v>58</v>
      </c>
      <c r="N45" s="52" t="s">
        <v>59</v>
      </c>
      <c r="R45" s="1"/>
    </row>
    <row r="46">
      <c r="A46" s="1"/>
      <c r="B46" s="1"/>
      <c r="C46" s="1"/>
      <c r="D46" s="1"/>
      <c r="E46" s="1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"/>
    </row>
    <row r="47">
      <c r="A47" s="1"/>
      <c r="B47" s="1"/>
      <c r="C47" s="1"/>
      <c r="D47" s="1"/>
      <c r="E47" s="1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"/>
    </row>
    <row r="48">
      <c r="A48" s="1"/>
      <c r="B48" s="1"/>
      <c r="C48" s="1"/>
      <c r="D48" s="1"/>
      <c r="E48" s="1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"/>
    </row>
    <row r="49">
      <c r="A49" s="1"/>
      <c r="B49" s="1"/>
      <c r="C49" s="1"/>
      <c r="D49" s="1"/>
      <c r="E49" s="1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"/>
    </row>
    <row r="50">
      <c r="A50" s="1"/>
      <c r="B50" s="1"/>
      <c r="C50" s="1"/>
      <c r="D50" s="1"/>
      <c r="E50" s="1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"/>
    </row>
    <row r="51">
      <c r="A51" s="1"/>
      <c r="B51" s="1"/>
      <c r="C51" s="1"/>
      <c r="D51" s="1"/>
      <c r="E51" s="1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"/>
    </row>
    <row r="52">
      <c r="A52" s="1"/>
      <c r="B52" s="1"/>
      <c r="C52" s="1"/>
      <c r="D52" s="1"/>
      <c r="E52" s="1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"/>
    </row>
  </sheetData>
  <mergeCells count="30">
    <mergeCell ref="I5:J5"/>
    <mergeCell ref="G6:H6"/>
    <mergeCell ref="K41:M41"/>
    <mergeCell ref="N41:Q41"/>
    <mergeCell ref="K45:M45"/>
    <mergeCell ref="N45:Q45"/>
    <mergeCell ref="N8:Q8"/>
    <mergeCell ref="F9:L9"/>
    <mergeCell ref="N9:Q9"/>
    <mergeCell ref="B1:R1"/>
    <mergeCell ref="B2:R2"/>
    <mergeCell ref="B3:R3"/>
    <mergeCell ref="D5:F5"/>
    <mergeCell ref="K5:L5"/>
    <mergeCell ref="M5:R6"/>
    <mergeCell ref="J6:K6"/>
    <mergeCell ref="E11:E12"/>
    <mergeCell ref="F11:G11"/>
    <mergeCell ref="H11:I11"/>
    <mergeCell ref="J11:K11"/>
    <mergeCell ref="L11:M11"/>
    <mergeCell ref="N11:O11"/>
    <mergeCell ref="R11:R12"/>
    <mergeCell ref="B5:C5"/>
    <mergeCell ref="B7:C7"/>
    <mergeCell ref="D7:F7"/>
    <mergeCell ref="B9:C9"/>
    <mergeCell ref="B11:B12"/>
    <mergeCell ref="C11:C12"/>
    <mergeCell ref="D11:D12"/>
  </mergeCells>
  <conditionalFormatting sqref="E13:E37">
    <cfRule type="cellIs" dxfId="0" priority="1" operator="equal">
      <formula>"YES"</formula>
    </cfRule>
  </conditionalFormatting>
  <dataValidations>
    <dataValidation type="list" allowBlank="1" showErrorMessage="1" sqref="I6">
      <formula1>"I,II,III,IV"</formula1>
    </dataValidation>
    <dataValidation type="list" allowBlank="1" showErrorMessage="1" sqref="L6">
      <formula1>"I,II"</formula1>
    </dataValidation>
    <dataValidation type="list" allowBlank="1" showErrorMessage="1" sqref="D7">
      <formula1>"Regular,Repeat Module"</formula1>
    </dataValidation>
    <dataValidation type="list" allowBlank="1" showErrorMessage="1" sqref="E13:E37">
      <formula1>"YES,NO"</formula1>
    </dataValidation>
    <dataValidation type="list" allowBlank="1" showErrorMessage="1" sqref="I5">
      <formula1>"Autumn,Spring"</formula1>
    </dataValidation>
    <dataValidation type="list" allowBlank="1" sqref="D5">
      <formula1>"Bachelor of Computer Science,Bachelor of Science in Information Technology,Bachelor of Interactive Design and Development,BCS (Blockchain Development),BCS  (AI Development &amp; Data Science),BCS  (Full Stack Development)"</formula1>
    </dataValidation>
    <dataValidation type="custom" allowBlank="1" showInputMessage="1" showErrorMessage="1" prompt="Maximum 100 Marks - Maximum Marks should not exceed 100" sqref="P13:Q37">
      <formula1>AND(P13&gt;=0,P13&lt;=100)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1" max="1" width="8.0"/>
    <col customWidth="1" min="2" max="2" width="38.33"/>
  </cols>
  <sheetData>
    <row r="1">
      <c r="A1" s="53" t="s">
        <v>60</v>
      </c>
      <c r="B1" s="53" t="s">
        <v>61</v>
      </c>
    </row>
    <row r="2">
      <c r="A2" s="53" t="s">
        <v>62</v>
      </c>
      <c r="B2" s="54" t="s">
        <v>63</v>
      </c>
    </row>
    <row r="3">
      <c r="A3" s="53" t="s">
        <v>64</v>
      </c>
      <c r="B3" s="53" t="s">
        <v>65</v>
      </c>
    </row>
    <row r="4">
      <c r="A4" s="53" t="s">
        <v>66</v>
      </c>
      <c r="B4" s="53" t="s">
        <v>67</v>
      </c>
    </row>
    <row r="5">
      <c r="A5" s="53" t="s">
        <v>68</v>
      </c>
      <c r="B5" s="53" t="s">
        <v>69</v>
      </c>
    </row>
    <row r="6">
      <c r="A6" s="53" t="s">
        <v>70</v>
      </c>
      <c r="B6" s="53" t="s">
        <v>71</v>
      </c>
    </row>
    <row r="7">
      <c r="A7" s="53" t="s">
        <v>72</v>
      </c>
      <c r="B7" s="53" t="s">
        <v>73</v>
      </c>
    </row>
    <row r="8">
      <c r="A8" s="53" t="s">
        <v>74</v>
      </c>
      <c r="B8" s="53" t="s">
        <v>75</v>
      </c>
    </row>
    <row r="9">
      <c r="A9" s="53" t="s">
        <v>76</v>
      </c>
      <c r="B9" s="53" t="s">
        <v>77</v>
      </c>
    </row>
    <row r="10">
      <c r="A10" s="54" t="s">
        <v>78</v>
      </c>
      <c r="B10" s="53" t="s">
        <v>79</v>
      </c>
    </row>
    <row r="11">
      <c r="A11" s="53" t="s">
        <v>80</v>
      </c>
      <c r="B11" s="53" t="s">
        <v>81</v>
      </c>
    </row>
    <row r="12">
      <c r="A12" s="53" t="s">
        <v>82</v>
      </c>
      <c r="B12" s="53" t="s">
        <v>83</v>
      </c>
    </row>
    <row r="13">
      <c r="A13" s="53" t="s">
        <v>84</v>
      </c>
      <c r="B13" s="53" t="s">
        <v>85</v>
      </c>
    </row>
    <row r="14">
      <c r="A14" s="55" t="s">
        <v>86</v>
      </c>
      <c r="B14" s="55" t="s">
        <v>87</v>
      </c>
    </row>
    <row r="15">
      <c r="A15" s="53" t="s">
        <v>88</v>
      </c>
      <c r="B15" s="53" t="s">
        <v>89</v>
      </c>
    </row>
    <row r="16">
      <c r="A16" s="53" t="s">
        <v>90</v>
      </c>
      <c r="B16" s="53" t="s">
        <v>91</v>
      </c>
    </row>
    <row r="17">
      <c r="A17" s="53" t="s">
        <v>92</v>
      </c>
      <c r="B17" s="53" t="s">
        <v>93</v>
      </c>
    </row>
    <row r="18">
      <c r="A18" s="53" t="s">
        <v>94</v>
      </c>
      <c r="B18" s="53" t="s">
        <v>75</v>
      </c>
    </row>
    <row r="19">
      <c r="A19" s="53" t="s">
        <v>95</v>
      </c>
      <c r="B19" s="53" t="s">
        <v>96</v>
      </c>
    </row>
    <row r="20">
      <c r="A20" s="53" t="s">
        <v>97</v>
      </c>
      <c r="B20" s="53" t="s">
        <v>98</v>
      </c>
    </row>
    <row r="21">
      <c r="A21" s="53" t="s">
        <v>15</v>
      </c>
      <c r="B21" s="53" t="s">
        <v>99</v>
      </c>
    </row>
    <row r="22">
      <c r="A22" s="53" t="s">
        <v>100</v>
      </c>
      <c r="B22" s="53" t="s">
        <v>101</v>
      </c>
    </row>
    <row r="23">
      <c r="A23" s="53" t="s">
        <v>102</v>
      </c>
      <c r="B23" s="53" t="s">
        <v>103</v>
      </c>
    </row>
    <row r="24">
      <c r="A24" s="53" t="s">
        <v>104</v>
      </c>
      <c r="B24" s="53" t="s">
        <v>105</v>
      </c>
    </row>
    <row r="25">
      <c r="A25" s="53" t="s">
        <v>106</v>
      </c>
      <c r="B25" s="53" t="s">
        <v>107</v>
      </c>
    </row>
    <row r="26">
      <c r="A26" s="53" t="s">
        <v>108</v>
      </c>
      <c r="B26" s="53" t="s">
        <v>109</v>
      </c>
    </row>
    <row r="27">
      <c r="A27" s="53" t="s">
        <v>110</v>
      </c>
      <c r="B27" s="53" t="s">
        <v>111</v>
      </c>
    </row>
    <row r="28">
      <c r="A28" s="53" t="s">
        <v>112</v>
      </c>
      <c r="B28" s="53" t="s">
        <v>113</v>
      </c>
    </row>
    <row r="29">
      <c r="A29" s="53" t="s">
        <v>114</v>
      </c>
      <c r="B29" s="53" t="s">
        <v>115</v>
      </c>
    </row>
    <row r="30">
      <c r="A30" s="53" t="s">
        <v>116</v>
      </c>
      <c r="B30" s="53" t="s">
        <v>117</v>
      </c>
    </row>
    <row r="31">
      <c r="A31" s="53" t="s">
        <v>118</v>
      </c>
      <c r="B31" s="53" t="s">
        <v>119</v>
      </c>
    </row>
    <row r="32">
      <c r="A32" s="53" t="s">
        <v>120</v>
      </c>
      <c r="B32" s="53" t="s">
        <v>121</v>
      </c>
    </row>
    <row r="33">
      <c r="A33" s="53" t="s">
        <v>122</v>
      </c>
      <c r="B33" s="53" t="s">
        <v>123</v>
      </c>
    </row>
    <row r="34">
      <c r="A34" s="53" t="s">
        <v>124</v>
      </c>
      <c r="B34" s="53" t="s">
        <v>125</v>
      </c>
    </row>
    <row r="35">
      <c r="A35" s="53" t="s">
        <v>126</v>
      </c>
      <c r="B35" s="53" t="s">
        <v>127</v>
      </c>
    </row>
    <row r="36">
      <c r="A36" s="53" t="s">
        <v>128</v>
      </c>
      <c r="B36" s="54" t="s">
        <v>129</v>
      </c>
    </row>
    <row r="37">
      <c r="A37" s="53" t="s">
        <v>130</v>
      </c>
      <c r="B37" s="53" t="s">
        <v>131</v>
      </c>
    </row>
    <row r="38">
      <c r="A38" s="53" t="s">
        <v>15</v>
      </c>
      <c r="B38" s="53" t="s">
        <v>99</v>
      </c>
    </row>
    <row r="39">
      <c r="A39" s="53" t="s">
        <v>132</v>
      </c>
      <c r="B39" s="53" t="s">
        <v>133</v>
      </c>
    </row>
    <row r="40">
      <c r="A40" s="53" t="s">
        <v>134</v>
      </c>
      <c r="B40" s="53" t="s">
        <v>135</v>
      </c>
    </row>
    <row r="41">
      <c r="A41" s="53" t="s">
        <v>136</v>
      </c>
      <c r="B41" s="53" t="s">
        <v>137</v>
      </c>
    </row>
    <row r="42">
      <c r="A42" s="53" t="s">
        <v>138</v>
      </c>
      <c r="B42" s="53" t="s">
        <v>139</v>
      </c>
    </row>
    <row r="43">
      <c r="A43" s="53" t="s">
        <v>140</v>
      </c>
      <c r="B43" s="53" t="s">
        <v>141</v>
      </c>
    </row>
    <row r="44">
      <c r="A44" s="53" t="s">
        <v>142</v>
      </c>
      <c r="B44" s="53" t="s">
        <v>143</v>
      </c>
    </row>
    <row r="45">
      <c r="A45" s="53" t="s">
        <v>144</v>
      </c>
      <c r="B45" s="53" t="s">
        <v>145</v>
      </c>
    </row>
    <row r="46">
      <c r="A46" s="53" t="s">
        <v>146</v>
      </c>
      <c r="B46" s="53" t="s">
        <v>147</v>
      </c>
    </row>
    <row r="47">
      <c r="A47" s="53" t="s">
        <v>148</v>
      </c>
      <c r="B47" s="53" t="s">
        <v>149</v>
      </c>
    </row>
    <row r="48">
      <c r="A48" s="56" t="s">
        <v>150</v>
      </c>
      <c r="B48" s="56" t="s">
        <v>151</v>
      </c>
    </row>
    <row r="49">
      <c r="A49" s="55" t="s">
        <v>90</v>
      </c>
      <c r="B49" s="55" t="s">
        <v>91</v>
      </c>
    </row>
    <row r="50">
      <c r="A50" s="55" t="s">
        <v>152</v>
      </c>
      <c r="B50" s="55" t="s">
        <v>153</v>
      </c>
    </row>
    <row r="51">
      <c r="A51" s="55" t="s">
        <v>113</v>
      </c>
      <c r="B51" s="55" t="s">
        <v>154</v>
      </c>
    </row>
    <row r="52">
      <c r="A52" s="55" t="s">
        <v>155</v>
      </c>
      <c r="B52" s="55" t="s">
        <v>156</v>
      </c>
    </row>
    <row r="53">
      <c r="A53" s="54" t="s">
        <v>157</v>
      </c>
      <c r="B53" s="56" t="s">
        <v>158</v>
      </c>
    </row>
    <row r="54">
      <c r="A54" s="54" t="s">
        <v>159</v>
      </c>
      <c r="B54" s="56" t="s">
        <v>160</v>
      </c>
    </row>
    <row r="55">
      <c r="A55" s="57" t="s">
        <v>161</v>
      </c>
      <c r="B55" s="54" t="s">
        <v>162</v>
      </c>
    </row>
    <row r="56">
      <c r="A56" s="54" t="s">
        <v>163</v>
      </c>
      <c r="B56" s="56" t="s">
        <v>164</v>
      </c>
    </row>
    <row r="57">
      <c r="A57" s="54" t="s">
        <v>165</v>
      </c>
      <c r="B57" s="54" t="s">
        <v>166</v>
      </c>
    </row>
    <row r="58">
      <c r="A58" s="54" t="s">
        <v>167</v>
      </c>
      <c r="B58" s="54" t="s">
        <v>168</v>
      </c>
    </row>
    <row r="59">
      <c r="A59" s="54" t="s">
        <v>77</v>
      </c>
      <c r="B59" s="54" t="s">
        <v>169</v>
      </c>
    </row>
    <row r="60">
      <c r="A60" s="54" t="s">
        <v>170</v>
      </c>
      <c r="B60" s="54" t="s">
        <v>171</v>
      </c>
    </row>
    <row r="61">
      <c r="A61" s="54" t="s">
        <v>172</v>
      </c>
      <c r="B61" s="58" t="s">
        <v>173</v>
      </c>
    </row>
    <row r="62">
      <c r="A62" s="59" t="s">
        <v>174</v>
      </c>
      <c r="B62" s="60" t="s">
        <v>175</v>
      </c>
    </row>
    <row r="63">
      <c r="A63" s="61" t="s">
        <v>176</v>
      </c>
      <c r="B63" s="62" t="s">
        <v>177</v>
      </c>
    </row>
    <row r="64">
      <c r="A64" s="61" t="s">
        <v>178</v>
      </c>
      <c r="B64" s="62" t="s">
        <v>179</v>
      </c>
    </row>
    <row r="65">
      <c r="A65" s="63" t="s">
        <v>180</v>
      </c>
      <c r="B65" s="64" t="s">
        <v>181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2.11"/>
    <col customWidth="1" min="2" max="3" width="14.11"/>
    <col customWidth="1" min="4" max="4" width="25.67"/>
    <col customWidth="1" min="5" max="5" width="12.0"/>
    <col customWidth="1" min="6" max="6" width="10.78"/>
    <col customWidth="1" min="7" max="7" width="11.44"/>
    <col customWidth="1" min="8" max="8" width="13.78"/>
    <col customWidth="1" min="9" max="26" width="10.78"/>
  </cols>
  <sheetData>
    <row r="1" ht="9.75" customHeight="1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>
      <c r="A2" s="65"/>
      <c r="B2" s="66" t="s">
        <v>0</v>
      </c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>
      <c r="A3" s="65"/>
      <c r="B3" s="66" t="s">
        <v>1</v>
      </c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>
      <c r="A4" s="65"/>
      <c r="B4" s="67" t="s">
        <v>182</v>
      </c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>
      <c r="A5" s="65"/>
      <c r="B5" s="67"/>
      <c r="C5" s="67"/>
      <c r="D5" s="67"/>
      <c r="E5" s="67"/>
      <c r="F5" s="68" t="s">
        <v>5</v>
      </c>
      <c r="G5" s="14"/>
      <c r="H5" s="69">
        <v>2022.0</v>
      </c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>
      <c r="A6" s="65"/>
      <c r="B6" s="70" t="s">
        <v>183</v>
      </c>
      <c r="C6" s="71" t="s">
        <v>184</v>
      </c>
      <c r="D6" s="15"/>
      <c r="E6" s="72" t="s">
        <v>185</v>
      </c>
      <c r="F6" s="73" t="s">
        <v>186</v>
      </c>
      <c r="G6" s="74" t="s">
        <v>187</v>
      </c>
      <c r="H6" s="73" t="s">
        <v>10</v>
      </c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 ht="6.75" customHeight="1">
      <c r="A7" s="65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>
      <c r="A8" s="65"/>
      <c r="B8" s="70" t="s">
        <v>188</v>
      </c>
      <c r="C8" s="75" t="s">
        <v>128</v>
      </c>
      <c r="D8" s="72" t="s">
        <v>189</v>
      </c>
      <c r="E8" s="76" t="s">
        <v>129</v>
      </c>
      <c r="F8" s="14"/>
      <c r="G8" s="14"/>
      <c r="H8" s="1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 ht="6.75" customHeight="1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>
      <c r="A10" s="65"/>
      <c r="B10" s="77" t="s">
        <v>18</v>
      </c>
      <c r="C10" s="78" t="s">
        <v>19</v>
      </c>
      <c r="D10" s="78" t="s">
        <v>20</v>
      </c>
      <c r="E10" s="79" t="s">
        <v>190</v>
      </c>
      <c r="F10" s="79" t="s">
        <v>191</v>
      </c>
      <c r="G10" s="80" t="s">
        <v>192</v>
      </c>
      <c r="H10" s="81"/>
      <c r="I10" s="82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>
      <c r="A11" s="65"/>
      <c r="B11" s="83"/>
      <c r="C11" s="84"/>
      <c r="D11" s="84"/>
      <c r="E11" s="85">
        <v>50.0</v>
      </c>
      <c r="F11" s="85">
        <f>IF((100-E11)&gt;0,100-E11,"")</f>
        <v>50</v>
      </c>
      <c r="G11" s="86">
        <f>IF(SUM(E11:F11)&gt;100,100,SUM(E11:F11))</f>
        <v>100</v>
      </c>
      <c r="H11" s="87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>
      <c r="A12" s="65"/>
      <c r="B12" s="88">
        <v>1.0</v>
      </c>
      <c r="C12" s="89"/>
      <c r="D12" s="90"/>
      <c r="E12" s="91"/>
      <c r="F12" s="91"/>
      <c r="G12" s="92">
        <f t="shared" ref="G12:G51" si="1">ROUND(E12+F12,2)</f>
        <v>0</v>
      </c>
      <c r="H12" s="37"/>
      <c r="I12" s="65"/>
      <c r="J12" s="65"/>
      <c r="K12" s="93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>
      <c r="A13" s="65"/>
      <c r="B13" s="94">
        <v>2.0</v>
      </c>
      <c r="C13" s="95"/>
      <c r="D13" s="96"/>
      <c r="E13" s="97"/>
      <c r="F13" s="97"/>
      <c r="G13" s="98">
        <f t="shared" si="1"/>
        <v>0</v>
      </c>
      <c r="H13" s="99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>
      <c r="A14" s="65"/>
      <c r="B14" s="94">
        <v>3.0</v>
      </c>
      <c r="C14" s="95"/>
      <c r="D14" s="96"/>
      <c r="E14" s="97"/>
      <c r="F14" s="97"/>
      <c r="G14" s="98">
        <f t="shared" si="1"/>
        <v>0</v>
      </c>
      <c r="H14" s="99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>
      <c r="A15" s="65"/>
      <c r="B15" s="94">
        <v>4.0</v>
      </c>
      <c r="C15" s="95"/>
      <c r="D15" s="96"/>
      <c r="E15" s="97"/>
      <c r="F15" s="97"/>
      <c r="G15" s="98">
        <f t="shared" si="1"/>
        <v>0</v>
      </c>
      <c r="H15" s="99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>
      <c r="A16" s="65"/>
      <c r="B16" s="94">
        <v>5.0</v>
      </c>
      <c r="C16" s="95"/>
      <c r="D16" s="96"/>
      <c r="E16" s="97"/>
      <c r="F16" s="97"/>
      <c r="G16" s="98">
        <f t="shared" si="1"/>
        <v>0</v>
      </c>
      <c r="H16" s="99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>
      <c r="A17" s="65"/>
      <c r="B17" s="94">
        <v>6.0</v>
      </c>
      <c r="C17" s="95"/>
      <c r="D17" s="96"/>
      <c r="E17" s="97"/>
      <c r="F17" s="97"/>
      <c r="G17" s="98">
        <f t="shared" si="1"/>
        <v>0</v>
      </c>
      <c r="H17" s="99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>
      <c r="A18" s="65"/>
      <c r="B18" s="94">
        <v>7.0</v>
      </c>
      <c r="C18" s="95"/>
      <c r="D18" s="96"/>
      <c r="E18" s="97"/>
      <c r="F18" s="97"/>
      <c r="G18" s="98">
        <f t="shared" si="1"/>
        <v>0</v>
      </c>
      <c r="H18" s="99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>
      <c r="A19" s="65"/>
      <c r="B19" s="94">
        <v>8.0</v>
      </c>
      <c r="C19" s="95"/>
      <c r="D19" s="96"/>
      <c r="E19" s="97"/>
      <c r="F19" s="97"/>
      <c r="G19" s="98">
        <f t="shared" si="1"/>
        <v>0</v>
      </c>
      <c r="H19" s="99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>
      <c r="A20" s="65"/>
      <c r="B20" s="94">
        <v>9.0</v>
      </c>
      <c r="C20" s="95"/>
      <c r="D20" s="96"/>
      <c r="E20" s="97"/>
      <c r="F20" s="97"/>
      <c r="G20" s="98">
        <f t="shared" si="1"/>
        <v>0</v>
      </c>
      <c r="H20" s="99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>
      <c r="A21" s="65"/>
      <c r="B21" s="94">
        <v>10.0</v>
      </c>
      <c r="C21" s="95"/>
      <c r="D21" s="96"/>
      <c r="E21" s="97"/>
      <c r="F21" s="97"/>
      <c r="G21" s="98">
        <f t="shared" si="1"/>
        <v>0</v>
      </c>
      <c r="H21" s="99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>
      <c r="A22" s="65"/>
      <c r="B22" s="94">
        <v>11.0</v>
      </c>
      <c r="C22" s="95"/>
      <c r="D22" s="96"/>
      <c r="E22" s="97"/>
      <c r="F22" s="97"/>
      <c r="G22" s="98">
        <f t="shared" si="1"/>
        <v>0</v>
      </c>
      <c r="H22" s="99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>
      <c r="A23" s="65"/>
      <c r="B23" s="94">
        <v>12.0</v>
      </c>
      <c r="C23" s="95"/>
      <c r="D23" s="96"/>
      <c r="E23" s="97"/>
      <c r="F23" s="97"/>
      <c r="G23" s="98">
        <f t="shared" si="1"/>
        <v>0</v>
      </c>
      <c r="H23" s="99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>
      <c r="A24" s="65"/>
      <c r="B24" s="94">
        <v>13.0</v>
      </c>
      <c r="C24" s="95"/>
      <c r="D24" s="96"/>
      <c r="E24" s="97"/>
      <c r="F24" s="97"/>
      <c r="G24" s="98">
        <f t="shared" si="1"/>
        <v>0</v>
      </c>
      <c r="H24" s="99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>
      <c r="A25" s="65"/>
      <c r="B25" s="94">
        <v>14.0</v>
      </c>
      <c r="C25" s="95"/>
      <c r="D25" s="96"/>
      <c r="E25" s="97"/>
      <c r="F25" s="97"/>
      <c r="G25" s="98">
        <f t="shared" si="1"/>
        <v>0</v>
      </c>
      <c r="H25" s="99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>
      <c r="A26" s="65"/>
      <c r="B26" s="94">
        <v>15.0</v>
      </c>
      <c r="C26" s="95"/>
      <c r="D26" s="96"/>
      <c r="E26" s="97"/>
      <c r="F26" s="97"/>
      <c r="G26" s="98">
        <f t="shared" si="1"/>
        <v>0</v>
      </c>
      <c r="H26" s="99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>
      <c r="A27" s="65"/>
      <c r="B27" s="94">
        <v>16.0</v>
      </c>
      <c r="C27" s="95"/>
      <c r="D27" s="96"/>
      <c r="E27" s="97"/>
      <c r="F27" s="97"/>
      <c r="G27" s="98">
        <f t="shared" si="1"/>
        <v>0</v>
      </c>
      <c r="H27" s="99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>
      <c r="A28" s="65"/>
      <c r="B28" s="94">
        <v>17.0</v>
      </c>
      <c r="C28" s="95"/>
      <c r="D28" s="96"/>
      <c r="E28" s="97"/>
      <c r="F28" s="97"/>
      <c r="G28" s="98">
        <f t="shared" si="1"/>
        <v>0</v>
      </c>
      <c r="H28" s="99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>
      <c r="A29" s="65"/>
      <c r="B29" s="94">
        <v>18.0</v>
      </c>
      <c r="C29" s="95"/>
      <c r="D29" s="96"/>
      <c r="E29" s="97"/>
      <c r="F29" s="97"/>
      <c r="G29" s="98">
        <f t="shared" si="1"/>
        <v>0</v>
      </c>
      <c r="H29" s="99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>
      <c r="A30" s="65"/>
      <c r="B30" s="94">
        <v>19.0</v>
      </c>
      <c r="C30" s="95"/>
      <c r="D30" s="96"/>
      <c r="E30" s="97"/>
      <c r="F30" s="97"/>
      <c r="G30" s="98">
        <f t="shared" si="1"/>
        <v>0</v>
      </c>
      <c r="H30" s="99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>
      <c r="A31" s="65"/>
      <c r="B31" s="94">
        <v>20.0</v>
      </c>
      <c r="C31" s="95"/>
      <c r="D31" s="96"/>
      <c r="E31" s="97"/>
      <c r="F31" s="97"/>
      <c r="G31" s="98">
        <f t="shared" si="1"/>
        <v>0</v>
      </c>
      <c r="H31" s="99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>
      <c r="A32" s="65"/>
      <c r="B32" s="94">
        <v>21.0</v>
      </c>
      <c r="C32" s="95"/>
      <c r="D32" s="96"/>
      <c r="E32" s="97"/>
      <c r="F32" s="97"/>
      <c r="G32" s="98">
        <f t="shared" si="1"/>
        <v>0</v>
      </c>
      <c r="H32" s="99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>
      <c r="A33" s="65"/>
      <c r="B33" s="94">
        <v>22.0</v>
      </c>
      <c r="C33" s="95"/>
      <c r="D33" s="96"/>
      <c r="E33" s="97"/>
      <c r="F33" s="97"/>
      <c r="G33" s="98">
        <f t="shared" si="1"/>
        <v>0</v>
      </c>
      <c r="H33" s="99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>
      <c r="A34" s="65"/>
      <c r="B34" s="94">
        <v>23.0</v>
      </c>
      <c r="C34" s="95"/>
      <c r="D34" s="96"/>
      <c r="E34" s="97"/>
      <c r="F34" s="97"/>
      <c r="G34" s="98">
        <f t="shared" si="1"/>
        <v>0</v>
      </c>
      <c r="H34" s="99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>
      <c r="A35" s="65"/>
      <c r="B35" s="94">
        <v>24.0</v>
      </c>
      <c r="C35" s="95"/>
      <c r="D35" s="96"/>
      <c r="E35" s="97"/>
      <c r="F35" s="97"/>
      <c r="G35" s="98">
        <f t="shared" si="1"/>
        <v>0</v>
      </c>
      <c r="H35" s="99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>
      <c r="A36" s="65"/>
      <c r="B36" s="94">
        <v>25.0</v>
      </c>
      <c r="C36" s="95"/>
      <c r="D36" s="96"/>
      <c r="E36" s="97"/>
      <c r="F36" s="97"/>
      <c r="G36" s="98">
        <f t="shared" si="1"/>
        <v>0</v>
      </c>
      <c r="H36" s="99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</row>
    <row r="37">
      <c r="A37" s="65"/>
      <c r="B37" s="94">
        <v>26.0</v>
      </c>
      <c r="C37" s="95"/>
      <c r="D37" s="96"/>
      <c r="E37" s="97"/>
      <c r="F37" s="97"/>
      <c r="G37" s="98">
        <f t="shared" si="1"/>
        <v>0</v>
      </c>
      <c r="H37" s="99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</row>
    <row r="38">
      <c r="A38" s="65"/>
      <c r="B38" s="94">
        <v>27.0</v>
      </c>
      <c r="C38" s="95"/>
      <c r="D38" s="96"/>
      <c r="E38" s="97"/>
      <c r="F38" s="97"/>
      <c r="G38" s="98">
        <f t="shared" si="1"/>
        <v>0</v>
      </c>
      <c r="H38" s="99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>
      <c r="A39" s="65"/>
      <c r="B39" s="94">
        <v>28.0</v>
      </c>
      <c r="C39" s="95"/>
      <c r="D39" s="96"/>
      <c r="E39" s="97"/>
      <c r="F39" s="97"/>
      <c r="G39" s="98">
        <f t="shared" si="1"/>
        <v>0</v>
      </c>
      <c r="H39" s="99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</row>
    <row r="40">
      <c r="A40" s="65"/>
      <c r="B40" s="94">
        <v>29.0</v>
      </c>
      <c r="C40" s="95"/>
      <c r="D40" s="96"/>
      <c r="E40" s="97"/>
      <c r="F40" s="97"/>
      <c r="G40" s="98">
        <f t="shared" si="1"/>
        <v>0</v>
      </c>
      <c r="H40" s="99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>
      <c r="A41" s="65"/>
      <c r="B41" s="94">
        <v>30.0</v>
      </c>
      <c r="C41" s="95"/>
      <c r="D41" s="96"/>
      <c r="E41" s="97"/>
      <c r="F41" s="97"/>
      <c r="G41" s="98">
        <f t="shared" si="1"/>
        <v>0</v>
      </c>
      <c r="H41" s="99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</row>
    <row r="42">
      <c r="A42" s="65"/>
      <c r="B42" s="94">
        <v>31.0</v>
      </c>
      <c r="C42" s="95"/>
      <c r="D42" s="96"/>
      <c r="E42" s="97"/>
      <c r="F42" s="97"/>
      <c r="G42" s="98">
        <f t="shared" si="1"/>
        <v>0</v>
      </c>
      <c r="H42" s="99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</row>
    <row r="43">
      <c r="A43" s="65"/>
      <c r="B43" s="94">
        <v>32.0</v>
      </c>
      <c r="C43" s="95"/>
      <c r="D43" s="96"/>
      <c r="E43" s="97"/>
      <c r="F43" s="97"/>
      <c r="G43" s="98">
        <f t="shared" si="1"/>
        <v>0</v>
      </c>
      <c r="H43" s="99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>
      <c r="A44" s="65"/>
      <c r="B44" s="94">
        <v>33.0</v>
      </c>
      <c r="C44" s="95"/>
      <c r="D44" s="96"/>
      <c r="E44" s="97"/>
      <c r="F44" s="97"/>
      <c r="G44" s="98">
        <f t="shared" si="1"/>
        <v>0</v>
      </c>
      <c r="H44" s="99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</row>
    <row r="45">
      <c r="A45" s="65"/>
      <c r="B45" s="94">
        <v>34.0</v>
      </c>
      <c r="C45" s="95"/>
      <c r="D45" s="96"/>
      <c r="E45" s="97"/>
      <c r="F45" s="97"/>
      <c r="G45" s="98">
        <f t="shared" si="1"/>
        <v>0</v>
      </c>
      <c r="H45" s="99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</row>
    <row r="46">
      <c r="A46" s="65"/>
      <c r="B46" s="94">
        <v>35.0</v>
      </c>
      <c r="C46" s="95"/>
      <c r="D46" s="96"/>
      <c r="E46" s="97"/>
      <c r="F46" s="97"/>
      <c r="G46" s="98">
        <f t="shared" si="1"/>
        <v>0</v>
      </c>
      <c r="H46" s="99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</row>
    <row r="47">
      <c r="A47" s="65"/>
      <c r="B47" s="94">
        <v>36.0</v>
      </c>
      <c r="C47" s="95"/>
      <c r="D47" s="96"/>
      <c r="E47" s="97"/>
      <c r="F47" s="97"/>
      <c r="G47" s="98">
        <f t="shared" si="1"/>
        <v>0</v>
      </c>
      <c r="H47" s="99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>
      <c r="A48" s="65"/>
      <c r="B48" s="94">
        <v>37.0</v>
      </c>
      <c r="C48" s="95"/>
      <c r="D48" s="96"/>
      <c r="E48" s="97"/>
      <c r="F48" s="97"/>
      <c r="G48" s="98">
        <f t="shared" si="1"/>
        <v>0</v>
      </c>
      <c r="H48" s="99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</row>
    <row r="49">
      <c r="A49" s="65"/>
      <c r="B49" s="94">
        <v>38.0</v>
      </c>
      <c r="C49" s="95"/>
      <c r="D49" s="96"/>
      <c r="E49" s="97"/>
      <c r="F49" s="97"/>
      <c r="G49" s="98">
        <f t="shared" si="1"/>
        <v>0</v>
      </c>
      <c r="H49" s="99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</row>
    <row r="50">
      <c r="A50" s="65"/>
      <c r="B50" s="94">
        <v>39.0</v>
      </c>
      <c r="C50" s="95"/>
      <c r="D50" s="96"/>
      <c r="E50" s="97"/>
      <c r="F50" s="97"/>
      <c r="G50" s="98">
        <f t="shared" si="1"/>
        <v>0</v>
      </c>
      <c r="H50" s="99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</row>
    <row r="51">
      <c r="A51" s="65"/>
      <c r="B51" s="94">
        <v>40.0</v>
      </c>
      <c r="C51" s="95"/>
      <c r="D51" s="96"/>
      <c r="E51" s="97"/>
      <c r="F51" s="97"/>
      <c r="G51" s="98">
        <f t="shared" si="1"/>
        <v>0</v>
      </c>
      <c r="H51" s="99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</row>
    <row r="53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</row>
    <row r="54">
      <c r="A54" s="65"/>
      <c r="B54" s="65"/>
      <c r="C54" s="65"/>
      <c r="D54" s="65"/>
      <c r="E54" s="65"/>
      <c r="F54" s="100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</row>
    <row r="55">
      <c r="A55" s="65"/>
      <c r="B55" s="65"/>
      <c r="C55" s="65"/>
      <c r="D55" s="65"/>
      <c r="E55" s="101" t="s">
        <v>58</v>
      </c>
      <c r="G55" s="101" t="s">
        <v>193</v>
      </c>
      <c r="I55" s="101"/>
      <c r="J55" s="101"/>
      <c r="K55" s="101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</row>
    <row r="56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</row>
    <row r="57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8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</row>
    <row r="59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</row>
    <row r="6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</row>
    <row r="64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</row>
    <row r="66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</row>
    <row r="67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</row>
    <row r="68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</row>
    <row r="69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</row>
    <row r="70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</row>
    <row r="71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</row>
    <row r="73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</row>
    <row r="74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</row>
    <row r="76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</row>
    <row r="78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</row>
    <row r="79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</row>
    <row r="80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</row>
    <row r="8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</row>
    <row r="82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</row>
    <row r="87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</row>
    <row r="88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</row>
    <row r="89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</row>
    <row r="90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</row>
    <row r="9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</row>
    <row r="9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</row>
    <row r="98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</row>
    <row r="99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</row>
    <row r="100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</row>
    <row r="10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</row>
    <row r="103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</row>
    <row r="104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</row>
    <row r="10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</row>
    <row r="106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</row>
    <row r="107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</row>
    <row r="108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</row>
    <row r="109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</row>
    <row r="110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</row>
    <row r="11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</row>
    <row r="11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</row>
    <row r="113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</row>
    <row r="114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</row>
    <row r="11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</row>
    <row r="116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</row>
    <row r="117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</row>
    <row r="118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</row>
    <row r="119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</row>
    <row r="120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</row>
    <row r="12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</row>
    <row r="12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</row>
    <row r="123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</row>
    <row r="124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</row>
    <row r="1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</row>
    <row r="126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</row>
    <row r="127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</row>
    <row r="128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</row>
    <row r="129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</row>
    <row r="130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</row>
    <row r="13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</row>
    <row r="13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</row>
    <row r="133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</row>
    <row r="134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</row>
    <row r="13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</row>
    <row r="136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</row>
    <row r="137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</row>
    <row r="138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</row>
    <row r="139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</row>
    <row r="140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</row>
    <row r="14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</row>
    <row r="14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</row>
    <row r="143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</row>
    <row r="144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</row>
    <row r="14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</row>
    <row r="146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</row>
    <row r="147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</row>
    <row r="148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</row>
    <row r="149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</row>
    <row r="150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</row>
    <row r="15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</row>
    <row r="15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</row>
    <row r="153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</row>
    <row r="154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</row>
    <row r="15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</row>
    <row r="156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</row>
    <row r="157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</row>
    <row r="158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</row>
    <row r="159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</row>
    <row r="160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</row>
    <row r="16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</row>
    <row r="16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</row>
    <row r="163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</row>
    <row r="164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</row>
    <row r="16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</row>
    <row r="166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</row>
    <row r="167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</row>
    <row r="168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</row>
    <row r="169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</row>
    <row r="170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</row>
    <row r="17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</row>
    <row r="17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</row>
    <row r="173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</row>
    <row r="174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</row>
    <row r="17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</row>
    <row r="176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</row>
    <row r="177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</row>
    <row r="178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</row>
    <row r="179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</row>
    <row r="180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</row>
    <row r="18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</row>
    <row r="18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</row>
    <row r="183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</row>
    <row r="184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</row>
    <row r="18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</row>
    <row r="186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</row>
    <row r="187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</row>
    <row r="188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</row>
    <row r="189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</row>
    <row r="190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</row>
    <row r="19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</row>
    <row r="19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</row>
    <row r="193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</row>
    <row r="194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</row>
    <row r="19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</row>
    <row r="196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</row>
    <row r="197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</row>
    <row r="198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</row>
    <row r="199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</row>
    <row r="200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</row>
    <row r="20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</row>
    <row r="20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</row>
    <row r="203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</row>
    <row r="204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</row>
    <row r="20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</row>
    <row r="206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</row>
    <row r="207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</row>
    <row r="208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</row>
    <row r="210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</row>
    <row r="21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</row>
    <row r="21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</row>
    <row r="213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</row>
    <row r="214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</row>
    <row r="21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</row>
    <row r="216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</row>
    <row r="217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</row>
    <row r="218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</row>
    <row r="219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</row>
    <row r="220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</row>
    <row r="22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</row>
    <row r="22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  <row r="913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</row>
    <row r="914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</row>
    <row r="91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</row>
    <row r="916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</row>
    <row r="917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</row>
    <row r="918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</row>
    <row r="919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</row>
    <row r="920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</row>
    <row r="92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</row>
    <row r="92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</row>
    <row r="923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</row>
    <row r="924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</row>
    <row r="9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</row>
    <row r="926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</row>
    <row r="927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</row>
    <row r="928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</row>
    <row r="929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</row>
    <row r="930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</row>
    <row r="93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</row>
    <row r="93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</row>
    <row r="933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</row>
    <row r="934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</row>
    <row r="93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</row>
    <row r="936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</row>
    <row r="937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</row>
    <row r="938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</row>
    <row r="939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</row>
    <row r="940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</row>
    <row r="94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</row>
    <row r="94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</row>
    <row r="943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</row>
    <row r="944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</row>
    <row r="94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</row>
    <row r="946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</row>
    <row r="947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</row>
    <row r="948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</row>
    <row r="949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</row>
    <row r="950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</row>
    <row r="95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</row>
    <row r="95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</row>
    <row r="953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</row>
    <row r="954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</row>
    <row r="95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</row>
    <row r="956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</row>
    <row r="957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</row>
    <row r="958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</row>
    <row r="959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</row>
    <row r="960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</row>
    <row r="96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</row>
    <row r="96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</row>
    <row r="963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</row>
    <row r="964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</row>
    <row r="96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</row>
    <row r="966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</row>
    <row r="967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</row>
    <row r="968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</row>
    <row r="969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</row>
    <row r="970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</row>
    <row r="97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</row>
    <row r="97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</row>
    <row r="973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</row>
    <row r="974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</row>
    <row r="97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</row>
    <row r="976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</row>
    <row r="977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</row>
    <row r="978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</row>
    <row r="979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</row>
    <row r="980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</row>
    <row r="98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</row>
    <row r="98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</row>
    <row r="983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</row>
    <row r="984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</row>
    <row r="98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</row>
    <row r="986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</row>
    <row r="987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</row>
    <row r="988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</row>
    <row r="989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</row>
    <row r="990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</row>
    <row r="99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</row>
    <row r="99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</row>
    <row r="993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</row>
    <row r="994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</row>
    <row r="99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</row>
    <row r="996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</row>
    <row r="997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</row>
    <row r="998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</row>
    <row r="999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</row>
    <row r="1000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</row>
  </sheetData>
  <mergeCells count="54"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C10:C11"/>
    <mergeCell ref="D10:D11"/>
    <mergeCell ref="B2:H2"/>
    <mergeCell ref="B3:H3"/>
    <mergeCell ref="B4:H4"/>
    <mergeCell ref="F5:G5"/>
    <mergeCell ref="C6:D6"/>
    <mergeCell ref="E8:H8"/>
    <mergeCell ref="B10:B11"/>
    <mergeCell ref="G10:H10"/>
    <mergeCell ref="I10:I11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51:H51"/>
    <mergeCell ref="F54:H54"/>
    <mergeCell ref="G55:H55"/>
  </mergeCells>
  <dataValidations>
    <dataValidation type="list" allowBlank="1" showErrorMessage="1" sqref="F6">
      <formula1>"I,II,III,IV"</formula1>
    </dataValidation>
    <dataValidation type="list" allowBlank="1" showErrorMessage="1" sqref="H6">
      <formula1>"I,II"</formula1>
    </dataValidation>
    <dataValidation type="list" allowBlank="1" showErrorMessage="1" sqref="E11">
      <formula1>"25,30,35,40,45,50,55,60,65,70,75,80,85,90,95,100"</formula1>
    </dataValidation>
    <dataValidation type="list" allowBlank="1" showErrorMessage="1" sqref="F5">
      <formula1>"Autumn,Spring"</formula1>
    </dataValidation>
    <dataValidation type="list" allowBlank="1" sqref="C6">
      <formula1>"Bachelor of Computer Science,Bachelor of Science in Information Technology,Bachelor of Interactive Design and Development,BCS (Blockchain Development),BCS  (AI Development &amp; Data Science),BCS  (Full Stack Development)"</formula1>
    </dataValidation>
    <dataValidation type="custom" allowBlank="1" showInputMessage="1" showErrorMessage="1" prompt="Maximum 100 Marks - Maximum Marks should not exceed 100" sqref="G11">
      <formula1>AND(G11&gt;=0,G11&lt;=100)</formula1>
    </dataValidation>
  </dataValidations>
  <printOptions/>
  <pageMargins bottom="0.0" footer="0.0" header="0.0" left="0.25" right="0.25" top="0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2021-01-02T05:56:12Z</dcterms:created>
  <dc:creator>Yonten-GCIT</dc:creator>
</cp:coreProperties>
</file>