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okkint/Documents/HBuilderProjects/LBAI/document/"/>
    </mc:Choice>
  </mc:AlternateContent>
  <xr:revisionPtr revIDLastSave="0" documentId="13_ncr:1_{5C4A8237-402F-0043-A410-288F66E063EF}" xr6:coauthVersionLast="43" xr6:coauthVersionMax="43" xr10:uidLastSave="{00000000-0000-0000-0000-000000000000}"/>
  <bookViews>
    <workbookView xWindow="0" yWindow="460" windowWidth="25600" windowHeight="15540" activeTab="3" xr2:uid="{00000000-000D-0000-FFFF-FFFF00000000}"/>
  </bookViews>
  <sheets>
    <sheet name="版本控制说明" sheetId="1" r:id="rId1"/>
    <sheet name="总览表" sheetId="2" r:id="rId2"/>
    <sheet name="LP_MGNT_SALES_CUST" sheetId="3" r:id="rId3"/>
    <sheet name="LP_MGNT_CUST_MST" sheetId="4" r:id="rId4"/>
    <sheet name="LP_MGNT_SALES_MST" sheetId="5" r:id="rId5"/>
    <sheet name="LP_DS_SRC_TYPE" sheetId="6" r:id="rId6"/>
    <sheet name="LP_DS_SCHEDULE" sheetId="7" r:id="rId7"/>
    <sheet name="LP_DS_WECHAT" sheetId="8" r:id="rId8"/>
    <sheet name="LP_DS_PHONE" sheetId="9" r:id="rId9"/>
    <sheet name="LP_DS_GETUI" sheetId="10" r:id="rId10"/>
    <sheet name="LP_SCORE_RESULT" sheetId="11" r:id="rId11"/>
    <sheet name="LP_SCORE_LABEL" sheetId="12" r:id="rId12"/>
    <sheet name="LP_ACT_TYPE" sheetId="13" r:id="rId13"/>
    <sheet name="LP_ACT_SUGGES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4" l="1"/>
  <c r="J15" i="14" s="1"/>
  <c r="H14" i="14"/>
  <c r="J14" i="14" s="1"/>
  <c r="H13" i="14"/>
  <c r="J13" i="14" s="1"/>
  <c r="J12" i="14"/>
  <c r="H12" i="14"/>
  <c r="J11" i="14"/>
  <c r="H11" i="14"/>
  <c r="J10" i="14"/>
  <c r="H10" i="14"/>
  <c r="H9" i="14"/>
  <c r="J9" i="14" s="1"/>
  <c r="J8" i="14"/>
  <c r="H8" i="14"/>
  <c r="J7" i="14"/>
  <c r="H7" i="14"/>
  <c r="J6" i="14"/>
  <c r="H6" i="14"/>
  <c r="H5" i="14"/>
  <c r="J5" i="14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J4" i="14"/>
  <c r="H4" i="14"/>
  <c r="J9" i="13"/>
  <c r="H9" i="13"/>
  <c r="H8" i="13"/>
  <c r="J8" i="13" s="1"/>
  <c r="J7" i="13"/>
  <c r="H7" i="13"/>
  <c r="J6" i="13"/>
  <c r="H6" i="13"/>
  <c r="J5" i="13"/>
  <c r="H5" i="13"/>
  <c r="A5" i="13"/>
  <c r="A6" i="13" s="1"/>
  <c r="A7" i="13" s="1"/>
  <c r="A8" i="13" s="1"/>
  <c r="A9" i="13" s="1"/>
  <c r="H4" i="13"/>
  <c r="J4" i="13" s="1"/>
  <c r="J17" i="12"/>
  <c r="H17" i="12"/>
  <c r="J16" i="12"/>
  <c r="H16" i="12"/>
  <c r="H15" i="12"/>
  <c r="J15" i="12" s="1"/>
  <c r="J14" i="12"/>
  <c r="H14" i="12"/>
  <c r="J13" i="12"/>
  <c r="H13" i="12"/>
  <c r="J12" i="12"/>
  <c r="H12" i="12"/>
  <c r="H11" i="12"/>
  <c r="J11" i="12" s="1"/>
  <c r="A11" i="12"/>
  <c r="J10" i="12"/>
  <c r="H10" i="12"/>
  <c r="A10" i="12"/>
  <c r="J9" i="12"/>
  <c r="H9" i="12"/>
  <c r="H8" i="12"/>
  <c r="J8" i="12" s="1"/>
  <c r="J7" i="12"/>
  <c r="H7" i="12"/>
  <c r="J6" i="12"/>
  <c r="H6" i="12"/>
  <c r="J5" i="12"/>
  <c r="H5" i="12"/>
  <c r="A5" i="12"/>
  <c r="A12" i="12" s="1"/>
  <c r="H4" i="12"/>
  <c r="J4" i="12" s="1"/>
  <c r="J11" i="11"/>
  <c r="H11" i="11"/>
  <c r="J10" i="11"/>
  <c r="H10" i="11"/>
  <c r="H9" i="11"/>
  <c r="J9" i="11" s="1"/>
  <c r="J8" i="11"/>
  <c r="H8" i="11"/>
  <c r="J7" i="11"/>
  <c r="H7" i="11"/>
  <c r="J6" i="11"/>
  <c r="H6" i="11"/>
  <c r="H5" i="11"/>
  <c r="J5" i="11" s="1"/>
  <c r="A5" i="11"/>
  <c r="A6" i="11" s="1"/>
  <c r="J4" i="11"/>
  <c r="H4" i="11"/>
  <c r="J15" i="10"/>
  <c r="H15" i="10"/>
  <c r="H14" i="10"/>
  <c r="J14" i="10" s="1"/>
  <c r="J13" i="10"/>
  <c r="H13" i="10"/>
  <c r="J12" i="10"/>
  <c r="H12" i="10"/>
  <c r="J11" i="10"/>
  <c r="H11" i="10"/>
  <c r="H10" i="10"/>
  <c r="J10" i="10" s="1"/>
  <c r="J9" i="10"/>
  <c r="H9" i="10"/>
  <c r="J8" i="10"/>
  <c r="H8" i="10"/>
  <c r="J7" i="10"/>
  <c r="H7" i="10"/>
  <c r="H6" i="10"/>
  <c r="J6" i="10" s="1"/>
  <c r="J5" i="10"/>
  <c r="H5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J4" i="10"/>
  <c r="H4" i="10"/>
  <c r="J12" i="9"/>
  <c r="J11" i="9"/>
  <c r="J10" i="9"/>
  <c r="J9" i="9"/>
  <c r="J8" i="9"/>
  <c r="J7" i="9"/>
  <c r="J6" i="9"/>
  <c r="A6" i="9"/>
  <c r="A7" i="9" s="1"/>
  <c r="A8" i="9" s="1"/>
  <c r="A9" i="9" s="1"/>
  <c r="A10" i="9" s="1"/>
  <c r="A11" i="9" s="1"/>
  <c r="A12" i="9" s="1"/>
  <c r="J5" i="9"/>
  <c r="A5" i="9"/>
  <c r="J4" i="9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J5" i="8"/>
  <c r="A5" i="8"/>
  <c r="J4" i="8"/>
  <c r="J9" i="7"/>
  <c r="J8" i="7"/>
  <c r="J7" i="7"/>
  <c r="J6" i="7"/>
  <c r="J5" i="7"/>
  <c r="J4" i="7"/>
  <c r="J8" i="6"/>
  <c r="J7" i="6"/>
  <c r="J6" i="6"/>
  <c r="J5" i="6"/>
  <c r="J4" i="6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J4" i="4"/>
  <c r="J7" i="3"/>
  <c r="J6" i="3"/>
  <c r="J5" i="3"/>
  <c r="J4" i="3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8" i="11" l="1"/>
  <c r="A9" i="11" s="1"/>
  <c r="A10" i="11" s="1"/>
  <c r="A11" i="11" s="1"/>
  <c r="A7" i="11"/>
  <c r="A13" i="12"/>
  <c r="A14" i="12"/>
  <c r="A15" i="12" s="1"/>
  <c r="A16" i="12" s="1"/>
  <c r="A17" i="12" s="1"/>
  <c r="A6" i="12"/>
  <c r="A8" i="12" l="1"/>
  <c r="A7" i="12"/>
</calcChain>
</file>

<file path=xl/sharedStrings.xml><?xml version="1.0" encoding="utf-8"?>
<sst xmlns="http://schemas.openxmlformats.org/spreadsheetml/2006/main" count="689" uniqueCount="277">
  <si>
    <t>灵豹智能数据表</t>
  </si>
  <si>
    <t>列表</t>
  </si>
  <si>
    <r>
      <rPr>
        <sz val="12"/>
        <color indexed="8"/>
        <rFont val="宋体"/>
        <charset val="134"/>
      </rPr>
      <t>文档说</t>
    </r>
    <r>
      <rPr>
        <sz val="12"/>
        <color indexed="8"/>
        <rFont val="ＭＳ Ｐゴシック"/>
        <charset val="128"/>
      </rPr>
      <t>明</t>
    </r>
  </si>
  <si>
    <r>
      <rPr>
        <sz val="12"/>
        <color indexed="8"/>
        <rFont val="ＭＳ Ｐゴシック"/>
        <charset val="128"/>
      </rPr>
      <t>生成</t>
    </r>
    <r>
      <rPr>
        <sz val="12"/>
        <color indexed="8"/>
        <rFont val="宋体"/>
        <charset val="134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</si>
  <si>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</si>
  <si>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</si>
  <si>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</si>
  <si>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</si>
  <si>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</si>
  <si>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</si>
  <si>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</si>
  <si>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</si>
  <si>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</si>
  <si>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</si>
  <si>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</si>
  <si>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</si>
  <si>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</si>
  <si>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</si>
  <si>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</si>
  <si>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</si>
  <si>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</si>
  <si>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</si>
  <si>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</si>
  <si>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</si>
  <si>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</si>
  <si>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</si>
  <si>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</si>
  <si>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</si>
  <si>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</si>
  <si>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</si>
  <si>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</si>
  <si>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</si>
  <si>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</si>
  <si>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</si>
  <si>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</si>
  <si>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</si>
  <si>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</si>
  <si>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</si>
  <si>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</si>
  <si>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</si>
  <si>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</si>
  <si>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</si>
  <si>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LP_DS_GETUI</t>
  </si>
  <si>
    <t>数据类-个推数据表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</si>
  <si>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</si>
  <si>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</si>
  <si>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</si>
  <si>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</si>
  <si>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</si>
  <si>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</si>
  <si>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</si>
  <si>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</si>
  <si>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</si>
  <si>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</si>
  <si>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</si>
  <si>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</si>
  <si>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</si>
  <si>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</si>
  <si>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</si>
  <si>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表名称</t>
  </si>
  <si>
    <t>代码</t>
  </si>
  <si>
    <t>数据类型</t>
  </si>
  <si>
    <t>长度</t>
  </si>
  <si>
    <t>精度</t>
  </si>
  <si>
    <t>主键</t>
  </si>
  <si>
    <t>ID</t>
  </si>
  <si>
    <t>VARCHAR</t>
  </si>
  <si>
    <t>自增ID，索引用</t>
  </si>
  <si>
    <t>SALES_ID</t>
  </si>
  <si>
    <t>业务员主表的KEY，1对N</t>
  </si>
  <si>
    <t>CUST_ID</t>
  </si>
  <si>
    <t>客户主表的KEY，基本为1对1</t>
  </si>
  <si>
    <t>STATUS</t>
  </si>
  <si>
    <t>0:无效；1:有效</t>
  </si>
  <si>
    <r>
      <rPr>
        <u/>
        <sz val="11"/>
        <color indexed="15"/>
        <rFont val="宋体"/>
        <charset val="134"/>
      </rPr>
      <t>返回</t>
    </r>
  </si>
  <si>
    <t>Y</t>
  </si>
  <si>
    <t>SRC</t>
  </si>
  <si>
    <t>0:通讯录；1:微信；2:手工添加</t>
  </si>
  <si>
    <t>PHASE</t>
  </si>
  <si>
    <t>当前阶段：0:未接触；1:接触中；2:已成交；3:已复购</t>
  </si>
  <si>
    <t>SEX</t>
  </si>
  <si>
    <t>M：男；F：女。来自微信账号、通讯录备注，或外部标签</t>
  </si>
  <si>
    <t>BIRTH_DATE</t>
  </si>
  <si>
    <t>DATE</t>
  </si>
  <si>
    <t>来自外部数据源</t>
  </si>
  <si>
    <t>ZIPCODE</t>
  </si>
  <si>
    <t>ADDRESS</t>
  </si>
  <si>
    <t>详细地址</t>
  </si>
  <si>
    <t>MARRIAGE</t>
  </si>
  <si>
    <t>0:未婚；1:已婚</t>
  </si>
  <si>
    <t>CHILD</t>
  </si>
  <si>
    <t>0:无子女；1:一个子女；2:两个子女</t>
  </si>
  <si>
    <t>0:父母都在；1:父亲在；2:母亲在；3:父母不在</t>
  </si>
  <si>
    <t>INDUSTRY</t>
  </si>
  <si>
    <t>行业</t>
  </si>
  <si>
    <t>YEARLY_INCOME</t>
  </si>
  <si>
    <t>numeric</t>
  </si>
  <si>
    <t>年收入</t>
  </si>
  <si>
    <t>YEARLY_EXPENSE</t>
  </si>
  <si>
    <t>年支出</t>
  </si>
  <si>
    <t>HOUSE</t>
  </si>
  <si>
    <t>0:无房产；1:一套房产</t>
  </si>
  <si>
    <t>0:无房屋按揭；1:有房屋按揭</t>
  </si>
  <si>
    <t>CAR</t>
  </si>
  <si>
    <t>0:无车子；1:一辆车子</t>
  </si>
  <si>
    <t>CAR_LOAN</t>
  </si>
  <si>
    <t>0:无车辆按揭；1:有车辆按揭</t>
  </si>
  <si>
    <t>HEALTH_CHECK</t>
  </si>
  <si>
    <t>0:很少体检；1:每年体检；2:半年体检</t>
  </si>
  <si>
    <t>SMOKE</t>
  </si>
  <si>
    <t>0:不抽烟；1:很少抽烟；2:经常抽烟</t>
  </si>
  <si>
    <t>ALCOHOL</t>
  </si>
  <si>
    <t>0:不喝酒；1:很少喝酒；2:经常喝酒</t>
  </si>
  <si>
    <t>0:无过往病史；1:无大病史；2:有大病史</t>
  </si>
  <si>
    <t>PHONE_NO</t>
  </si>
  <si>
    <t>通讯录读取或手工输入的手机号码</t>
  </si>
  <si>
    <t>PHONE_NM</t>
  </si>
  <si>
    <t>通讯录联系人名称（手工添加记录时，用客户名称保存）</t>
  </si>
  <si>
    <t>PHONE_COMPANY</t>
  </si>
  <si>
    <t>通讯录上的公司名称</t>
  </si>
  <si>
    <t>PHONE_ROLE</t>
  </si>
  <si>
    <t>通讯录上的职位信息</t>
  </si>
  <si>
    <t>PHONE_EMAIL</t>
  </si>
  <si>
    <t>通讯录上的邮箱地址</t>
  </si>
  <si>
    <t>PHONE_ADDRESS</t>
  </si>
  <si>
    <t>通讯录上的地址（一般为单位）</t>
  </si>
  <si>
    <t>PHONE_GROUP</t>
  </si>
  <si>
    <t>通讯录上的分组名称（家庭、好友等）</t>
  </si>
  <si>
    <t>WECHAT_NO</t>
  </si>
  <si>
    <t>微信读取或手工输入的微信ID</t>
  </si>
  <si>
    <t>WECHAT_NM</t>
  </si>
  <si>
    <t>微信昵称</t>
  </si>
  <si>
    <t>WECHAT_MEMO</t>
  </si>
  <si>
    <t>微信备注名称</t>
  </si>
  <si>
    <t>WECHAT_IMG</t>
  </si>
  <si>
    <t>客户头像文件地址（微信导入时，默认用微信头像）</t>
  </si>
  <si>
    <t>WECHAT_COUNTRY</t>
  </si>
  <si>
    <t>微信地区（国家）</t>
  </si>
  <si>
    <t>WECHAT_CITY</t>
  </si>
  <si>
    <t>微信地区（城市）</t>
  </si>
  <si>
    <t>WECHAT_SIGNATURE</t>
  </si>
  <si>
    <t>微信签名</t>
  </si>
  <si>
    <t>WECHAT_PHONE</t>
  </si>
  <si>
    <t>微信中记录的手机号</t>
  </si>
  <si>
    <t>WECHAT_LINKEDIN</t>
  </si>
  <si>
    <t>微信中记录的LINKEDIN链接</t>
  </si>
  <si>
    <t>WECHAT_GROUP</t>
  </si>
  <si>
    <t>微信中对客户的标签设定（家庭、好友等）</t>
  </si>
  <si>
    <t>WECHAT_SAMEGROUP</t>
  </si>
  <si>
    <t>与客户的共同微信群聊名称</t>
  </si>
  <si>
    <t>WEIBO_ID</t>
  </si>
  <si>
    <t>微博ID（通过手机号搜索）</t>
  </si>
  <si>
    <t>LinkedIn ID（通过微信个人信息登记、手机号搜索）</t>
  </si>
  <si>
    <t>LAST_TOUCH_DATE</t>
  </si>
  <si>
    <t>LAST_TOUCH_TYPE</t>
  </si>
  <si>
    <t>CREATE_DATE</t>
  </si>
  <si>
    <t>创建日期</t>
  </si>
  <si>
    <t>UPDATE_DATE</t>
  </si>
  <si>
    <t>更新日期</t>
  </si>
  <si>
    <t>LOGIN_ID</t>
  </si>
  <si>
    <t>登录ID，一般为手机号</t>
  </si>
  <si>
    <t>USER_NM</t>
  </si>
  <si>
    <t>业务员名称</t>
  </si>
  <si>
    <t>LOGIN_PWD</t>
  </si>
  <si>
    <t>登录密码</t>
  </si>
  <si>
    <t>LAST_LOGIN</t>
  </si>
  <si>
    <t>最近登录日期</t>
  </si>
  <si>
    <t>HEAD_IMG</t>
  </si>
  <si>
    <t>头像(BASE64编码)</t>
  </si>
  <si>
    <t>TEL_NO</t>
  </si>
  <si>
    <t>手机号码</t>
  </si>
  <si>
    <t>微信号</t>
  </si>
  <si>
    <t>PROFILE</t>
  </si>
  <si>
    <t>简介(500个英文或者100个汉字)</t>
  </si>
  <si>
    <t>性别(M:女 F:男)</t>
  </si>
  <si>
    <t>BIRTHDAY</t>
  </si>
  <si>
    <t>生日</t>
  </si>
  <si>
    <t>LOCATION_CITY</t>
  </si>
  <si>
    <t>所在城市</t>
  </si>
  <si>
    <t>LOCATION_DETAIL</t>
  </si>
  <si>
    <t>COMPANY</t>
  </si>
  <si>
    <t>所属公司</t>
  </si>
  <si>
    <t>DEPARTMENT</t>
  </si>
  <si>
    <t>所属部门</t>
  </si>
  <si>
    <t>POSITION_TITLE</t>
  </si>
  <si>
    <t>职位名称</t>
  </si>
  <si>
    <t>WORK_DATE_START</t>
  </si>
  <si>
    <t>开始工作日期</t>
  </si>
  <si>
    <t>USER_SN</t>
  </si>
  <si>
    <t>员工号</t>
  </si>
  <si>
    <t>TYPE_ID</t>
  </si>
  <si>
    <t>数据源ID</t>
  </si>
  <si>
    <t>TYPE_NM</t>
  </si>
  <si>
    <t>数据源名称（朋友圈、微博、个推等）</t>
  </si>
  <si>
    <t>TYPE_GET_TYPE</t>
  </si>
  <si>
    <t>0:后台爬取；1:接口读取</t>
  </si>
  <si>
    <t>TYPE_FREQUENCY</t>
  </si>
  <si>
    <t>0:一次性；1:每天；2:实时</t>
  </si>
  <si>
    <t>客户ID</t>
  </si>
  <si>
    <t>LAST_READ</t>
  </si>
  <si>
    <t>上次爬取日期</t>
  </si>
  <si>
    <t>LAST_STATUS</t>
  </si>
  <si>
    <t>上次爬取状态</t>
  </si>
  <si>
    <t>NEXT_READ</t>
  </si>
  <si>
    <t>下次爬取日期</t>
  </si>
  <si>
    <t>READ_DATE</t>
  </si>
  <si>
    <t>爬取时间</t>
  </si>
  <si>
    <t>MOMENT_DATE</t>
  </si>
  <si>
    <t>动态发布时间</t>
  </si>
  <si>
    <t>MOMENT_TEXT</t>
  </si>
  <si>
    <t>动态文本内容</t>
  </si>
  <si>
    <t>MOMENT_IMG1</t>
  </si>
  <si>
    <t>动态图片内容（九宫格）</t>
  </si>
  <si>
    <t>MOMENT_IMG2</t>
  </si>
  <si>
    <t>MOMENT_IMG3</t>
  </si>
  <si>
    <t>MOMENT_IMG4</t>
  </si>
  <si>
    <t>MOMENT_IMG5</t>
  </si>
  <si>
    <t>MOMENT_IMG7</t>
  </si>
  <si>
    <t>MOMENT_IMG8</t>
  </si>
  <si>
    <t>MOMENT_IMG9</t>
  </si>
  <si>
    <t>MOMENT_LINK</t>
  </si>
  <si>
    <t>动态转发文章的链接</t>
  </si>
  <si>
    <t>业务员ID</t>
  </si>
  <si>
    <t>CONTACT_DATE</t>
  </si>
  <si>
    <t>通话日期</t>
  </si>
  <si>
    <t>CONTACT_DURATION</t>
  </si>
  <si>
    <t>通话时长（秒）</t>
  </si>
  <si>
    <t>GT_LABLE1</t>
  </si>
  <si>
    <t>个推标签</t>
  </si>
  <si>
    <t>GT_LABLE2</t>
  </si>
  <si>
    <t>GT_LABLE3</t>
  </si>
  <si>
    <t>GT_LABLE4</t>
  </si>
  <si>
    <t>GT_LABLE5</t>
  </si>
  <si>
    <t>GT_LABLE6</t>
  </si>
  <si>
    <t>灵豹分</t>
  </si>
  <si>
    <t>LATEST_FLG</t>
  </si>
  <si>
    <t>0:不是最新评分；1:最新评分</t>
  </si>
  <si>
    <t>MODULE_VER</t>
  </si>
  <si>
    <t>灵豹分模型版本号</t>
  </si>
  <si>
    <t>SCORE_LABEL1</t>
  </si>
  <si>
    <t>灵豹分打分关键标签</t>
  </si>
  <si>
    <t>SCORE_LABEL2</t>
  </si>
  <si>
    <t>SCORE_LABEL3</t>
  </si>
  <si>
    <t>SCORE_LABEL4</t>
  </si>
  <si>
    <t>SCORE_LABEL5</t>
  </si>
  <si>
    <t>SCORE_LABEL6</t>
  </si>
  <si>
    <t>SCORE_LABEL7</t>
  </si>
  <si>
    <t>SCORE_LABEL8</t>
  </si>
  <si>
    <t>SCORE_LABEL9</t>
  </si>
  <si>
    <t>SCORE_LABEL10</t>
  </si>
  <si>
    <t>行动类别ID</t>
  </si>
  <si>
    <t>ACT_NM</t>
  </si>
  <si>
    <t>行动名称（生日、升职、转发朋友圈等）</t>
  </si>
  <si>
    <t>ACT_EVENT</t>
  </si>
  <si>
    <t>行动处理方式（打电话、发微信、拜访等）</t>
  </si>
  <si>
    <t>行动类ID</t>
  </si>
  <si>
    <t>销售员ID</t>
  </si>
  <si>
    <t>ACT_TYPE</t>
  </si>
  <si>
    <t>ACT_GENERATE_DATE</t>
  </si>
  <si>
    <t>行动生成日期（捕捉到动态，生成行动的日期）</t>
  </si>
  <si>
    <t>ACT_EXPIRE_DATE</t>
  </si>
  <si>
    <t>行动失效日期（需要什么日期前采取行动）</t>
  </si>
  <si>
    <t>ACT_SOURCE_TYPE</t>
  </si>
  <si>
    <t>行动事件行程的原始动态数据类型（跟LP_DS_SRC_TYPE相关联）</t>
  </si>
  <si>
    <t>ACT_SOURCE_ID</t>
  </si>
  <si>
    <t>行动事件行程的原始动态数据ID（跟不同类型的爬取数据表关联）</t>
  </si>
  <si>
    <t>ISUSED</t>
  </si>
  <si>
    <t>0:未使用；1:使用</t>
  </si>
  <si>
    <t>PARENT</t>
    <phoneticPr fontId="13" type="noConversion"/>
  </si>
  <si>
    <t>HOUSE_LOAN</t>
    <phoneticPr fontId="13" type="noConversion"/>
  </si>
  <si>
    <t>SICK</t>
    <phoneticPr fontId="13" type="noConversion"/>
  </si>
  <si>
    <t>CREDIT</t>
    <phoneticPr fontId="13" type="noConversion"/>
  </si>
  <si>
    <t>LINKEDIN_ID</t>
    <phoneticPr fontId="13" type="noConversion"/>
  </si>
  <si>
    <t>最后交互时间</t>
    <phoneticPr fontId="13" type="noConversion"/>
  </si>
  <si>
    <t>0:电话；1:微信；2:语音；3:微博；4:其他</t>
    <phoneticPr fontId="13" type="noConversion"/>
  </si>
  <si>
    <t>邮政编码</t>
    <phoneticPr fontId="13" type="noConversion"/>
  </si>
  <si>
    <t>个人征信情况（0:正常；1:灰名单；2:黑名单）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</si>
</sst>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宋体"/>
    </font>
    <font>
      <sz val="12"/>
      <color indexed="8"/>
      <name val="华文细黑"/>
      <family val="2"/>
      <charset val="134"/>
    </font>
    <font>
      <sz val="12"/>
      <color indexed="8"/>
      <name val="宋体"/>
      <charset val="134"/>
    </font>
    <font>
      <sz val="12"/>
      <color indexed="8"/>
      <name val="ＭＳ Ｐゴシック"/>
      <family val="2"/>
      <charset val="128"/>
    </font>
    <font>
      <sz val="10"/>
      <color indexed="8"/>
      <name val="Arial"/>
    </font>
    <font>
      <sz val="10"/>
      <color indexed="8"/>
      <name val="宋体"/>
      <charset val="134"/>
    </font>
    <font>
      <sz val="10"/>
      <color indexed="8"/>
      <name val="华文细黑"/>
      <charset val="134"/>
    </font>
    <font>
      <u/>
      <sz val="10"/>
      <color indexed="15"/>
      <name val="宋体"/>
      <charset val="134"/>
    </font>
    <font>
      <sz val="9"/>
      <color indexed="8"/>
      <name val="宋体"/>
      <charset val="134"/>
    </font>
    <font>
      <sz val="9"/>
      <color indexed="9"/>
      <name val="宋体"/>
      <charset val="134"/>
    </font>
    <font>
      <u/>
      <sz val="11"/>
      <color indexed="15"/>
      <name val="宋体"/>
      <charset val="134"/>
    </font>
    <font>
      <sz val="12"/>
      <color indexed="8"/>
      <name val="ＭＳ Ｐゴシック"/>
      <charset val="128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2" fillId="3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22" fontId="1" fillId="2" borderId="14" xfId="0" applyNumberFormat="1" applyFont="1" applyFill="1" applyBorder="1" applyAlignment="1"/>
    <xf numFmtId="22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0" xfId="0" applyNumberFormat="1" applyFont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0" fillId="2" borderId="33" xfId="0" applyFont="1" applyFill="1" applyBorder="1" applyAlignment="1">
      <alignment vertical="center"/>
    </xf>
    <xf numFmtId="0" fontId="0" fillId="2" borderId="34" xfId="0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49" fontId="9" fillId="8" borderId="30" xfId="0" applyNumberFormat="1" applyFont="1" applyFill="1" applyBorder="1" applyAlignment="1">
      <alignment horizontal="center" vertical="center" wrapText="1"/>
    </xf>
    <xf numFmtId="49" fontId="9" fillId="8" borderId="31" xfId="0" applyNumberFormat="1" applyFont="1" applyFill="1" applyBorder="1" applyAlignment="1">
      <alignment horizontal="center" vertical="center" wrapText="1"/>
    </xf>
    <xf numFmtId="49" fontId="9" fillId="8" borderId="32" xfId="0" applyNumberFormat="1" applyFont="1" applyFill="1" applyBorder="1" applyAlignment="1">
      <alignment horizontal="center" vertical="center" wrapText="1"/>
    </xf>
    <xf numFmtId="0" fontId="8" fillId="2" borderId="30" xfId="0" applyNumberFormat="1" applyFont="1" applyFill="1" applyBorder="1" applyAlignment="1">
      <alignment vertical="center" wrapText="1"/>
    </xf>
    <xf numFmtId="49" fontId="8" fillId="2" borderId="31" xfId="0" applyNumberFormat="1" applyFont="1" applyFill="1" applyBorder="1" applyAlignment="1">
      <alignment vertical="center" wrapText="1"/>
    </xf>
    <xf numFmtId="0" fontId="8" fillId="2" borderId="31" xfId="0" applyNumberFormat="1" applyFont="1" applyFill="1" applyBorder="1" applyAlignment="1">
      <alignment vertical="center" wrapText="1"/>
    </xf>
    <xf numFmtId="49" fontId="8" fillId="2" borderId="32" xfId="0" applyNumberFormat="1" applyFont="1" applyFill="1" applyBorder="1" applyAlignment="1">
      <alignment vertical="center" wrapText="1"/>
    </xf>
    <xf numFmtId="49" fontId="0" fillId="2" borderId="34" xfId="0" applyNumberFormat="1" applyFont="1" applyFill="1" applyBorder="1" applyAlignment="1">
      <alignment vertical="center"/>
    </xf>
    <xf numFmtId="0" fontId="8" fillId="2" borderId="36" xfId="0" applyFont="1" applyFill="1" applyBorder="1" applyAlignment="1">
      <alignment vertical="center" wrapText="1"/>
    </xf>
    <xf numFmtId="0" fontId="8" fillId="2" borderId="37" xfId="0" applyFont="1" applyFill="1" applyBorder="1" applyAlignment="1">
      <alignment vertical="center" wrapText="1"/>
    </xf>
    <xf numFmtId="0" fontId="8" fillId="2" borderId="38" xfId="0" applyFont="1" applyFill="1" applyBorder="1" applyAlignment="1">
      <alignment vertical="center" wrapText="1"/>
    </xf>
    <xf numFmtId="0" fontId="0" fillId="2" borderId="14" xfId="0" applyFont="1" applyFill="1" applyBorder="1" applyAlignment="1"/>
    <xf numFmtId="0" fontId="0" fillId="2" borderId="39" xfId="0" applyFont="1" applyFill="1" applyBorder="1" applyAlignment="1">
      <alignment vertical="center"/>
    </xf>
    <xf numFmtId="0" fontId="0" fillId="2" borderId="1" xfId="0" applyFont="1" applyFill="1" applyBorder="1" applyAlignment="1"/>
    <xf numFmtId="49" fontId="10" fillId="2" borderId="1" xfId="0" applyNumberFormat="1" applyFont="1" applyFill="1" applyBorder="1" applyAlignment="1"/>
    <xf numFmtId="0" fontId="0" fillId="2" borderId="40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2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9" borderId="30" xfId="0" applyNumberFormat="1" applyFont="1" applyFill="1" applyBorder="1" applyAlignment="1">
      <alignment vertical="center" wrapText="1"/>
    </xf>
    <xf numFmtId="49" fontId="8" fillId="9" borderId="31" xfId="0" applyNumberFormat="1" applyFont="1" applyFill="1" applyBorder="1" applyAlignment="1">
      <alignment vertical="center" wrapText="1"/>
    </xf>
    <xf numFmtId="0" fontId="8" fillId="9" borderId="31" xfId="0" applyNumberFormat="1" applyFont="1" applyFill="1" applyBorder="1" applyAlignment="1">
      <alignment vertical="center" wrapText="1"/>
    </xf>
    <xf numFmtId="0" fontId="8" fillId="9" borderId="31" xfId="0" applyFont="1" applyFill="1" applyBorder="1" applyAlignment="1">
      <alignment vertical="center" wrapText="1"/>
    </xf>
    <xf numFmtId="49" fontId="8" fillId="9" borderId="32" xfId="0" applyNumberFormat="1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3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33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49" fontId="6" fillId="2" borderId="21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49" fontId="8" fillId="7" borderId="24" xfId="0" applyNumberFormat="1" applyFont="1" applyFill="1" applyBorder="1" applyAlignment="1">
      <alignment vertical="center" wrapText="1"/>
    </xf>
    <xf numFmtId="0" fontId="8" fillId="7" borderId="25" xfId="0" applyFont="1" applyFill="1" applyBorder="1" applyAlignment="1">
      <alignment vertical="center" wrapText="1"/>
    </xf>
    <xf numFmtId="49" fontId="8" fillId="2" borderId="25" xfId="0" applyNumberFormat="1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49" fontId="8" fillId="7" borderId="30" xfId="0" applyNumberFormat="1" applyFont="1" applyFill="1" applyBorder="1" applyAlignment="1">
      <alignment vertical="center" wrapText="1"/>
    </xf>
    <xf numFmtId="0" fontId="8" fillId="7" borderId="31" xfId="0" applyFont="1" applyFill="1" applyBorder="1" applyAlignment="1">
      <alignment vertical="center" wrapText="1"/>
    </xf>
    <xf numFmtId="49" fontId="5" fillId="2" borderId="31" xfId="0" applyNumberFormat="1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49" fontId="12" fillId="2" borderId="31" xfId="0" applyNumberFormat="1" applyFont="1" applyFill="1" applyBorder="1" applyAlignment="1">
      <alignment vertical="center" wrapText="1"/>
    </xf>
    <xf numFmtId="49" fontId="14" fillId="2" borderId="32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FFEAF1DD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3"/>
  <sheetViews>
    <sheetView showGridLines="0" workbookViewId="0"/>
  </sheetViews>
  <sheetFormatPr baseColWidth="10" defaultColWidth="8.83203125" defaultRowHeight="12.75" customHeight="1"/>
  <cols>
    <col min="1" max="3" width="9" style="1" customWidth="1"/>
    <col min="4" max="4" width="12.33203125" style="1" customWidth="1"/>
    <col min="5" max="5" width="41.1640625" style="1" customWidth="1"/>
    <col min="6" max="14" width="9" style="1" customWidth="1"/>
    <col min="15" max="256" width="8.83203125" style="1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spans="1:14" ht="14.25" customHeight="1">
      <c r="A5" s="4"/>
      <c r="B5" s="69" t="s">
        <v>0</v>
      </c>
      <c r="C5" s="70"/>
      <c r="D5" s="70"/>
      <c r="E5" s="70"/>
      <c r="F5" s="70"/>
      <c r="G5" s="70"/>
      <c r="H5" s="70"/>
      <c r="I5" s="71"/>
      <c r="J5" s="5"/>
      <c r="K5" s="2"/>
      <c r="L5" s="2"/>
      <c r="M5" s="2"/>
      <c r="N5" s="2"/>
    </row>
    <row r="6" spans="1:14" ht="15" customHeight="1">
      <c r="A6" s="4"/>
      <c r="B6" s="72" t="s">
        <v>1</v>
      </c>
      <c r="C6" s="73"/>
      <c r="D6" s="73"/>
      <c r="E6" s="74" t="s">
        <v>2</v>
      </c>
      <c r="F6" s="73"/>
      <c r="G6" s="73"/>
      <c r="H6" s="75" t="s">
        <v>3</v>
      </c>
      <c r="I6" s="76"/>
      <c r="J6" s="5"/>
      <c r="K6" s="2"/>
      <c r="L6" s="2"/>
      <c r="M6" s="2"/>
      <c r="N6" s="2"/>
    </row>
    <row r="7" spans="1:14" ht="15" customHeight="1">
      <c r="A7" s="4"/>
      <c r="B7" s="77"/>
      <c r="C7" s="78"/>
      <c r="D7" s="78"/>
      <c r="E7" s="79"/>
      <c r="F7" s="78"/>
      <c r="G7" s="78"/>
      <c r="H7" s="79"/>
      <c r="I7" s="80"/>
      <c r="J7" s="5"/>
      <c r="K7" s="2"/>
      <c r="L7" s="2"/>
      <c r="M7" s="2"/>
      <c r="N7" s="2"/>
    </row>
    <row r="8" spans="1:14" ht="15" customHeight="1">
      <c r="A8" s="4"/>
      <c r="B8" s="81"/>
      <c r="C8" s="78"/>
      <c r="D8" s="78"/>
      <c r="E8" s="82"/>
      <c r="F8" s="78"/>
      <c r="G8" s="78"/>
      <c r="H8" s="79"/>
      <c r="I8" s="80"/>
      <c r="J8" s="5"/>
      <c r="K8" s="2"/>
      <c r="L8" s="2"/>
      <c r="M8" s="2"/>
      <c r="N8" s="2"/>
    </row>
    <row r="9" spans="1:14" ht="40.5" customHeight="1">
      <c r="A9" s="4"/>
      <c r="B9" s="83"/>
      <c r="C9" s="84"/>
      <c r="D9" s="84"/>
      <c r="E9" s="85"/>
      <c r="F9" s="84"/>
      <c r="G9" s="84"/>
      <c r="H9" s="86"/>
      <c r="I9" s="87"/>
      <c r="J9" s="5"/>
      <c r="K9" s="2"/>
      <c r="L9" s="2"/>
      <c r="M9" s="2"/>
      <c r="N9" s="2"/>
    </row>
    <row r="10" spans="1:14" ht="15.5" customHeight="1">
      <c r="A10" s="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</row>
    <row r="11" spans="1:14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4.25" customHeight="1">
      <c r="A12" s="4"/>
      <c r="B12" s="90" t="s">
        <v>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2"/>
      <c r="N12" s="7"/>
    </row>
    <row r="13" spans="1:14" ht="45.75" customHeight="1">
      <c r="A13" s="4"/>
      <c r="B13" s="93" t="s">
        <v>5</v>
      </c>
      <c r="C13" s="94"/>
      <c r="D13" s="95" t="s">
        <v>6</v>
      </c>
      <c r="E13" s="94"/>
      <c r="F13" s="95" t="s">
        <v>7</v>
      </c>
      <c r="G13" s="94"/>
      <c r="H13" s="95" t="s">
        <v>8</v>
      </c>
      <c r="I13" s="94"/>
      <c r="J13" s="95" t="s">
        <v>9</v>
      </c>
      <c r="K13" s="94"/>
      <c r="L13" s="95" t="s">
        <v>10</v>
      </c>
      <c r="M13" s="94"/>
      <c r="N13" s="8"/>
    </row>
    <row r="14" spans="1:14" ht="57.75" customHeight="1">
      <c r="A14" s="4"/>
      <c r="B14" s="96" t="s">
        <v>11</v>
      </c>
      <c r="C14" s="89"/>
      <c r="D14" s="97" t="s">
        <v>12</v>
      </c>
      <c r="E14" s="98"/>
      <c r="F14" s="99" t="s">
        <v>13</v>
      </c>
      <c r="G14" s="89"/>
      <c r="H14" s="88">
        <v>43596</v>
      </c>
      <c r="I14" s="89"/>
      <c r="J14" s="82"/>
      <c r="K14" s="89"/>
      <c r="L14" s="88"/>
      <c r="M14" s="89"/>
      <c r="N14" s="9"/>
    </row>
    <row r="15" spans="1:14" ht="27" customHeight="1">
      <c r="A15" s="4"/>
      <c r="B15" s="102"/>
      <c r="C15" s="89"/>
      <c r="D15" s="103"/>
      <c r="E15" s="104"/>
      <c r="F15" s="82"/>
      <c r="G15" s="89"/>
      <c r="H15" s="105"/>
      <c r="I15" s="89"/>
      <c r="J15" s="105"/>
      <c r="K15" s="89"/>
      <c r="L15" s="105"/>
      <c r="M15" s="89"/>
      <c r="N15" s="10"/>
    </row>
    <row r="16" spans="1:14" ht="27" customHeight="1">
      <c r="A16" s="4"/>
      <c r="B16" s="106"/>
      <c r="C16" s="101"/>
      <c r="D16" s="103"/>
      <c r="E16" s="104"/>
      <c r="F16" s="85"/>
      <c r="G16" s="101"/>
      <c r="H16" s="100"/>
      <c r="I16" s="101"/>
      <c r="J16" s="100"/>
      <c r="K16" s="101"/>
      <c r="L16" s="100"/>
      <c r="M16" s="101"/>
      <c r="N16" s="11"/>
    </row>
    <row r="17" spans="1:14" ht="15.5" customHeight="1">
      <c r="A17" s="2"/>
      <c r="B17" s="6"/>
      <c r="C17" s="6"/>
      <c r="D17" s="6"/>
      <c r="E17" s="6"/>
      <c r="F17" s="12"/>
      <c r="G17" s="6"/>
      <c r="H17" s="6"/>
      <c r="I17" s="6"/>
      <c r="J17" s="6"/>
      <c r="K17" s="6"/>
      <c r="L17" s="6"/>
      <c r="M17" s="6"/>
      <c r="N17" s="6"/>
    </row>
    <row r="18" spans="1:14" ht="15" customHeight="1">
      <c r="A18" s="2"/>
      <c r="B18" s="2"/>
      <c r="C18" s="2"/>
      <c r="D18" s="2"/>
      <c r="E18" s="2"/>
      <c r="F18" s="13"/>
      <c r="G18" s="2"/>
      <c r="H18" s="2"/>
      <c r="I18" s="2"/>
      <c r="J18" s="2"/>
      <c r="K18" s="2"/>
      <c r="L18" s="2"/>
      <c r="M18" s="2"/>
      <c r="N18" s="2"/>
    </row>
    <row r="19" spans="1:14" ht="15" customHeight="1">
      <c r="A19" s="2"/>
      <c r="B19" s="2"/>
      <c r="C19" s="2"/>
      <c r="D19" s="2"/>
      <c r="E19" s="2"/>
      <c r="F19" s="13"/>
      <c r="G19" s="2"/>
      <c r="H19" s="2"/>
      <c r="I19" s="2"/>
      <c r="J19" s="2"/>
      <c r="K19" s="2"/>
      <c r="L19" s="2"/>
      <c r="M19" s="2"/>
      <c r="N19" s="2"/>
    </row>
    <row r="20" spans="1:14" ht="15" customHeight="1">
      <c r="A20" s="2"/>
      <c r="B20" s="2"/>
      <c r="C20" s="2"/>
      <c r="D20" s="2"/>
      <c r="E20" s="2"/>
      <c r="F20" s="13"/>
      <c r="G20" s="2"/>
      <c r="H20" s="2"/>
      <c r="I20" s="2"/>
      <c r="J20" s="2"/>
      <c r="K20" s="2"/>
      <c r="L20" s="2"/>
      <c r="M20" s="2"/>
      <c r="N20" s="2"/>
    </row>
    <row r="21" spans="1:14" ht="15" customHeight="1">
      <c r="A21" s="2"/>
      <c r="B21" s="2"/>
      <c r="C21" s="2"/>
      <c r="D21" s="2"/>
      <c r="E21" s="2"/>
      <c r="F21" s="13"/>
      <c r="G21" s="2"/>
      <c r="H21" s="2"/>
      <c r="I21" s="2"/>
      <c r="J21" s="2"/>
      <c r="K21" s="2"/>
      <c r="L21" s="2"/>
      <c r="M21" s="2"/>
      <c r="N21" s="2"/>
    </row>
    <row r="22" spans="1:14" ht="15" customHeight="1">
      <c r="A22" s="2"/>
      <c r="B22" s="2"/>
      <c r="C22" s="2"/>
      <c r="D22" s="2"/>
      <c r="E22" s="2"/>
      <c r="F22" s="13"/>
      <c r="G22" s="2"/>
      <c r="H22" s="2"/>
      <c r="I22" s="2"/>
      <c r="J22" s="2"/>
      <c r="K22" s="2"/>
      <c r="L22" s="2"/>
      <c r="M22" s="2"/>
      <c r="N22" s="2"/>
    </row>
    <row r="23" spans="1:14" ht="15" customHeight="1">
      <c r="A23" s="2"/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</row>
  </sheetData>
  <mergeCells count="38">
    <mergeCell ref="L16:M16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B8:D8"/>
    <mergeCell ref="E8:G8"/>
    <mergeCell ref="H8:I8"/>
    <mergeCell ref="B9:D9"/>
    <mergeCell ref="E9:G9"/>
    <mergeCell ref="H9:I9"/>
    <mergeCell ref="B5:I5"/>
    <mergeCell ref="B6:D6"/>
    <mergeCell ref="E6:G6"/>
    <mergeCell ref="H6:I6"/>
    <mergeCell ref="B7:D7"/>
    <mergeCell ref="E7:G7"/>
    <mergeCell ref="H7:I7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8"/>
  <sheetViews>
    <sheetView showGridLines="0" workbookViewId="0"/>
  </sheetViews>
  <sheetFormatPr baseColWidth="10" defaultColWidth="8.83203125" defaultRowHeight="12.75" customHeight="1"/>
  <cols>
    <col min="1" max="1" width="9.33203125" style="63" customWidth="1"/>
    <col min="2" max="2" width="18.1640625" style="63" customWidth="1"/>
    <col min="3" max="3" width="9.33203125" style="63" customWidth="1"/>
    <col min="4" max="6" width="5" style="63" customWidth="1"/>
    <col min="7" max="7" width="26.83203125" style="63" customWidth="1"/>
    <col min="8" max="256" width="8.83203125" style="63" customWidth="1"/>
  </cols>
  <sheetData>
    <row r="1" spans="1:10" ht="16.5" customHeight="1">
      <c r="A1" s="110" t="s">
        <v>59</v>
      </c>
      <c r="B1" s="111"/>
      <c r="C1" s="112" t="s">
        <v>42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43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64" t="str">
        <f t="shared" ref="H4:H15" si="0">IF(C4="DATE",CONCATENATE(C4),CONCATENATE(C4,"(",D4,")"))</f>
        <v>VARCHAR(32)</v>
      </c>
      <c r="I4" s="30"/>
      <c r="J4" s="59" t="str">
        <f t="shared" ref="J4:J15" si="1">CONCATENATE("`",B4,"` ",LOWER(H4),IF(F4="Y"," NOT NULL","")," COMMENT ","'",G4,"',")</f>
        <v>`ID` varchar(32) NOT NULL COMMENT '',</v>
      </c>
    </row>
    <row r="5" spans="1:10" ht="16" customHeight="1">
      <c r="A5" s="35">
        <f t="shared" ref="A5:A15" si="2">A4+1</f>
        <v>2</v>
      </c>
      <c r="B5" s="36" t="s">
        <v>70</v>
      </c>
      <c r="C5" s="36" t="s">
        <v>66</v>
      </c>
      <c r="D5" s="37">
        <v>32</v>
      </c>
      <c r="E5" s="27"/>
      <c r="F5" s="27"/>
      <c r="G5" s="38" t="s">
        <v>198</v>
      </c>
      <c r="H5" s="64" t="str">
        <f t="shared" si="0"/>
        <v>VARCHAR(32)</v>
      </c>
      <c r="I5" s="30"/>
      <c r="J5" s="59" t="str">
        <f t="shared" si="1"/>
        <v>`CUST_ID` varchar(32) COMMENT '客户ID',</v>
      </c>
    </row>
    <row r="6" spans="1:10" ht="16" customHeight="1">
      <c r="A6" s="35">
        <f t="shared" si="2"/>
        <v>3</v>
      </c>
      <c r="B6" s="36" t="s">
        <v>205</v>
      </c>
      <c r="C6" s="36" t="s">
        <v>83</v>
      </c>
      <c r="D6" s="37">
        <v>7</v>
      </c>
      <c r="E6" s="27"/>
      <c r="F6" s="27"/>
      <c r="G6" s="38" t="s">
        <v>206</v>
      </c>
      <c r="H6" s="64" t="str">
        <f t="shared" si="0"/>
        <v>DATE</v>
      </c>
      <c r="I6" s="30"/>
      <c r="J6" s="59" t="str">
        <f t="shared" si="1"/>
        <v>`READ_DATE` date COMMENT '爬取时间',</v>
      </c>
    </row>
    <row r="7" spans="1:10" ht="16" customHeight="1">
      <c r="A7" s="35">
        <f t="shared" si="2"/>
        <v>4</v>
      </c>
      <c r="B7" s="36" t="s">
        <v>227</v>
      </c>
      <c r="C7" s="36" t="s">
        <v>66</v>
      </c>
      <c r="D7" s="37">
        <v>100</v>
      </c>
      <c r="E7" s="27"/>
      <c r="F7" s="27"/>
      <c r="G7" s="38" t="s">
        <v>228</v>
      </c>
      <c r="H7" s="64" t="str">
        <f t="shared" si="0"/>
        <v>VARCHAR(100)</v>
      </c>
      <c r="I7" s="30"/>
      <c r="J7" s="59" t="str">
        <f t="shared" si="1"/>
        <v>`GT_LABLE1` varchar(100) COMMENT '个推标签',</v>
      </c>
    </row>
    <row r="8" spans="1:10" ht="16" customHeight="1">
      <c r="A8" s="35">
        <f t="shared" si="2"/>
        <v>5</v>
      </c>
      <c r="B8" s="36" t="s">
        <v>229</v>
      </c>
      <c r="C8" s="36" t="s">
        <v>66</v>
      </c>
      <c r="D8" s="37">
        <v>100</v>
      </c>
      <c r="E8" s="27"/>
      <c r="F8" s="27"/>
      <c r="G8" s="38" t="s">
        <v>228</v>
      </c>
      <c r="H8" s="64" t="str">
        <f t="shared" si="0"/>
        <v>VARCHAR(100)</v>
      </c>
      <c r="I8" s="30"/>
      <c r="J8" s="59" t="str">
        <f t="shared" si="1"/>
        <v>`GT_LABLE2` varchar(100) COMMENT '个推标签',</v>
      </c>
    </row>
    <row r="9" spans="1:10" ht="16" customHeight="1">
      <c r="A9" s="35">
        <f t="shared" si="2"/>
        <v>6</v>
      </c>
      <c r="B9" s="36" t="s">
        <v>230</v>
      </c>
      <c r="C9" s="36" t="s">
        <v>66</v>
      </c>
      <c r="D9" s="37">
        <v>100</v>
      </c>
      <c r="E9" s="27"/>
      <c r="F9" s="27"/>
      <c r="G9" s="38" t="s">
        <v>228</v>
      </c>
      <c r="H9" s="64" t="str">
        <f t="shared" si="0"/>
        <v>VARCHAR(100)</v>
      </c>
      <c r="I9" s="30"/>
      <c r="J9" s="59" t="str">
        <f t="shared" si="1"/>
        <v>`GT_LABLE3` varchar(100) COMMENT '个推标签',</v>
      </c>
    </row>
    <row r="10" spans="1:10" ht="16" customHeight="1">
      <c r="A10" s="35">
        <f t="shared" si="2"/>
        <v>7</v>
      </c>
      <c r="B10" s="36" t="s">
        <v>231</v>
      </c>
      <c r="C10" s="36" t="s">
        <v>66</v>
      </c>
      <c r="D10" s="37">
        <v>100</v>
      </c>
      <c r="E10" s="27"/>
      <c r="F10" s="27"/>
      <c r="G10" s="38" t="s">
        <v>228</v>
      </c>
      <c r="H10" s="64" t="str">
        <f t="shared" si="0"/>
        <v>VARCHAR(100)</v>
      </c>
      <c r="I10" s="30"/>
      <c r="J10" s="59" t="str">
        <f t="shared" si="1"/>
        <v>`GT_LABLE4` varchar(100) COMMENT '个推标签',</v>
      </c>
    </row>
    <row r="11" spans="1:10" ht="16" customHeight="1">
      <c r="A11" s="35">
        <f t="shared" si="2"/>
        <v>8</v>
      </c>
      <c r="B11" s="36" t="s">
        <v>232</v>
      </c>
      <c r="C11" s="36" t="s">
        <v>66</v>
      </c>
      <c r="D11" s="37">
        <v>100</v>
      </c>
      <c r="E11" s="27"/>
      <c r="F11" s="27"/>
      <c r="G11" s="38" t="s">
        <v>228</v>
      </c>
      <c r="H11" s="64" t="str">
        <f t="shared" si="0"/>
        <v>VARCHAR(100)</v>
      </c>
      <c r="I11" s="30"/>
      <c r="J11" s="59" t="str">
        <f t="shared" si="1"/>
        <v>`GT_LABLE5` varchar(100) COMMENT '个推标签',</v>
      </c>
    </row>
    <row r="12" spans="1:10" ht="16" customHeight="1">
      <c r="A12" s="35">
        <f t="shared" si="2"/>
        <v>9</v>
      </c>
      <c r="B12" s="36" t="s">
        <v>233</v>
      </c>
      <c r="C12" s="36" t="s">
        <v>66</v>
      </c>
      <c r="D12" s="37">
        <v>100</v>
      </c>
      <c r="E12" s="27"/>
      <c r="F12" s="27"/>
      <c r="G12" s="38" t="s">
        <v>228</v>
      </c>
      <c r="H12" s="64" t="str">
        <f t="shared" si="0"/>
        <v>VARCHAR(100)</v>
      </c>
      <c r="I12" s="30"/>
      <c r="J12" s="59" t="str">
        <f t="shared" si="1"/>
        <v>`GT_LABLE6` varchar(100) COMMENT '个推标签',</v>
      </c>
    </row>
    <row r="13" spans="1:10" ht="16" customHeight="1">
      <c r="A13" s="35">
        <f t="shared" si="2"/>
        <v>10</v>
      </c>
      <c r="B13" s="36" t="s">
        <v>155</v>
      </c>
      <c r="C13" s="36" t="s">
        <v>83</v>
      </c>
      <c r="D13" s="37">
        <v>7</v>
      </c>
      <c r="E13" s="27"/>
      <c r="F13" s="27"/>
      <c r="G13" s="38" t="s">
        <v>156</v>
      </c>
      <c r="H13" s="64" t="str">
        <f t="shared" si="0"/>
        <v>DATE</v>
      </c>
      <c r="I13" s="30"/>
      <c r="J13" s="59" t="str">
        <f t="shared" si="1"/>
        <v>`CREATE_DATE` date COMMENT '创建日期',</v>
      </c>
    </row>
    <row r="14" spans="1:10" ht="16" customHeight="1">
      <c r="A14" s="35">
        <f t="shared" si="2"/>
        <v>11</v>
      </c>
      <c r="B14" s="36" t="s">
        <v>157</v>
      </c>
      <c r="C14" s="36" t="s">
        <v>83</v>
      </c>
      <c r="D14" s="37">
        <v>7</v>
      </c>
      <c r="E14" s="27"/>
      <c r="F14" s="27"/>
      <c r="G14" s="38" t="s">
        <v>158</v>
      </c>
      <c r="H14" s="64" t="str">
        <f t="shared" si="0"/>
        <v>DATE</v>
      </c>
      <c r="I14" s="30"/>
      <c r="J14" s="59" t="str">
        <f t="shared" si="1"/>
        <v>`UPDATE_DATE` date COMMENT '更新日期',</v>
      </c>
    </row>
    <row r="15" spans="1:10" ht="16" customHeight="1">
      <c r="A15" s="35">
        <f t="shared" si="2"/>
        <v>12</v>
      </c>
      <c r="B15" s="36" t="s">
        <v>72</v>
      </c>
      <c r="C15" s="36" t="s">
        <v>66</v>
      </c>
      <c r="D15" s="37">
        <v>1</v>
      </c>
      <c r="E15" s="27"/>
      <c r="F15" s="27"/>
      <c r="G15" s="38" t="s">
        <v>73</v>
      </c>
      <c r="H15" s="64" t="str">
        <f t="shared" si="0"/>
        <v>VARCHAR(1)</v>
      </c>
      <c r="I15" s="30"/>
      <c r="J15" s="59" t="str">
        <f t="shared" si="1"/>
        <v>`STATUS` varchar(1) COMMENT '0:无效；1:有效',</v>
      </c>
    </row>
    <row r="16" spans="1:10" ht="13.5" customHeight="1">
      <c r="A16" s="40"/>
      <c r="B16" s="41"/>
      <c r="C16" s="41"/>
      <c r="D16" s="41"/>
      <c r="E16" s="41"/>
      <c r="F16" s="41"/>
      <c r="G16" s="42"/>
      <c r="H16" s="29"/>
      <c r="I16" s="30"/>
      <c r="J16" s="31"/>
    </row>
    <row r="17" spans="1:10" ht="16.5" customHeight="1">
      <c r="A17" s="43"/>
      <c r="B17" s="43"/>
      <c r="C17" s="43"/>
      <c r="D17" s="43"/>
      <c r="E17" s="43"/>
      <c r="F17" s="43"/>
      <c r="G17" s="43"/>
      <c r="H17" s="44"/>
      <c r="I17" s="30"/>
      <c r="J17" s="31"/>
    </row>
    <row r="18" spans="1:10" ht="14.25" customHeight="1">
      <c r="A18" s="45"/>
      <c r="B18" s="45"/>
      <c r="C18" s="46" t="s">
        <v>74</v>
      </c>
      <c r="D18" s="45"/>
      <c r="E18" s="45"/>
      <c r="F18" s="45"/>
      <c r="G18" s="45"/>
      <c r="H18" s="47"/>
      <c r="I18" s="48"/>
      <c r="J18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4"/>
  <sheetViews>
    <sheetView showGridLines="0" workbookViewId="0"/>
  </sheetViews>
  <sheetFormatPr baseColWidth="10" defaultColWidth="8.83203125" defaultRowHeight="12.75" customHeight="1"/>
  <cols>
    <col min="1" max="1" width="9.33203125" style="65" customWidth="1"/>
    <col min="2" max="2" width="18.1640625" style="65" customWidth="1"/>
    <col min="3" max="3" width="9.33203125" style="65" customWidth="1"/>
    <col min="4" max="6" width="5" style="65" customWidth="1"/>
    <col min="7" max="7" width="26.83203125" style="65" customWidth="1"/>
    <col min="8" max="256" width="8.83203125" style="65" customWidth="1"/>
  </cols>
  <sheetData>
    <row r="1" spans="1:10" ht="16.5" customHeight="1">
      <c r="A1" s="110" t="s">
        <v>59</v>
      </c>
      <c r="B1" s="111"/>
      <c r="C1" s="112" t="s">
        <v>46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47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64" t="str">
        <f t="shared" ref="H4:H11" si="0">IF(C4="DATE",CONCATENATE(C4),CONCATENATE(C4,"(",D4,")"))</f>
        <v>VARCHAR(32)</v>
      </c>
      <c r="I4" s="30"/>
      <c r="J4" s="59" t="str">
        <f t="shared" ref="J4:J11" si="1">CONCATENATE("`",B4,"` ",LOWER(H4),IF(F4="Y"," NOT NULL","")," COMMENT ","'",G4,"',")</f>
        <v>`ID` varchar(32) NOT NULL COMMENT '',</v>
      </c>
    </row>
    <row r="5" spans="1:10" ht="16" customHeight="1">
      <c r="A5" s="35">
        <f>A4+1</f>
        <v>2</v>
      </c>
      <c r="B5" s="36" t="s">
        <v>70</v>
      </c>
      <c r="C5" s="36" t="s">
        <v>66</v>
      </c>
      <c r="D5" s="37">
        <v>32</v>
      </c>
      <c r="E5" s="27"/>
      <c r="F5" s="27"/>
      <c r="G5" s="38" t="s">
        <v>198</v>
      </c>
      <c r="H5" s="64" t="str">
        <f t="shared" si="0"/>
        <v>VARCHAR(32)</v>
      </c>
      <c r="I5" s="30"/>
      <c r="J5" s="59" t="str">
        <f t="shared" si="1"/>
        <v>`CUST_ID` varchar(32) COMMENT '客户ID',</v>
      </c>
    </row>
    <row r="6" spans="1:10" ht="16" customHeight="1">
      <c r="A6" s="35">
        <f>A5+1</f>
        <v>3</v>
      </c>
      <c r="B6" s="36" t="s">
        <v>45</v>
      </c>
      <c r="C6" s="36" t="s">
        <v>96</v>
      </c>
      <c r="D6" s="37">
        <v>3</v>
      </c>
      <c r="E6" s="37">
        <v>0</v>
      </c>
      <c r="F6" s="27"/>
      <c r="G6" s="38" t="s">
        <v>234</v>
      </c>
      <c r="H6" s="64" t="str">
        <f t="shared" si="0"/>
        <v>numeric(3)</v>
      </c>
      <c r="I6" s="30"/>
      <c r="J6" s="59" t="str">
        <f t="shared" si="1"/>
        <v>`SCORE` numeric(3) COMMENT '灵豹分',</v>
      </c>
    </row>
    <row r="7" spans="1:10" ht="16" customHeight="1">
      <c r="A7" s="35">
        <f>A6+1</f>
        <v>4</v>
      </c>
      <c r="B7" s="36" t="s">
        <v>235</v>
      </c>
      <c r="C7" s="36" t="s">
        <v>66</v>
      </c>
      <c r="D7" s="37">
        <v>1</v>
      </c>
      <c r="E7" s="37">
        <v>0</v>
      </c>
      <c r="F7" s="27"/>
      <c r="G7" s="38" t="s">
        <v>236</v>
      </c>
      <c r="H7" s="64" t="str">
        <f t="shared" si="0"/>
        <v>VARCHAR(1)</v>
      </c>
      <c r="I7" s="30"/>
      <c r="J7" s="59" t="str">
        <f t="shared" si="1"/>
        <v>`LATEST_FLG` varchar(1) COMMENT '0:不是最新评分；1:最新评分',</v>
      </c>
    </row>
    <row r="8" spans="1:10" ht="16" customHeight="1">
      <c r="A8" s="35">
        <f>A6+1</f>
        <v>4</v>
      </c>
      <c r="B8" s="36" t="s">
        <v>237</v>
      </c>
      <c r="C8" s="36" t="s">
        <v>66</v>
      </c>
      <c r="D8" s="37">
        <v>10</v>
      </c>
      <c r="E8" s="27"/>
      <c r="F8" s="27"/>
      <c r="G8" s="38" t="s">
        <v>238</v>
      </c>
      <c r="H8" s="64" t="str">
        <f t="shared" si="0"/>
        <v>VARCHAR(10)</v>
      </c>
      <c r="I8" s="30"/>
      <c r="J8" s="59" t="str">
        <f t="shared" si="1"/>
        <v>`MODULE_VER` varchar(10) COMMENT '灵豹分模型版本号',</v>
      </c>
    </row>
    <row r="9" spans="1:10" ht="16" customHeight="1">
      <c r="A9" s="35">
        <f>A8+1</f>
        <v>5</v>
      </c>
      <c r="B9" s="36" t="s">
        <v>155</v>
      </c>
      <c r="C9" s="36" t="s">
        <v>83</v>
      </c>
      <c r="D9" s="37">
        <v>7</v>
      </c>
      <c r="E9" s="27"/>
      <c r="F9" s="27"/>
      <c r="G9" s="38" t="s">
        <v>156</v>
      </c>
      <c r="H9" s="64" t="str">
        <f t="shared" si="0"/>
        <v>DATE</v>
      </c>
      <c r="I9" s="30"/>
      <c r="J9" s="59" t="str">
        <f t="shared" si="1"/>
        <v>`CREATE_DATE` date COMMENT '创建日期',</v>
      </c>
    </row>
    <row r="10" spans="1:10" ht="16" customHeight="1">
      <c r="A10" s="35">
        <f>A9+1</f>
        <v>6</v>
      </c>
      <c r="B10" s="36" t="s">
        <v>157</v>
      </c>
      <c r="C10" s="36" t="s">
        <v>83</v>
      </c>
      <c r="D10" s="37">
        <v>7</v>
      </c>
      <c r="E10" s="27"/>
      <c r="F10" s="27"/>
      <c r="G10" s="38" t="s">
        <v>158</v>
      </c>
      <c r="H10" s="64" t="str">
        <f t="shared" si="0"/>
        <v>DATE</v>
      </c>
      <c r="I10" s="30"/>
      <c r="J10" s="59" t="str">
        <f t="shared" si="1"/>
        <v>`UPDATE_DATE` date COMMENT '更新日期',</v>
      </c>
    </row>
    <row r="11" spans="1:10" ht="16" customHeight="1">
      <c r="A11" s="35">
        <f>A10+1</f>
        <v>7</v>
      </c>
      <c r="B11" s="36" t="s">
        <v>72</v>
      </c>
      <c r="C11" s="36" t="s">
        <v>66</v>
      </c>
      <c r="D11" s="37">
        <v>1</v>
      </c>
      <c r="E11" s="27"/>
      <c r="F11" s="27"/>
      <c r="G11" s="38" t="s">
        <v>73</v>
      </c>
      <c r="H11" s="64" t="str">
        <f t="shared" si="0"/>
        <v>VARCHAR(1)</v>
      </c>
      <c r="I11" s="30"/>
      <c r="J11" s="59" t="str">
        <f t="shared" si="1"/>
        <v>`STATUS` varchar(1) COMMENT '0:无效；1:有效',</v>
      </c>
    </row>
    <row r="12" spans="1:10" ht="13.5" customHeight="1">
      <c r="A12" s="40"/>
      <c r="B12" s="41"/>
      <c r="C12" s="41"/>
      <c r="D12" s="41"/>
      <c r="E12" s="41"/>
      <c r="F12" s="41"/>
      <c r="G12" s="42"/>
      <c r="H12" s="29"/>
      <c r="I12" s="30"/>
      <c r="J12" s="31"/>
    </row>
    <row r="13" spans="1:10" ht="16.5" customHeight="1">
      <c r="A13" s="43"/>
      <c r="B13" s="43"/>
      <c r="C13" s="43"/>
      <c r="D13" s="43"/>
      <c r="E13" s="43"/>
      <c r="F13" s="43"/>
      <c r="G13" s="43"/>
      <c r="H13" s="44"/>
      <c r="I13" s="30"/>
      <c r="J13" s="31"/>
    </row>
    <row r="14" spans="1:10" ht="14.25" customHeight="1">
      <c r="A14" s="45"/>
      <c r="B14" s="45"/>
      <c r="C14" s="46" t="s">
        <v>74</v>
      </c>
      <c r="D14" s="45"/>
      <c r="E14" s="45"/>
      <c r="F14" s="45"/>
      <c r="G14" s="45"/>
      <c r="H14" s="47"/>
      <c r="I14" s="48"/>
      <c r="J14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0"/>
  <sheetViews>
    <sheetView showGridLines="0" workbookViewId="0"/>
  </sheetViews>
  <sheetFormatPr baseColWidth="10" defaultColWidth="8.83203125" defaultRowHeight="12.75" customHeight="1"/>
  <cols>
    <col min="1" max="1" width="9.33203125" style="66" customWidth="1"/>
    <col min="2" max="2" width="18.1640625" style="66" customWidth="1"/>
    <col min="3" max="3" width="9.33203125" style="66" customWidth="1"/>
    <col min="4" max="6" width="5" style="66" customWidth="1"/>
    <col min="7" max="7" width="26.83203125" style="66" customWidth="1"/>
    <col min="8" max="256" width="8.83203125" style="66" customWidth="1"/>
  </cols>
  <sheetData>
    <row r="1" spans="1:10" ht="16.5" customHeight="1">
      <c r="A1" s="110" t="s">
        <v>59</v>
      </c>
      <c r="B1" s="111"/>
      <c r="C1" s="112" t="s">
        <v>49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50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64" t="str">
        <f t="shared" ref="H4:H17" si="0">IF(C4="DATE",CONCATENATE(C4),CONCATENATE(C4,"(",D4,")"))</f>
        <v>VARCHAR(32)</v>
      </c>
      <c r="I4" s="30"/>
      <c r="J4" s="59" t="str">
        <f t="shared" ref="J4:J17" si="1">CONCATENATE("`",B4,"` ",LOWER(H4),IF(F4="Y"," NOT NULL","")," COMMENT ","'",G4,"',")</f>
        <v>`ID` varchar(32) NOT NULL COMMENT '',</v>
      </c>
    </row>
    <row r="5" spans="1:10" ht="16" customHeight="1">
      <c r="A5" s="35">
        <f>A4+1</f>
        <v>2</v>
      </c>
      <c r="B5" s="36" t="s">
        <v>239</v>
      </c>
      <c r="C5" s="36" t="s">
        <v>66</v>
      </c>
      <c r="D5" s="37">
        <v>32</v>
      </c>
      <c r="E5" s="27"/>
      <c r="F5" s="27"/>
      <c r="G5" s="38" t="s">
        <v>240</v>
      </c>
      <c r="H5" s="64" t="str">
        <f t="shared" si="0"/>
        <v>VARCHAR(32)</v>
      </c>
      <c r="I5" s="30"/>
      <c r="J5" s="59" t="str">
        <f t="shared" si="1"/>
        <v>`SCORE_LABEL1` varchar(32) COMMENT '灵豹分打分关键标签',</v>
      </c>
    </row>
    <row r="6" spans="1:10" ht="16" customHeight="1">
      <c r="A6" s="35">
        <f>A5+1</f>
        <v>3</v>
      </c>
      <c r="B6" s="36" t="s">
        <v>241</v>
      </c>
      <c r="C6" s="36" t="s">
        <v>66</v>
      </c>
      <c r="D6" s="37">
        <v>32</v>
      </c>
      <c r="E6" s="27"/>
      <c r="F6" s="27"/>
      <c r="G6" s="38" t="s">
        <v>240</v>
      </c>
      <c r="H6" s="64" t="str">
        <f t="shared" si="0"/>
        <v>VARCHAR(32)</v>
      </c>
      <c r="I6" s="30"/>
      <c r="J6" s="59" t="str">
        <f t="shared" si="1"/>
        <v>`SCORE_LABEL2` varchar(32) COMMENT '灵豹分打分关键标签',</v>
      </c>
    </row>
    <row r="7" spans="1:10" ht="16" customHeight="1">
      <c r="A7" s="35">
        <f>A6+1</f>
        <v>4</v>
      </c>
      <c r="B7" s="36" t="s">
        <v>242</v>
      </c>
      <c r="C7" s="36" t="s">
        <v>66</v>
      </c>
      <c r="D7" s="37">
        <v>32</v>
      </c>
      <c r="E7" s="27"/>
      <c r="F7" s="27"/>
      <c r="G7" s="38" t="s">
        <v>240</v>
      </c>
      <c r="H7" s="64" t="str">
        <f t="shared" si="0"/>
        <v>VARCHAR(32)</v>
      </c>
      <c r="I7" s="30"/>
      <c r="J7" s="59" t="str">
        <f t="shared" si="1"/>
        <v>`SCORE_LABEL3` varchar(32) COMMENT '灵豹分打分关键标签',</v>
      </c>
    </row>
    <row r="8" spans="1:10" ht="16" customHeight="1">
      <c r="A8" s="35">
        <f>A6+1</f>
        <v>4</v>
      </c>
      <c r="B8" s="36" t="s">
        <v>243</v>
      </c>
      <c r="C8" s="36" t="s">
        <v>66</v>
      </c>
      <c r="D8" s="37">
        <v>32</v>
      </c>
      <c r="E8" s="27"/>
      <c r="F8" s="27"/>
      <c r="G8" s="38" t="s">
        <v>240</v>
      </c>
      <c r="H8" s="64" t="str">
        <f t="shared" si="0"/>
        <v>VARCHAR(32)</v>
      </c>
      <c r="I8" s="30"/>
      <c r="J8" s="59" t="str">
        <f t="shared" si="1"/>
        <v>`SCORE_LABEL4` varchar(32) COMMENT '灵豹分打分关键标签',</v>
      </c>
    </row>
    <row r="9" spans="1:10" ht="16" customHeight="1">
      <c r="A9" s="57"/>
      <c r="B9" s="36" t="s">
        <v>244</v>
      </c>
      <c r="C9" s="36" t="s">
        <v>66</v>
      </c>
      <c r="D9" s="37">
        <v>32</v>
      </c>
      <c r="E9" s="27"/>
      <c r="F9" s="27"/>
      <c r="G9" s="38" t="s">
        <v>240</v>
      </c>
      <c r="H9" s="64" t="str">
        <f t="shared" si="0"/>
        <v>VARCHAR(32)</v>
      </c>
      <c r="I9" s="30"/>
      <c r="J9" s="59" t="str">
        <f t="shared" si="1"/>
        <v>`SCORE_LABEL5` varchar(32) COMMENT '灵豹分打分关键标签',</v>
      </c>
    </row>
    <row r="10" spans="1:10" ht="16" customHeight="1">
      <c r="A10" s="35">
        <f>A5+1</f>
        <v>3</v>
      </c>
      <c r="B10" s="36" t="s">
        <v>245</v>
      </c>
      <c r="C10" s="36" t="s">
        <v>66</v>
      </c>
      <c r="D10" s="37">
        <v>32</v>
      </c>
      <c r="E10" s="27"/>
      <c r="F10" s="27"/>
      <c r="G10" s="38" t="s">
        <v>240</v>
      </c>
      <c r="H10" s="64" t="str">
        <f t="shared" si="0"/>
        <v>VARCHAR(32)</v>
      </c>
      <c r="I10" s="30"/>
      <c r="J10" s="59" t="str">
        <f t="shared" si="1"/>
        <v>`SCORE_LABEL6` varchar(32) COMMENT '灵豹分打分关键标签',</v>
      </c>
    </row>
    <row r="11" spans="1:10" ht="16" customHeight="1">
      <c r="A11" s="35">
        <f>A5+1</f>
        <v>3</v>
      </c>
      <c r="B11" s="36" t="s">
        <v>246</v>
      </c>
      <c r="C11" s="36" t="s">
        <v>66</v>
      </c>
      <c r="D11" s="37">
        <v>32</v>
      </c>
      <c r="E11" s="27"/>
      <c r="F11" s="27"/>
      <c r="G11" s="38" t="s">
        <v>240</v>
      </c>
      <c r="H11" s="64" t="str">
        <f t="shared" si="0"/>
        <v>VARCHAR(32)</v>
      </c>
      <c r="I11" s="30"/>
      <c r="J11" s="59" t="str">
        <f t="shared" si="1"/>
        <v>`SCORE_LABEL7` varchar(32) COMMENT '灵豹分打分关键标签',</v>
      </c>
    </row>
    <row r="12" spans="1:10" ht="16" customHeight="1">
      <c r="A12" s="35">
        <f>A5+1</f>
        <v>3</v>
      </c>
      <c r="B12" s="36" t="s">
        <v>247</v>
      </c>
      <c r="C12" s="36" t="s">
        <v>66</v>
      </c>
      <c r="D12" s="37">
        <v>32</v>
      </c>
      <c r="E12" s="27"/>
      <c r="F12" s="27"/>
      <c r="G12" s="38" t="s">
        <v>240</v>
      </c>
      <c r="H12" s="64" t="str">
        <f t="shared" si="0"/>
        <v>VARCHAR(32)</v>
      </c>
      <c r="I12" s="30"/>
      <c r="J12" s="59" t="str">
        <f t="shared" si="1"/>
        <v>`SCORE_LABEL8` varchar(32) COMMENT '灵豹分打分关键标签',</v>
      </c>
    </row>
    <row r="13" spans="1:10" ht="16" customHeight="1">
      <c r="A13" s="35">
        <f>A12+1</f>
        <v>4</v>
      </c>
      <c r="B13" s="36" t="s">
        <v>248</v>
      </c>
      <c r="C13" s="36" t="s">
        <v>66</v>
      </c>
      <c r="D13" s="37">
        <v>32</v>
      </c>
      <c r="E13" s="27"/>
      <c r="F13" s="27"/>
      <c r="G13" s="38" t="s">
        <v>240</v>
      </c>
      <c r="H13" s="64" t="str">
        <f t="shared" si="0"/>
        <v>VARCHAR(32)</v>
      </c>
      <c r="I13" s="30"/>
      <c r="J13" s="59" t="str">
        <f t="shared" si="1"/>
        <v>`SCORE_LABEL9` varchar(32) COMMENT '灵豹分打分关键标签',</v>
      </c>
    </row>
    <row r="14" spans="1:10" ht="16" customHeight="1">
      <c r="A14" s="35">
        <f>A12+1</f>
        <v>4</v>
      </c>
      <c r="B14" s="36" t="s">
        <v>249</v>
      </c>
      <c r="C14" s="36" t="s">
        <v>66</v>
      </c>
      <c r="D14" s="37">
        <v>32</v>
      </c>
      <c r="E14" s="27"/>
      <c r="F14" s="27"/>
      <c r="G14" s="38" t="s">
        <v>240</v>
      </c>
      <c r="H14" s="64" t="str">
        <f t="shared" si="0"/>
        <v>VARCHAR(32)</v>
      </c>
      <c r="I14" s="30"/>
      <c r="J14" s="59" t="str">
        <f t="shared" si="1"/>
        <v>`SCORE_LABEL10` varchar(32) COMMENT '灵豹分打分关键标签',</v>
      </c>
    </row>
    <row r="15" spans="1:10" ht="16" customHeight="1">
      <c r="A15" s="35">
        <f>A14+1</f>
        <v>5</v>
      </c>
      <c r="B15" s="36" t="s">
        <v>155</v>
      </c>
      <c r="C15" s="36" t="s">
        <v>83</v>
      </c>
      <c r="D15" s="37">
        <v>7</v>
      </c>
      <c r="E15" s="27"/>
      <c r="F15" s="27"/>
      <c r="G15" s="38" t="s">
        <v>156</v>
      </c>
      <c r="H15" s="64" t="str">
        <f t="shared" si="0"/>
        <v>DATE</v>
      </c>
      <c r="I15" s="30"/>
      <c r="J15" s="59" t="str">
        <f t="shared" si="1"/>
        <v>`CREATE_DATE` date COMMENT '创建日期',</v>
      </c>
    </row>
    <row r="16" spans="1:10" ht="16" customHeight="1">
      <c r="A16" s="35">
        <f>A15+1</f>
        <v>6</v>
      </c>
      <c r="B16" s="36" t="s">
        <v>157</v>
      </c>
      <c r="C16" s="36" t="s">
        <v>83</v>
      </c>
      <c r="D16" s="37">
        <v>7</v>
      </c>
      <c r="E16" s="27"/>
      <c r="F16" s="27"/>
      <c r="G16" s="38" t="s">
        <v>158</v>
      </c>
      <c r="H16" s="64" t="str">
        <f t="shared" si="0"/>
        <v>DATE</v>
      </c>
      <c r="I16" s="30"/>
      <c r="J16" s="59" t="str">
        <f t="shared" si="1"/>
        <v>`UPDATE_DATE` date COMMENT '更新日期',</v>
      </c>
    </row>
    <row r="17" spans="1:10" ht="16" customHeight="1">
      <c r="A17" s="35">
        <f>A16+1</f>
        <v>7</v>
      </c>
      <c r="B17" s="36" t="s">
        <v>72</v>
      </c>
      <c r="C17" s="36" t="s">
        <v>66</v>
      </c>
      <c r="D17" s="37">
        <v>1</v>
      </c>
      <c r="E17" s="27"/>
      <c r="F17" s="27"/>
      <c r="G17" s="38" t="s">
        <v>73</v>
      </c>
      <c r="H17" s="64" t="str">
        <f t="shared" si="0"/>
        <v>VARCHAR(1)</v>
      </c>
      <c r="I17" s="30"/>
      <c r="J17" s="59" t="str">
        <f t="shared" si="1"/>
        <v>`STATUS` varchar(1) COMMENT '0:无效；1:有效',</v>
      </c>
    </row>
    <row r="18" spans="1:10" ht="13.5" customHeight="1">
      <c r="A18" s="40"/>
      <c r="B18" s="41"/>
      <c r="C18" s="41"/>
      <c r="D18" s="41"/>
      <c r="E18" s="41"/>
      <c r="F18" s="41"/>
      <c r="G18" s="42"/>
      <c r="H18" s="29"/>
      <c r="I18" s="30"/>
      <c r="J18" s="31"/>
    </row>
    <row r="19" spans="1:10" ht="16.5" customHeight="1">
      <c r="A19" s="43"/>
      <c r="B19" s="43"/>
      <c r="C19" s="43"/>
      <c r="D19" s="43"/>
      <c r="E19" s="43"/>
      <c r="F19" s="43"/>
      <c r="G19" s="43"/>
      <c r="H19" s="44"/>
      <c r="I19" s="30"/>
      <c r="J19" s="31"/>
    </row>
    <row r="20" spans="1:10" ht="14.25" customHeight="1">
      <c r="A20" s="45"/>
      <c r="B20" s="45"/>
      <c r="C20" s="46" t="s">
        <v>74</v>
      </c>
      <c r="D20" s="45"/>
      <c r="E20" s="45"/>
      <c r="F20" s="45"/>
      <c r="G20" s="45"/>
      <c r="H20" s="47"/>
      <c r="I20" s="48"/>
      <c r="J20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"/>
  <sheetViews>
    <sheetView showGridLines="0" workbookViewId="0"/>
  </sheetViews>
  <sheetFormatPr baseColWidth="10" defaultColWidth="8.83203125" defaultRowHeight="12.75" customHeight="1"/>
  <cols>
    <col min="1" max="1" width="9.33203125" style="67" customWidth="1"/>
    <col min="2" max="2" width="18.1640625" style="67" customWidth="1"/>
    <col min="3" max="3" width="9.33203125" style="67" customWidth="1"/>
    <col min="4" max="6" width="5" style="67" customWidth="1"/>
    <col min="7" max="7" width="26.83203125" style="67" customWidth="1"/>
    <col min="8" max="256" width="8.83203125" style="67" customWidth="1"/>
  </cols>
  <sheetData>
    <row r="1" spans="1:10" ht="16.5" customHeight="1">
      <c r="A1" s="110" t="s">
        <v>59</v>
      </c>
      <c r="B1" s="111"/>
      <c r="C1" s="112" t="s">
        <v>53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54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6" customHeight="1">
      <c r="A4" s="35">
        <v>1</v>
      </c>
      <c r="B4" s="36" t="s">
        <v>190</v>
      </c>
      <c r="C4" s="36" t="s">
        <v>66</v>
      </c>
      <c r="D4" s="37">
        <v>32</v>
      </c>
      <c r="E4" s="27"/>
      <c r="F4" s="36" t="s">
        <v>75</v>
      </c>
      <c r="G4" s="38" t="s">
        <v>250</v>
      </c>
      <c r="H4" s="64" t="str">
        <f t="shared" ref="H4:H9" si="0">IF(C4="DATE",CONCATENATE(C4),CONCATENATE(C4,"(",D4,")"))</f>
        <v>VARCHAR(32)</v>
      </c>
      <c r="I4" s="30"/>
      <c r="J4" s="59" t="str">
        <f t="shared" ref="J4:J9" si="1">CONCATENATE("`",B4,"` ",LOWER(H4),IF(F4="Y"," NOT NULL","")," COMMENT ","'",G4,"',")</f>
        <v>`TYPE_ID` varchar(32) NOT NULL COMMENT '行动类别ID',</v>
      </c>
    </row>
    <row r="5" spans="1:10" ht="29" customHeight="1">
      <c r="A5" s="35">
        <f>A4+1</f>
        <v>2</v>
      </c>
      <c r="B5" s="36" t="s">
        <v>251</v>
      </c>
      <c r="C5" s="36" t="s">
        <v>66</v>
      </c>
      <c r="D5" s="37">
        <v>32</v>
      </c>
      <c r="E5" s="27"/>
      <c r="F5" s="27"/>
      <c r="G5" s="38" t="s">
        <v>252</v>
      </c>
      <c r="H5" s="64" t="str">
        <f t="shared" si="0"/>
        <v>VARCHAR(32)</v>
      </c>
      <c r="I5" s="30"/>
      <c r="J5" s="59" t="str">
        <f t="shared" si="1"/>
        <v>`ACT_NM` varchar(32) COMMENT '行动名称（生日、升职、转发朋友圈等）',</v>
      </c>
    </row>
    <row r="6" spans="1:10" ht="29" customHeight="1">
      <c r="A6" s="35">
        <f>A5+1</f>
        <v>3</v>
      </c>
      <c r="B6" s="36" t="s">
        <v>253</v>
      </c>
      <c r="C6" s="36" t="s">
        <v>66</v>
      </c>
      <c r="D6" s="37">
        <v>32</v>
      </c>
      <c r="E6" s="27"/>
      <c r="F6" s="27"/>
      <c r="G6" s="38" t="s">
        <v>254</v>
      </c>
      <c r="H6" s="64" t="str">
        <f t="shared" si="0"/>
        <v>VARCHAR(32)</v>
      </c>
      <c r="I6" s="30"/>
      <c r="J6" s="59" t="str">
        <f t="shared" si="1"/>
        <v>`ACT_EVENT` varchar(32) COMMENT '行动处理方式（打电话、发微信、拜访等）',</v>
      </c>
    </row>
    <row r="7" spans="1:10" ht="16" customHeight="1">
      <c r="A7" s="35">
        <f>A6+1</f>
        <v>4</v>
      </c>
      <c r="B7" s="36" t="s">
        <v>155</v>
      </c>
      <c r="C7" s="36" t="s">
        <v>83</v>
      </c>
      <c r="D7" s="37">
        <v>7</v>
      </c>
      <c r="E7" s="27"/>
      <c r="F7" s="27"/>
      <c r="G7" s="38" t="s">
        <v>156</v>
      </c>
      <c r="H7" s="64" t="str">
        <f t="shared" si="0"/>
        <v>DATE</v>
      </c>
      <c r="I7" s="30"/>
      <c r="J7" s="59" t="str">
        <f t="shared" si="1"/>
        <v>`CREATE_DATE` date COMMENT '创建日期',</v>
      </c>
    </row>
    <row r="8" spans="1:10" ht="16" customHeight="1">
      <c r="A8" s="35">
        <f>A7+1</f>
        <v>5</v>
      </c>
      <c r="B8" s="36" t="s">
        <v>157</v>
      </c>
      <c r="C8" s="36" t="s">
        <v>83</v>
      </c>
      <c r="D8" s="37">
        <v>7</v>
      </c>
      <c r="E8" s="27"/>
      <c r="F8" s="27"/>
      <c r="G8" s="38" t="s">
        <v>158</v>
      </c>
      <c r="H8" s="64" t="str">
        <f t="shared" si="0"/>
        <v>DATE</v>
      </c>
      <c r="I8" s="30"/>
      <c r="J8" s="59" t="str">
        <f t="shared" si="1"/>
        <v>`UPDATE_DATE` date COMMENT '更新日期',</v>
      </c>
    </row>
    <row r="9" spans="1:10" ht="16" customHeight="1">
      <c r="A9" s="35">
        <f>A8+1</f>
        <v>6</v>
      </c>
      <c r="B9" s="36" t="s">
        <v>72</v>
      </c>
      <c r="C9" s="36" t="s">
        <v>66</v>
      </c>
      <c r="D9" s="37">
        <v>1</v>
      </c>
      <c r="E9" s="27"/>
      <c r="F9" s="27"/>
      <c r="G9" s="38" t="s">
        <v>73</v>
      </c>
      <c r="H9" s="64" t="str">
        <f t="shared" si="0"/>
        <v>VARCHAR(1)</v>
      </c>
      <c r="I9" s="30"/>
      <c r="J9" s="59" t="str">
        <f t="shared" si="1"/>
        <v>`STATUS` varchar(1) COMMENT '0:无效；1:有效',</v>
      </c>
    </row>
    <row r="10" spans="1:10" ht="13.5" customHeight="1">
      <c r="A10" s="40"/>
      <c r="B10" s="41"/>
      <c r="C10" s="41"/>
      <c r="D10" s="41"/>
      <c r="E10" s="41"/>
      <c r="F10" s="41"/>
      <c r="G10" s="42"/>
      <c r="H10" s="29"/>
      <c r="I10" s="30"/>
      <c r="J10" s="31"/>
    </row>
    <row r="11" spans="1:10" ht="16.5" customHeight="1">
      <c r="A11" s="43"/>
      <c r="B11" s="43"/>
      <c r="C11" s="43"/>
      <c r="D11" s="43"/>
      <c r="E11" s="43"/>
      <c r="F11" s="43"/>
      <c r="G11" s="43"/>
      <c r="H11" s="44"/>
      <c r="I11" s="30"/>
      <c r="J11" s="31"/>
    </row>
    <row r="12" spans="1:10" ht="14.25" customHeight="1">
      <c r="A12" s="45"/>
      <c r="B12" s="45"/>
      <c r="C12" s="46" t="s">
        <v>74</v>
      </c>
      <c r="D12" s="45"/>
      <c r="E12" s="45"/>
      <c r="F12" s="45"/>
      <c r="G12" s="45"/>
      <c r="H12" s="47"/>
      <c r="I12" s="48"/>
      <c r="J12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8"/>
  <sheetViews>
    <sheetView showGridLines="0" workbookViewId="0"/>
  </sheetViews>
  <sheetFormatPr baseColWidth="10" defaultColWidth="8.83203125" defaultRowHeight="12.75" customHeight="1"/>
  <cols>
    <col min="1" max="1" width="9.33203125" style="68" customWidth="1"/>
    <col min="2" max="2" width="18.1640625" style="68" customWidth="1"/>
    <col min="3" max="3" width="9.33203125" style="68" customWidth="1"/>
    <col min="4" max="6" width="5" style="68" customWidth="1"/>
    <col min="7" max="7" width="26.83203125" style="68" customWidth="1"/>
    <col min="8" max="256" width="8.83203125" style="68" customWidth="1"/>
  </cols>
  <sheetData>
    <row r="1" spans="1:10" ht="16.5" customHeight="1">
      <c r="A1" s="110" t="s">
        <v>59</v>
      </c>
      <c r="B1" s="111"/>
      <c r="C1" s="112" t="s">
        <v>56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57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6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38" t="s">
        <v>255</v>
      </c>
      <c r="H4" s="64" t="str">
        <f t="shared" ref="H4:H15" si="0">IF(C4="DATE",CONCATENATE(C4),CONCATENATE(C4,"(",D4,")"))</f>
        <v>VARCHAR(32)</v>
      </c>
      <c r="I4" s="30"/>
      <c r="J4" s="59" t="str">
        <f t="shared" ref="J4:J15" si="1">CONCATENATE("`",B4,"` ",LOWER(H4),IF(F4="Y"," NOT NULL","")," COMMENT ","'",G4,"',")</f>
        <v>`ID` varchar(32) NOT NULL COMMENT '行动类ID',</v>
      </c>
    </row>
    <row r="5" spans="1:10" ht="16" customHeight="1">
      <c r="A5" s="35">
        <f t="shared" ref="A5:A15" si="2">A4+1</f>
        <v>2</v>
      </c>
      <c r="B5" s="36" t="s">
        <v>68</v>
      </c>
      <c r="C5" s="36" t="s">
        <v>66</v>
      </c>
      <c r="D5" s="37">
        <v>32</v>
      </c>
      <c r="E5" s="27"/>
      <c r="F5" s="27"/>
      <c r="G5" s="38" t="s">
        <v>256</v>
      </c>
      <c r="H5" s="64" t="str">
        <f t="shared" si="0"/>
        <v>VARCHAR(32)</v>
      </c>
      <c r="I5" s="30"/>
      <c r="J5" s="59" t="str">
        <f t="shared" si="1"/>
        <v>`SALES_ID` varchar(32) COMMENT '销售员ID',</v>
      </c>
    </row>
    <row r="6" spans="1:10" ht="16" customHeight="1">
      <c r="A6" s="35">
        <f t="shared" si="2"/>
        <v>3</v>
      </c>
      <c r="B6" s="36" t="s">
        <v>70</v>
      </c>
      <c r="C6" s="36" t="s">
        <v>66</v>
      </c>
      <c r="D6" s="37">
        <v>32</v>
      </c>
      <c r="E6" s="27"/>
      <c r="F6" s="27"/>
      <c r="G6" s="38" t="s">
        <v>198</v>
      </c>
      <c r="H6" s="64" t="str">
        <f t="shared" si="0"/>
        <v>VARCHAR(32)</v>
      </c>
      <c r="I6" s="30"/>
      <c r="J6" s="59" t="str">
        <f t="shared" si="1"/>
        <v>`CUST_ID` varchar(32) COMMENT '客户ID',</v>
      </c>
    </row>
    <row r="7" spans="1:10" ht="16" customHeight="1">
      <c r="A7" s="35">
        <f t="shared" si="2"/>
        <v>4</v>
      </c>
      <c r="B7" s="36" t="s">
        <v>257</v>
      </c>
      <c r="C7" s="36" t="s">
        <v>66</v>
      </c>
      <c r="D7" s="37">
        <v>32</v>
      </c>
      <c r="E7" s="27"/>
      <c r="F7" s="27"/>
      <c r="G7" s="38" t="s">
        <v>250</v>
      </c>
      <c r="H7" s="64" t="str">
        <f t="shared" si="0"/>
        <v>VARCHAR(32)</v>
      </c>
      <c r="I7" s="30"/>
      <c r="J7" s="59" t="str">
        <f t="shared" si="1"/>
        <v>`ACT_TYPE` varchar(32) COMMENT '行动类别ID',</v>
      </c>
    </row>
    <row r="8" spans="1:10" ht="29" customHeight="1">
      <c r="A8" s="35">
        <f t="shared" si="2"/>
        <v>5</v>
      </c>
      <c r="B8" s="36" t="s">
        <v>258</v>
      </c>
      <c r="C8" s="36" t="s">
        <v>83</v>
      </c>
      <c r="D8" s="37">
        <v>7</v>
      </c>
      <c r="E8" s="27"/>
      <c r="F8" s="27"/>
      <c r="G8" s="38" t="s">
        <v>259</v>
      </c>
      <c r="H8" s="64" t="str">
        <f t="shared" si="0"/>
        <v>DATE</v>
      </c>
      <c r="I8" s="30"/>
      <c r="J8" s="59" t="str">
        <f t="shared" si="1"/>
        <v>`ACT_GENERATE_DATE` date COMMENT '行动生成日期（捕捉到动态，生成行动的日期）',</v>
      </c>
    </row>
    <row r="9" spans="1:10" ht="29" customHeight="1">
      <c r="A9" s="35">
        <f t="shared" si="2"/>
        <v>6</v>
      </c>
      <c r="B9" s="36" t="s">
        <v>260</v>
      </c>
      <c r="C9" s="36" t="s">
        <v>83</v>
      </c>
      <c r="D9" s="37">
        <v>7</v>
      </c>
      <c r="E9" s="27"/>
      <c r="F9" s="27"/>
      <c r="G9" s="38" t="s">
        <v>261</v>
      </c>
      <c r="H9" s="64" t="str">
        <f t="shared" si="0"/>
        <v>DATE</v>
      </c>
      <c r="I9" s="30"/>
      <c r="J9" s="59" t="str">
        <f t="shared" si="1"/>
        <v>`ACT_EXPIRE_DATE` date COMMENT '行动失效日期（需要什么日期前采取行动）',</v>
      </c>
    </row>
    <row r="10" spans="1:10" ht="29" customHeight="1">
      <c r="A10" s="35">
        <f t="shared" si="2"/>
        <v>7</v>
      </c>
      <c r="B10" s="36" t="s">
        <v>262</v>
      </c>
      <c r="C10" s="36" t="s">
        <v>66</v>
      </c>
      <c r="D10" s="37">
        <v>32</v>
      </c>
      <c r="E10" s="27"/>
      <c r="F10" s="27"/>
      <c r="G10" s="38" t="s">
        <v>263</v>
      </c>
      <c r="H10" s="64" t="str">
        <f t="shared" si="0"/>
        <v>VARCHAR(32)</v>
      </c>
      <c r="I10" s="30"/>
      <c r="J10" s="59" t="str">
        <f t="shared" si="1"/>
        <v>`ACT_SOURCE_TYPE` varchar(32) COMMENT '行动事件行程的原始动态数据类型（跟LP_DS_SRC_TYPE相关联）',</v>
      </c>
    </row>
    <row r="11" spans="1:10" ht="29" customHeight="1">
      <c r="A11" s="35">
        <f t="shared" si="2"/>
        <v>8</v>
      </c>
      <c r="B11" s="36" t="s">
        <v>264</v>
      </c>
      <c r="C11" s="36" t="s">
        <v>66</v>
      </c>
      <c r="D11" s="37">
        <v>32</v>
      </c>
      <c r="E11" s="27"/>
      <c r="F11" s="27"/>
      <c r="G11" s="38" t="s">
        <v>265</v>
      </c>
      <c r="H11" s="64" t="str">
        <f t="shared" si="0"/>
        <v>VARCHAR(32)</v>
      </c>
      <c r="I11" s="30"/>
      <c r="J11" s="59" t="str">
        <f t="shared" si="1"/>
        <v>`ACT_SOURCE_ID` varchar(32) COMMENT '行动事件行程的原始动态数据ID（跟不同类型的爬取数据表关联）',</v>
      </c>
    </row>
    <row r="12" spans="1:10" ht="16" customHeight="1">
      <c r="A12" s="35">
        <f t="shared" si="2"/>
        <v>9</v>
      </c>
      <c r="B12" s="36" t="s">
        <v>155</v>
      </c>
      <c r="C12" s="36" t="s">
        <v>83</v>
      </c>
      <c r="D12" s="37">
        <v>7</v>
      </c>
      <c r="E12" s="27"/>
      <c r="F12" s="27"/>
      <c r="G12" s="38" t="s">
        <v>156</v>
      </c>
      <c r="H12" s="64" t="str">
        <f t="shared" si="0"/>
        <v>DATE</v>
      </c>
      <c r="I12" s="30"/>
      <c r="J12" s="59" t="str">
        <f t="shared" si="1"/>
        <v>`CREATE_DATE` date COMMENT '创建日期',</v>
      </c>
    </row>
    <row r="13" spans="1:10" ht="16" customHeight="1">
      <c r="A13" s="35">
        <f t="shared" si="2"/>
        <v>10</v>
      </c>
      <c r="B13" s="36" t="s">
        <v>157</v>
      </c>
      <c r="C13" s="36" t="s">
        <v>83</v>
      </c>
      <c r="D13" s="37">
        <v>7</v>
      </c>
      <c r="E13" s="27"/>
      <c r="F13" s="27"/>
      <c r="G13" s="38" t="s">
        <v>158</v>
      </c>
      <c r="H13" s="64" t="str">
        <f t="shared" si="0"/>
        <v>DATE</v>
      </c>
      <c r="I13" s="30"/>
      <c r="J13" s="59" t="str">
        <f t="shared" si="1"/>
        <v>`UPDATE_DATE` date COMMENT '更新日期',</v>
      </c>
    </row>
    <row r="14" spans="1:10" ht="16" customHeight="1">
      <c r="A14" s="35">
        <f t="shared" si="2"/>
        <v>11</v>
      </c>
      <c r="B14" s="36" t="s">
        <v>266</v>
      </c>
      <c r="C14" s="36" t="s">
        <v>66</v>
      </c>
      <c r="D14" s="37">
        <v>1</v>
      </c>
      <c r="E14" s="27"/>
      <c r="F14" s="27"/>
      <c r="G14" s="38" t="s">
        <v>267</v>
      </c>
      <c r="H14" s="64" t="str">
        <f t="shared" si="0"/>
        <v>VARCHAR(1)</v>
      </c>
      <c r="I14" s="30"/>
      <c r="J14" s="59" t="str">
        <f t="shared" si="1"/>
        <v>`ISUSED` varchar(1) COMMENT '0:未使用；1:使用',</v>
      </c>
    </row>
    <row r="15" spans="1:10" ht="16" customHeight="1">
      <c r="A15" s="35">
        <f t="shared" si="2"/>
        <v>12</v>
      </c>
      <c r="B15" s="36" t="s">
        <v>72</v>
      </c>
      <c r="C15" s="36" t="s">
        <v>66</v>
      </c>
      <c r="D15" s="37">
        <v>1</v>
      </c>
      <c r="E15" s="27"/>
      <c r="F15" s="27"/>
      <c r="G15" s="38" t="s">
        <v>73</v>
      </c>
      <c r="H15" s="64" t="str">
        <f t="shared" si="0"/>
        <v>VARCHAR(1)</v>
      </c>
      <c r="I15" s="30"/>
      <c r="J15" s="59" t="str">
        <f t="shared" si="1"/>
        <v>`STATUS` varchar(1) COMMENT '0:无效；1:有效',</v>
      </c>
    </row>
    <row r="16" spans="1:10" ht="13.5" customHeight="1">
      <c r="A16" s="40"/>
      <c r="B16" s="41"/>
      <c r="C16" s="41"/>
      <c r="D16" s="41"/>
      <c r="E16" s="41"/>
      <c r="F16" s="41"/>
      <c r="G16" s="42"/>
      <c r="H16" s="29"/>
      <c r="I16" s="30"/>
      <c r="J16" s="31"/>
    </row>
    <row r="17" spans="1:10" ht="16.5" customHeight="1">
      <c r="A17" s="43"/>
      <c r="B17" s="43"/>
      <c r="C17" s="43"/>
      <c r="D17" s="43"/>
      <c r="E17" s="43"/>
      <c r="F17" s="43"/>
      <c r="G17" s="43"/>
      <c r="H17" s="44"/>
      <c r="I17" s="30"/>
      <c r="J17" s="31"/>
    </row>
    <row r="18" spans="1:10" ht="14.25" customHeight="1">
      <c r="A18" s="45"/>
      <c r="B18" s="45"/>
      <c r="C18" s="46" t="s">
        <v>74</v>
      </c>
      <c r="D18" s="45"/>
      <c r="E18" s="45"/>
      <c r="F18" s="45"/>
      <c r="G18" s="45"/>
      <c r="H18" s="47"/>
      <c r="I18" s="48"/>
      <c r="J18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"/>
  <sheetViews>
    <sheetView showGridLines="0" workbookViewId="0"/>
  </sheetViews>
  <sheetFormatPr baseColWidth="10" defaultColWidth="8.83203125" defaultRowHeight="12.75" customHeight="1"/>
  <cols>
    <col min="1" max="1" width="9.83203125" style="14" customWidth="1"/>
    <col min="2" max="2" width="7.6640625" style="14" customWidth="1"/>
    <col min="3" max="4" width="28.33203125" style="14" customWidth="1"/>
    <col min="5" max="5" width="57.33203125" style="14" customWidth="1"/>
    <col min="6" max="256" width="8.83203125" style="14" customWidth="1"/>
  </cols>
  <sheetData>
    <row r="1" spans="1:5" ht="13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5" ht="28" customHeight="1">
      <c r="A2" s="107" t="s">
        <v>19</v>
      </c>
      <c r="B2" s="16">
        <v>1</v>
      </c>
      <c r="C2" s="17" t="s">
        <v>20</v>
      </c>
      <c r="D2" s="17" t="s">
        <v>21</v>
      </c>
      <c r="E2" s="18" t="s">
        <v>22</v>
      </c>
    </row>
    <row r="3" spans="1:5" ht="28" customHeight="1">
      <c r="A3" s="108"/>
      <c r="B3" s="16">
        <f t="shared" ref="B3:B13" si="0">B2+1</f>
        <v>2</v>
      </c>
      <c r="C3" s="17" t="s">
        <v>23</v>
      </c>
      <c r="D3" s="17" t="s">
        <v>24</v>
      </c>
      <c r="E3" s="18" t="s">
        <v>25</v>
      </c>
    </row>
    <row r="4" spans="1:5" ht="28" customHeight="1">
      <c r="A4" s="109"/>
      <c r="B4" s="16">
        <f t="shared" si="0"/>
        <v>3</v>
      </c>
      <c r="C4" s="17" t="s">
        <v>26</v>
      </c>
      <c r="D4" s="17" t="s">
        <v>27</v>
      </c>
      <c r="E4" s="18" t="s">
        <v>28</v>
      </c>
    </row>
    <row r="5" spans="1:5" ht="28" customHeight="1">
      <c r="A5" s="107" t="s">
        <v>29</v>
      </c>
      <c r="B5" s="16">
        <f t="shared" si="0"/>
        <v>4</v>
      </c>
      <c r="C5" s="17" t="s">
        <v>30</v>
      </c>
      <c r="D5" s="17" t="s">
        <v>31</v>
      </c>
      <c r="E5" s="18" t="s">
        <v>32</v>
      </c>
    </row>
    <row r="6" spans="1:5" ht="28" customHeight="1">
      <c r="A6" s="108"/>
      <c r="B6" s="16">
        <f t="shared" si="0"/>
        <v>5</v>
      </c>
      <c r="C6" s="17" t="s">
        <v>33</v>
      </c>
      <c r="D6" s="17" t="s">
        <v>34</v>
      </c>
      <c r="E6" s="18" t="s">
        <v>35</v>
      </c>
    </row>
    <row r="7" spans="1:5" ht="28" customHeight="1">
      <c r="A7" s="108"/>
      <c r="B7" s="16">
        <f t="shared" si="0"/>
        <v>6</v>
      </c>
      <c r="C7" s="17" t="s">
        <v>36</v>
      </c>
      <c r="D7" s="17" t="s">
        <v>37</v>
      </c>
      <c r="E7" s="18" t="s">
        <v>38</v>
      </c>
    </row>
    <row r="8" spans="1:5" ht="28" customHeight="1">
      <c r="A8" s="108"/>
      <c r="B8" s="16">
        <f t="shared" si="0"/>
        <v>7</v>
      </c>
      <c r="C8" s="17" t="s">
        <v>39</v>
      </c>
      <c r="D8" s="17" t="s">
        <v>40</v>
      </c>
      <c r="E8" s="18" t="s">
        <v>41</v>
      </c>
    </row>
    <row r="9" spans="1:5" ht="28" customHeight="1">
      <c r="A9" s="109"/>
      <c r="B9" s="16">
        <f t="shared" si="0"/>
        <v>8</v>
      </c>
      <c r="C9" s="17" t="s">
        <v>42</v>
      </c>
      <c r="D9" s="17" t="s">
        <v>43</v>
      </c>
      <c r="E9" s="18" t="s">
        <v>44</v>
      </c>
    </row>
    <row r="10" spans="1:5" ht="28" customHeight="1">
      <c r="A10" s="107" t="s">
        <v>45</v>
      </c>
      <c r="B10" s="16">
        <f t="shared" si="0"/>
        <v>9</v>
      </c>
      <c r="C10" s="17" t="s">
        <v>46</v>
      </c>
      <c r="D10" s="17" t="s">
        <v>47</v>
      </c>
      <c r="E10" s="18" t="s">
        <v>48</v>
      </c>
    </row>
    <row r="11" spans="1:5" ht="28" customHeight="1">
      <c r="A11" s="109"/>
      <c r="B11" s="16">
        <f t="shared" si="0"/>
        <v>10</v>
      </c>
      <c r="C11" s="17" t="s">
        <v>49</v>
      </c>
      <c r="D11" s="17" t="s">
        <v>50</v>
      </c>
      <c r="E11" s="18" t="s">
        <v>51</v>
      </c>
    </row>
    <row r="12" spans="1:5" ht="28" customHeight="1">
      <c r="A12" s="107" t="s">
        <v>52</v>
      </c>
      <c r="B12" s="16">
        <f t="shared" si="0"/>
        <v>11</v>
      </c>
      <c r="C12" s="17" t="s">
        <v>53</v>
      </c>
      <c r="D12" s="17" t="s">
        <v>54</v>
      </c>
      <c r="E12" s="18" t="s">
        <v>55</v>
      </c>
    </row>
    <row r="13" spans="1:5" ht="28" customHeight="1">
      <c r="A13" s="109"/>
      <c r="B13" s="16">
        <f t="shared" si="0"/>
        <v>12</v>
      </c>
      <c r="C13" s="17" t="s">
        <v>56</v>
      </c>
      <c r="D13" s="17" t="s">
        <v>57</v>
      </c>
      <c r="E13" s="18" t="s">
        <v>58</v>
      </c>
    </row>
    <row r="14" spans="1:5" ht="28" customHeight="1">
      <c r="A14" s="19"/>
      <c r="B14" s="20"/>
      <c r="C14" s="21"/>
      <c r="D14" s="22"/>
      <c r="E14" s="20"/>
    </row>
  </sheetData>
  <mergeCells count="4">
    <mergeCell ref="A2:A4"/>
    <mergeCell ref="A5:A9"/>
    <mergeCell ref="A10:A11"/>
    <mergeCell ref="A12:A13"/>
  </mergeCells>
  <phoneticPr fontId="13" type="noConversion"/>
  <pageMargins left="0.8" right="0.8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0"/>
  <sheetViews>
    <sheetView showGridLines="0" workbookViewId="0">
      <selection sqref="A1:B1"/>
    </sheetView>
  </sheetViews>
  <sheetFormatPr baseColWidth="10" defaultColWidth="8.83203125" defaultRowHeight="12.75" customHeight="1"/>
  <cols>
    <col min="1" max="1" width="9.33203125" style="23" customWidth="1"/>
    <col min="2" max="2" width="18.1640625" style="23" customWidth="1"/>
    <col min="3" max="3" width="9.33203125" style="23" customWidth="1"/>
    <col min="4" max="6" width="5" style="23" customWidth="1"/>
    <col min="7" max="7" width="26.83203125" style="23" customWidth="1"/>
    <col min="8" max="255" width="8.83203125" style="23" customWidth="1"/>
  </cols>
  <sheetData>
    <row r="1" spans="1:255" ht="16.5" customHeight="1">
      <c r="A1" s="110" t="s">
        <v>59</v>
      </c>
      <c r="B1" s="111"/>
      <c r="C1" s="112" t="s">
        <v>26</v>
      </c>
      <c r="D1" s="113"/>
      <c r="E1" s="113"/>
      <c r="F1" s="113"/>
      <c r="G1" s="11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15" t="s">
        <v>18</v>
      </c>
      <c r="B2" s="116"/>
      <c r="C2" s="117" t="s">
        <v>27</v>
      </c>
      <c r="D2" s="118"/>
      <c r="E2" s="118"/>
      <c r="F2" s="118"/>
      <c r="G2" s="11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6" customHeight="1">
      <c r="A4" s="35">
        <v>1</v>
      </c>
      <c r="B4" s="36" t="s">
        <v>65</v>
      </c>
      <c r="C4" s="36" t="s">
        <v>66</v>
      </c>
      <c r="D4" s="37">
        <v>11</v>
      </c>
      <c r="E4" s="27"/>
      <c r="F4" s="27"/>
      <c r="G4" s="38" t="s">
        <v>67</v>
      </c>
      <c r="H4" s="29"/>
      <c r="I4" s="30"/>
      <c r="J4" s="39" t="str">
        <f>CONCATENATE("`",B4,"` ",LOWER(C4),"(",D4,")"," COMMENT ","'",G4,"',")</f>
        <v>`ID` varchar(11) COMMENT '自增ID，索引用',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6" customHeight="1">
      <c r="A5" s="35">
        <v>1</v>
      </c>
      <c r="B5" s="36" t="s">
        <v>68</v>
      </c>
      <c r="C5" s="36" t="s">
        <v>66</v>
      </c>
      <c r="D5" s="37">
        <v>32</v>
      </c>
      <c r="E5" s="27"/>
      <c r="F5" s="27"/>
      <c r="G5" s="38" t="s">
        <v>69</v>
      </c>
      <c r="H5" s="29"/>
      <c r="I5" s="30"/>
      <c r="J5" s="39" t="str">
        <f>CONCATENATE("`",B5,"` ",LOWER(C5),"(",D5,")"," COMMENT ","'",G5,"',")</f>
        <v>`SALES_ID` varchar(32) COMMENT '业务员主表的KEY，1对N',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6" customHeight="1">
      <c r="A6" s="35">
        <v>2</v>
      </c>
      <c r="B6" s="36" t="s">
        <v>70</v>
      </c>
      <c r="C6" s="36" t="s">
        <v>66</v>
      </c>
      <c r="D6" s="37">
        <v>32</v>
      </c>
      <c r="E6" s="27"/>
      <c r="F6" s="27"/>
      <c r="G6" s="38" t="s">
        <v>71</v>
      </c>
      <c r="H6" s="29"/>
      <c r="I6" s="30"/>
      <c r="J6" s="39" t="str">
        <f>CONCATENATE("`",B6,"` ",LOWER(C6),"(",D6,")"," COMMENT ","'",G6,"',")</f>
        <v>`CUST_ID` varchar(32) COMMENT '客户主表的KEY，基本为1对1',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6" customHeight="1">
      <c r="A7" s="35">
        <v>3</v>
      </c>
      <c r="B7" s="36" t="s">
        <v>72</v>
      </c>
      <c r="C7" s="36" t="s">
        <v>66</v>
      </c>
      <c r="D7" s="37">
        <v>1</v>
      </c>
      <c r="E7" s="27"/>
      <c r="F7" s="27"/>
      <c r="G7" s="38" t="s">
        <v>73</v>
      </c>
      <c r="H7" s="29"/>
      <c r="I7" s="30"/>
      <c r="J7" s="39" t="str">
        <f>CONCATENATE("`",B7,"` ",LOWER(C7),"(",D7,")"," COMMENT ","'",G7,"',")</f>
        <v>`STATUS` varchar(1) COMMENT '0:无效；1:有效',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3.5" customHeight="1">
      <c r="A8" s="40"/>
      <c r="B8" s="41"/>
      <c r="C8" s="41"/>
      <c r="D8" s="41"/>
      <c r="E8" s="41"/>
      <c r="F8" s="41"/>
      <c r="G8" s="42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6.5" customHeight="1">
      <c r="A9" s="43"/>
      <c r="B9" s="43"/>
      <c r="C9" s="43"/>
      <c r="D9" s="43"/>
      <c r="E9" s="43"/>
      <c r="F9" s="43"/>
      <c r="G9" s="43"/>
      <c r="H9" s="4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4.25" customHeight="1">
      <c r="A10" s="45"/>
      <c r="B10" s="45"/>
      <c r="C10" s="46" t="s">
        <v>74</v>
      </c>
      <c r="D10" s="45"/>
      <c r="E10" s="45"/>
      <c r="F10" s="45"/>
      <c r="G10" s="45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53"/>
  <sheetViews>
    <sheetView showGridLines="0" tabSelected="1" topLeftCell="A4" workbookViewId="0">
      <selection activeCell="G25" sqref="G25"/>
    </sheetView>
  </sheetViews>
  <sheetFormatPr baseColWidth="10" defaultColWidth="8.83203125" defaultRowHeight="12.75" customHeight="1"/>
  <cols>
    <col min="1" max="1" width="9.33203125" style="50" customWidth="1"/>
    <col min="2" max="2" width="18.1640625" style="50" customWidth="1"/>
    <col min="3" max="3" width="9.33203125" style="50" customWidth="1"/>
    <col min="4" max="6" width="5" style="50" customWidth="1"/>
    <col min="7" max="7" width="63.83203125" style="50" customWidth="1"/>
    <col min="8" max="255" width="8.83203125" style="50" customWidth="1"/>
  </cols>
  <sheetData>
    <row r="1" spans="1:255" ht="16.5" customHeight="1">
      <c r="A1" s="110" t="s">
        <v>59</v>
      </c>
      <c r="B1" s="111"/>
      <c r="C1" s="112" t="s">
        <v>23</v>
      </c>
      <c r="D1" s="113"/>
      <c r="E1" s="113"/>
      <c r="F1" s="113"/>
      <c r="G1" s="11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15" t="s">
        <v>18</v>
      </c>
      <c r="B2" s="116"/>
      <c r="C2" s="117" t="s">
        <v>24</v>
      </c>
      <c r="D2" s="118"/>
      <c r="E2" s="118"/>
      <c r="F2" s="118"/>
      <c r="G2" s="11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29"/>
      <c r="I4" s="30"/>
      <c r="J4" s="39" t="str">
        <f t="shared" ref="J4:J50" si="0">CONCATENATE("`",B4,"` ",LOWER(C4),"(",D4,")"," COMMENT ","'",G4,"',")</f>
        <v>`ID` varchar(32) COMMENT '',</v>
      </c>
      <c r="K4" s="39"/>
      <c r="L4" s="39"/>
      <c r="M4" s="3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4" customHeight="1">
      <c r="A5" s="35">
        <f t="shared" ref="A5:A50" si="1">A4+1</f>
        <v>2</v>
      </c>
      <c r="B5" s="36" t="s">
        <v>76</v>
      </c>
      <c r="C5" s="36" t="s">
        <v>66</v>
      </c>
      <c r="D5" s="37">
        <v>2</v>
      </c>
      <c r="E5" s="27"/>
      <c r="F5" s="27"/>
      <c r="G5" s="38" t="s">
        <v>77</v>
      </c>
      <c r="H5" s="29"/>
      <c r="I5" s="30"/>
      <c r="J5" s="39" t="str">
        <f t="shared" si="0"/>
        <v>`SRC` varchar(2) COMMENT '0:通讯录；1:微信；2:手工添加',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4" customHeight="1">
      <c r="A6" s="35">
        <f t="shared" si="1"/>
        <v>3</v>
      </c>
      <c r="B6" s="36" t="s">
        <v>78</v>
      </c>
      <c r="C6" s="36" t="s">
        <v>66</v>
      </c>
      <c r="D6" s="37">
        <v>2</v>
      </c>
      <c r="E6" s="27"/>
      <c r="F6" s="27"/>
      <c r="G6" s="38" t="s">
        <v>79</v>
      </c>
      <c r="H6" s="29"/>
      <c r="I6" s="30"/>
      <c r="J6" s="39" t="str">
        <f t="shared" si="0"/>
        <v>`PHASE` varchar(2) COMMENT '当前阶段：0:未接触；1:接触中；2:已成交；3:已复购',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4" customHeight="1">
      <c r="A7" s="35">
        <f t="shared" si="1"/>
        <v>4</v>
      </c>
      <c r="B7" s="36" t="s">
        <v>80</v>
      </c>
      <c r="C7" s="36" t="s">
        <v>66</v>
      </c>
      <c r="D7" s="37">
        <v>2</v>
      </c>
      <c r="E7" s="27"/>
      <c r="F7" s="27"/>
      <c r="G7" s="38" t="s">
        <v>81</v>
      </c>
      <c r="H7" s="29"/>
      <c r="I7" s="30"/>
      <c r="J7" s="39" t="str">
        <f t="shared" si="0"/>
        <v>`SEX` varchar(2) COMMENT 'M：男；F：女。来自微信账号、通讯录备注，或外部标签',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4" customHeight="1">
      <c r="A8" s="35">
        <f t="shared" si="1"/>
        <v>5</v>
      </c>
      <c r="B8" s="36" t="s">
        <v>82</v>
      </c>
      <c r="C8" s="36" t="s">
        <v>83</v>
      </c>
      <c r="D8" s="27"/>
      <c r="E8" s="27"/>
      <c r="F8" s="27"/>
      <c r="G8" s="38" t="s">
        <v>84</v>
      </c>
      <c r="H8" s="29"/>
      <c r="I8" s="30"/>
      <c r="J8" s="39" t="str">
        <f t="shared" si="0"/>
        <v>`BIRTH_DATE` date() COMMENT '来自外部数据源',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4" customHeight="1">
      <c r="A9" s="35">
        <f t="shared" si="1"/>
        <v>6</v>
      </c>
      <c r="B9" s="36" t="s">
        <v>85</v>
      </c>
      <c r="C9" s="36" t="s">
        <v>66</v>
      </c>
      <c r="D9" s="37">
        <v>20</v>
      </c>
      <c r="E9" s="27"/>
      <c r="F9" s="27"/>
      <c r="G9" s="121" t="s">
        <v>275</v>
      </c>
      <c r="H9" s="29"/>
      <c r="I9" s="30"/>
      <c r="J9" s="39" t="str">
        <f t="shared" si="0"/>
        <v>`ZIPCODE` varchar(20) COMMENT '邮政编码',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4" customHeight="1">
      <c r="A10" s="35">
        <f t="shared" si="1"/>
        <v>7</v>
      </c>
      <c r="B10" s="36" t="s">
        <v>86</v>
      </c>
      <c r="C10" s="36" t="s">
        <v>66</v>
      </c>
      <c r="D10" s="37">
        <v>50</v>
      </c>
      <c r="E10" s="27"/>
      <c r="F10" s="27"/>
      <c r="G10" s="38" t="s">
        <v>87</v>
      </c>
      <c r="H10" s="29"/>
      <c r="I10" s="30"/>
      <c r="J10" s="39" t="str">
        <f t="shared" si="0"/>
        <v>`ADDRESS` varchar(50) COMMENT '详细地址',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1"/>
    </row>
    <row r="11" spans="1:255" ht="14" customHeight="1">
      <c r="A11" s="35">
        <f t="shared" si="1"/>
        <v>8</v>
      </c>
      <c r="B11" s="36" t="s">
        <v>88</v>
      </c>
      <c r="C11" s="36" t="s">
        <v>66</v>
      </c>
      <c r="D11" s="37">
        <v>2</v>
      </c>
      <c r="E11" s="27"/>
      <c r="F11" s="27"/>
      <c r="G11" s="38" t="s">
        <v>89</v>
      </c>
      <c r="H11" s="29"/>
      <c r="I11" s="30"/>
      <c r="J11" s="39" t="str">
        <f t="shared" si="0"/>
        <v>`MARRIAGE` varchar(2) COMMENT '0:未婚；1:已婚',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1"/>
    </row>
    <row r="12" spans="1:255" ht="14" customHeight="1">
      <c r="A12" s="35">
        <f t="shared" si="1"/>
        <v>9</v>
      </c>
      <c r="B12" s="36" t="s">
        <v>90</v>
      </c>
      <c r="C12" s="36" t="s">
        <v>66</v>
      </c>
      <c r="D12" s="37">
        <v>1</v>
      </c>
      <c r="E12" s="37">
        <v>0</v>
      </c>
      <c r="F12" s="27"/>
      <c r="G12" s="38" t="s">
        <v>91</v>
      </c>
      <c r="H12" s="29"/>
      <c r="I12" s="30"/>
      <c r="J12" s="39" t="str">
        <f t="shared" si="0"/>
        <v>`CHILD` varchar(1) COMMENT '0:无子女；1:一个子女；2:两个子女',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1"/>
    </row>
    <row r="13" spans="1:255" ht="14" customHeight="1">
      <c r="A13" s="35">
        <f t="shared" si="1"/>
        <v>10</v>
      </c>
      <c r="B13" s="120" t="s">
        <v>268</v>
      </c>
      <c r="C13" s="36" t="s">
        <v>66</v>
      </c>
      <c r="D13" s="37">
        <v>1</v>
      </c>
      <c r="E13" s="37">
        <v>0</v>
      </c>
      <c r="F13" s="27"/>
      <c r="G13" s="38" t="s">
        <v>92</v>
      </c>
      <c r="H13" s="29"/>
      <c r="I13" s="30"/>
      <c r="J13" s="39" t="str">
        <f t="shared" si="0"/>
        <v>`PARENT` varchar(1) COMMENT '0:父母都在；1:父亲在；2:母亲在；3:父母不在',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1"/>
    </row>
    <row r="14" spans="1:255" ht="14" customHeight="1">
      <c r="A14" s="35">
        <f t="shared" si="1"/>
        <v>11</v>
      </c>
      <c r="B14" s="36" t="s">
        <v>93</v>
      </c>
      <c r="C14" s="36" t="s">
        <v>66</v>
      </c>
      <c r="D14" s="37">
        <v>50</v>
      </c>
      <c r="E14" s="27"/>
      <c r="F14" s="27"/>
      <c r="G14" s="38" t="s">
        <v>94</v>
      </c>
      <c r="H14" s="29"/>
      <c r="I14" s="30"/>
      <c r="J14" s="39" t="str">
        <f t="shared" si="0"/>
        <v>`INDUSTRY` varchar(50) COMMENT '行业',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1"/>
    </row>
    <row r="15" spans="1:255" ht="14" customHeight="1">
      <c r="A15" s="35">
        <f t="shared" si="1"/>
        <v>12</v>
      </c>
      <c r="B15" s="36" t="s">
        <v>95</v>
      </c>
      <c r="C15" s="36" t="s">
        <v>96</v>
      </c>
      <c r="D15" s="37">
        <v>10</v>
      </c>
      <c r="E15" s="37">
        <v>0</v>
      </c>
      <c r="F15" s="27"/>
      <c r="G15" s="38" t="s">
        <v>97</v>
      </c>
      <c r="H15" s="29"/>
      <c r="I15" s="30"/>
      <c r="J15" s="39" t="str">
        <f t="shared" si="0"/>
        <v>`YEARLY_INCOME` numeric(10) COMMENT '年收入',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1"/>
    </row>
    <row r="16" spans="1:255" ht="14" customHeight="1">
      <c r="A16" s="35">
        <f t="shared" si="1"/>
        <v>13</v>
      </c>
      <c r="B16" s="36" t="s">
        <v>98</v>
      </c>
      <c r="C16" s="36" t="s">
        <v>96</v>
      </c>
      <c r="D16" s="37">
        <v>10</v>
      </c>
      <c r="E16" s="37">
        <v>0</v>
      </c>
      <c r="F16" s="27"/>
      <c r="G16" s="38" t="s">
        <v>99</v>
      </c>
      <c r="H16" s="29"/>
      <c r="I16" s="30"/>
      <c r="J16" s="39" t="str">
        <f t="shared" si="0"/>
        <v>`YEARLY_EXPENSE` numeric(10) COMMENT '年支出',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1"/>
    </row>
    <row r="17" spans="1:255" ht="14" customHeight="1">
      <c r="A17" s="35">
        <f t="shared" si="1"/>
        <v>14</v>
      </c>
      <c r="B17" s="36" t="s">
        <v>100</v>
      </c>
      <c r="C17" s="36" t="s">
        <v>66</v>
      </c>
      <c r="D17" s="37">
        <v>1</v>
      </c>
      <c r="E17" s="37">
        <v>0</v>
      </c>
      <c r="F17" s="27"/>
      <c r="G17" s="38" t="s">
        <v>101</v>
      </c>
      <c r="H17" s="29"/>
      <c r="I17" s="30"/>
      <c r="J17" s="39" t="str">
        <f t="shared" si="0"/>
        <v>`HOUSE` varchar(1) COMMENT '0:无房产；1:一套房产',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1"/>
    </row>
    <row r="18" spans="1:255" ht="14" customHeight="1">
      <c r="A18" s="35">
        <f t="shared" si="1"/>
        <v>15</v>
      </c>
      <c r="B18" s="120" t="s">
        <v>269</v>
      </c>
      <c r="C18" s="36" t="s">
        <v>66</v>
      </c>
      <c r="D18" s="37">
        <v>1</v>
      </c>
      <c r="E18" s="37">
        <v>0</v>
      </c>
      <c r="F18" s="27"/>
      <c r="G18" s="38" t="s">
        <v>102</v>
      </c>
      <c r="H18" s="29"/>
      <c r="I18" s="30"/>
      <c r="J18" s="39" t="str">
        <f t="shared" si="0"/>
        <v>`HOUSE_LOAN` varchar(1) COMMENT '0:无房屋按揭；1:有房屋按揭',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1"/>
    </row>
    <row r="19" spans="1:255" ht="14" customHeight="1">
      <c r="A19" s="35">
        <f t="shared" si="1"/>
        <v>16</v>
      </c>
      <c r="B19" s="36" t="s">
        <v>103</v>
      </c>
      <c r="C19" s="36" t="s">
        <v>66</v>
      </c>
      <c r="D19" s="37">
        <v>1</v>
      </c>
      <c r="E19" s="37">
        <v>0</v>
      </c>
      <c r="F19" s="27"/>
      <c r="G19" s="38" t="s">
        <v>104</v>
      </c>
      <c r="H19" s="29"/>
      <c r="I19" s="30"/>
      <c r="J19" s="39" t="str">
        <f t="shared" si="0"/>
        <v>`CAR` varchar(1) COMMENT '0:无车子；1:一辆车子',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1"/>
    </row>
    <row r="20" spans="1:255" ht="14" customHeight="1">
      <c r="A20" s="35">
        <f t="shared" si="1"/>
        <v>17</v>
      </c>
      <c r="B20" s="120" t="s">
        <v>105</v>
      </c>
      <c r="C20" s="36" t="s">
        <v>66</v>
      </c>
      <c r="D20" s="37">
        <v>1</v>
      </c>
      <c r="E20" s="37">
        <v>0</v>
      </c>
      <c r="F20" s="27"/>
      <c r="G20" s="38" t="s">
        <v>106</v>
      </c>
      <c r="H20" s="29"/>
      <c r="I20" s="30"/>
      <c r="J20" s="39" t="str">
        <f t="shared" si="0"/>
        <v>`CAR_LOAN` varchar(1) COMMENT '0:无车辆按揭；1:有车辆按揭',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1"/>
    </row>
    <row r="21" spans="1:255" ht="14" customHeight="1">
      <c r="A21" s="35">
        <f t="shared" si="1"/>
        <v>18</v>
      </c>
      <c r="B21" s="36" t="s">
        <v>107</v>
      </c>
      <c r="C21" s="36" t="s">
        <v>66</v>
      </c>
      <c r="D21" s="37">
        <v>1</v>
      </c>
      <c r="E21" s="37">
        <v>0</v>
      </c>
      <c r="F21" s="27"/>
      <c r="G21" s="38" t="s">
        <v>108</v>
      </c>
      <c r="H21" s="29"/>
      <c r="I21" s="30"/>
      <c r="J21" s="39" t="str">
        <f t="shared" si="0"/>
        <v>`HEALTH_CHECK` varchar(1) COMMENT '0:很少体检；1:每年体检；2:半年体检',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1"/>
    </row>
    <row r="22" spans="1:255" ht="14" customHeight="1">
      <c r="A22" s="35">
        <f t="shared" si="1"/>
        <v>19</v>
      </c>
      <c r="B22" s="36" t="s">
        <v>109</v>
      </c>
      <c r="C22" s="36" t="s">
        <v>66</v>
      </c>
      <c r="D22" s="37">
        <v>1</v>
      </c>
      <c r="E22" s="37">
        <v>0</v>
      </c>
      <c r="F22" s="27"/>
      <c r="G22" s="38" t="s">
        <v>110</v>
      </c>
      <c r="H22" s="29"/>
      <c r="I22" s="30"/>
      <c r="J22" s="39" t="str">
        <f t="shared" si="0"/>
        <v>`SMOKE` varchar(1) COMMENT '0:不抽烟；1:很少抽烟；2:经常抽烟',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1"/>
    </row>
    <row r="23" spans="1:255" ht="14" customHeight="1">
      <c r="A23" s="35">
        <f t="shared" si="1"/>
        <v>20</v>
      </c>
      <c r="B23" s="36" t="s">
        <v>111</v>
      </c>
      <c r="C23" s="36" t="s">
        <v>66</v>
      </c>
      <c r="D23" s="37">
        <v>1</v>
      </c>
      <c r="E23" s="37">
        <v>0</v>
      </c>
      <c r="F23" s="27"/>
      <c r="G23" s="38" t="s">
        <v>112</v>
      </c>
      <c r="H23" s="29"/>
      <c r="I23" s="30"/>
      <c r="J23" s="39" t="str">
        <f t="shared" si="0"/>
        <v>`ALCOHOL` varchar(1) COMMENT '0:不喝酒；1:很少喝酒；2:经常喝酒',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1"/>
    </row>
    <row r="24" spans="1:255" ht="14" customHeight="1">
      <c r="A24" s="35">
        <f t="shared" si="1"/>
        <v>21</v>
      </c>
      <c r="B24" s="120" t="s">
        <v>270</v>
      </c>
      <c r="C24" s="36" t="s">
        <v>66</v>
      </c>
      <c r="D24" s="37">
        <v>1</v>
      </c>
      <c r="E24" s="37">
        <v>0</v>
      </c>
      <c r="F24" s="27"/>
      <c r="G24" s="38" t="s">
        <v>113</v>
      </c>
      <c r="H24" s="29"/>
      <c r="I24" s="30"/>
      <c r="J24" s="39" t="str">
        <f t="shared" si="0"/>
        <v>`SICK` varchar(1) COMMENT '0:无过往病史；1:无大病史；2:有大病史',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1"/>
    </row>
    <row r="25" spans="1:255" ht="14" customHeight="1">
      <c r="A25" s="35">
        <f t="shared" si="1"/>
        <v>22</v>
      </c>
      <c r="B25" s="120" t="s">
        <v>271</v>
      </c>
      <c r="C25" s="36" t="s">
        <v>66</v>
      </c>
      <c r="D25" s="37">
        <v>1</v>
      </c>
      <c r="E25" s="37">
        <v>0</v>
      </c>
      <c r="F25" s="27"/>
      <c r="G25" s="121" t="s">
        <v>276</v>
      </c>
      <c r="H25" s="29"/>
      <c r="I25" s="30"/>
      <c r="J25" s="39" t="str">
        <f t="shared" si="0"/>
        <v>`CREDIT` varchar(1) COMMENT '个人征信情况（0:正常；1:灰名单；2:黑名单）',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1"/>
    </row>
    <row r="26" spans="1:255" ht="14" customHeight="1">
      <c r="A26" s="35">
        <f t="shared" si="1"/>
        <v>23</v>
      </c>
      <c r="B26" s="36" t="s">
        <v>114</v>
      </c>
      <c r="C26" s="36" t="s">
        <v>66</v>
      </c>
      <c r="D26" s="37">
        <v>20</v>
      </c>
      <c r="E26" s="27"/>
      <c r="F26" s="27"/>
      <c r="G26" s="38" t="s">
        <v>115</v>
      </c>
      <c r="H26" s="29"/>
      <c r="I26" s="30"/>
      <c r="J26" s="39" t="str">
        <f t="shared" si="0"/>
        <v>`PHONE_NO` varchar(20) COMMENT '通讯录读取或手工输入的手机号码',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1"/>
    </row>
    <row r="27" spans="1:255" ht="14" customHeight="1">
      <c r="A27" s="35">
        <f t="shared" si="1"/>
        <v>24</v>
      </c>
      <c r="B27" s="36" t="s">
        <v>116</v>
      </c>
      <c r="C27" s="36" t="s">
        <v>66</v>
      </c>
      <c r="D27" s="37">
        <v>20</v>
      </c>
      <c r="E27" s="27"/>
      <c r="F27" s="27"/>
      <c r="G27" s="38" t="s">
        <v>117</v>
      </c>
      <c r="H27" s="29"/>
      <c r="I27" s="30"/>
      <c r="J27" s="39" t="str">
        <f t="shared" si="0"/>
        <v>`PHONE_NM` varchar(20) COMMENT '通讯录联系人名称（手工添加记录时，用客户名称保存）',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1"/>
    </row>
    <row r="28" spans="1:255" ht="14" customHeight="1">
      <c r="A28" s="35">
        <f t="shared" si="1"/>
        <v>25</v>
      </c>
      <c r="B28" s="36" t="s">
        <v>118</v>
      </c>
      <c r="C28" s="36" t="s">
        <v>66</v>
      </c>
      <c r="D28" s="37">
        <v>20</v>
      </c>
      <c r="E28" s="27"/>
      <c r="F28" s="27"/>
      <c r="G28" s="38" t="s">
        <v>119</v>
      </c>
      <c r="H28" s="29"/>
      <c r="I28" s="30"/>
      <c r="J28" s="39" t="str">
        <f t="shared" si="0"/>
        <v>`PHONE_COMPANY` varchar(20) COMMENT '通讯录上的公司名称',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1"/>
    </row>
    <row r="29" spans="1:255" ht="14" customHeight="1">
      <c r="A29" s="35">
        <f t="shared" si="1"/>
        <v>26</v>
      </c>
      <c r="B29" s="36" t="s">
        <v>120</v>
      </c>
      <c r="C29" s="36" t="s">
        <v>66</v>
      </c>
      <c r="D29" s="37">
        <v>20</v>
      </c>
      <c r="E29" s="27"/>
      <c r="F29" s="27"/>
      <c r="G29" s="38" t="s">
        <v>121</v>
      </c>
      <c r="H29" s="29"/>
      <c r="I29" s="30"/>
      <c r="J29" s="39" t="str">
        <f t="shared" si="0"/>
        <v>`PHONE_ROLE` varchar(20) COMMENT '通讯录上的职位信息',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1"/>
    </row>
    <row r="30" spans="1:255" ht="14" customHeight="1">
      <c r="A30" s="35">
        <f t="shared" si="1"/>
        <v>27</v>
      </c>
      <c r="B30" s="36" t="s">
        <v>122</v>
      </c>
      <c r="C30" s="36" t="s">
        <v>66</v>
      </c>
      <c r="D30" s="37">
        <v>50</v>
      </c>
      <c r="E30" s="27"/>
      <c r="F30" s="27"/>
      <c r="G30" s="38" t="s">
        <v>123</v>
      </c>
      <c r="H30" s="29"/>
      <c r="I30" s="30"/>
      <c r="J30" s="39" t="str">
        <f t="shared" si="0"/>
        <v>`PHONE_EMAIL` varchar(50) COMMENT '通讯录上的邮箱地址',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1"/>
    </row>
    <row r="31" spans="1:255" ht="14" customHeight="1">
      <c r="A31" s="35">
        <f t="shared" si="1"/>
        <v>28</v>
      </c>
      <c r="B31" s="36" t="s">
        <v>124</v>
      </c>
      <c r="C31" s="36" t="s">
        <v>66</v>
      </c>
      <c r="D31" s="37">
        <v>50</v>
      </c>
      <c r="E31" s="27"/>
      <c r="F31" s="27"/>
      <c r="G31" s="38" t="s">
        <v>125</v>
      </c>
      <c r="H31" s="29"/>
      <c r="I31" s="30"/>
      <c r="J31" s="39" t="str">
        <f t="shared" si="0"/>
        <v>`PHONE_ADDRESS` varchar(50) COMMENT '通讯录上的地址（一般为单位）',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1"/>
    </row>
    <row r="32" spans="1:255" ht="14" customHeight="1">
      <c r="A32" s="35">
        <f t="shared" si="1"/>
        <v>29</v>
      </c>
      <c r="B32" s="36" t="s">
        <v>126</v>
      </c>
      <c r="C32" s="36" t="s">
        <v>66</v>
      </c>
      <c r="D32" s="37">
        <v>20</v>
      </c>
      <c r="E32" s="27"/>
      <c r="F32" s="27"/>
      <c r="G32" s="38" t="s">
        <v>127</v>
      </c>
      <c r="H32" s="29"/>
      <c r="I32" s="30"/>
      <c r="J32" s="39" t="str">
        <f t="shared" si="0"/>
        <v>`PHONE_GROUP` varchar(20) COMMENT '通讯录上的分组名称（家庭、好友等）',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1"/>
    </row>
    <row r="33" spans="1:255" ht="14" customHeight="1">
      <c r="A33" s="35">
        <f t="shared" si="1"/>
        <v>30</v>
      </c>
      <c r="B33" s="36" t="s">
        <v>128</v>
      </c>
      <c r="C33" s="36" t="s">
        <v>66</v>
      </c>
      <c r="D33" s="37">
        <v>20</v>
      </c>
      <c r="E33" s="27"/>
      <c r="F33" s="27"/>
      <c r="G33" s="38" t="s">
        <v>129</v>
      </c>
      <c r="H33" s="29"/>
      <c r="I33" s="30"/>
      <c r="J33" s="39" t="str">
        <f t="shared" si="0"/>
        <v>`WECHAT_NO` varchar(20) COMMENT '微信读取或手工输入的微信ID',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1"/>
    </row>
    <row r="34" spans="1:255" ht="14" customHeight="1">
      <c r="A34" s="35">
        <f t="shared" si="1"/>
        <v>31</v>
      </c>
      <c r="B34" s="36" t="s">
        <v>130</v>
      </c>
      <c r="C34" s="36" t="s">
        <v>66</v>
      </c>
      <c r="D34" s="37">
        <v>20</v>
      </c>
      <c r="E34" s="27"/>
      <c r="F34" s="27"/>
      <c r="G34" s="38" t="s">
        <v>131</v>
      </c>
      <c r="H34" s="29"/>
      <c r="I34" s="30"/>
      <c r="J34" s="39" t="str">
        <f t="shared" si="0"/>
        <v>`WECHAT_NM` varchar(20) COMMENT '微信昵称',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1"/>
    </row>
    <row r="35" spans="1:255" ht="14" customHeight="1">
      <c r="A35" s="35">
        <f t="shared" si="1"/>
        <v>32</v>
      </c>
      <c r="B35" s="36" t="s">
        <v>132</v>
      </c>
      <c r="C35" s="36" t="s">
        <v>66</v>
      </c>
      <c r="D35" s="37">
        <v>50</v>
      </c>
      <c r="E35" s="27"/>
      <c r="F35" s="27"/>
      <c r="G35" s="38" t="s">
        <v>133</v>
      </c>
      <c r="H35" s="29"/>
      <c r="I35" s="30"/>
      <c r="J35" s="39" t="str">
        <f t="shared" si="0"/>
        <v>`WECHAT_MEMO` varchar(50) COMMENT '微信备注名称',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1"/>
    </row>
    <row r="36" spans="1:255" ht="14" customHeight="1">
      <c r="A36" s="35">
        <f t="shared" si="1"/>
        <v>33</v>
      </c>
      <c r="B36" s="36" t="s">
        <v>134</v>
      </c>
      <c r="C36" s="36" t="s">
        <v>66</v>
      </c>
      <c r="D36" s="37">
        <v>50</v>
      </c>
      <c r="E36" s="27"/>
      <c r="F36" s="27"/>
      <c r="G36" s="38" t="s">
        <v>135</v>
      </c>
      <c r="H36" s="29"/>
      <c r="I36" s="30"/>
      <c r="J36" s="39" t="str">
        <f t="shared" si="0"/>
        <v>`WECHAT_IMG` varchar(50) COMMENT '客户头像文件地址（微信导入时，默认用微信头像）',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1"/>
    </row>
    <row r="37" spans="1:255" ht="14" customHeight="1">
      <c r="A37" s="35">
        <f t="shared" si="1"/>
        <v>34</v>
      </c>
      <c r="B37" s="36" t="s">
        <v>136</v>
      </c>
      <c r="C37" s="36" t="s">
        <v>66</v>
      </c>
      <c r="D37" s="37">
        <v>20</v>
      </c>
      <c r="E37" s="27"/>
      <c r="F37" s="27"/>
      <c r="G37" s="38" t="s">
        <v>137</v>
      </c>
      <c r="H37" s="29"/>
      <c r="I37" s="30"/>
      <c r="J37" s="39" t="str">
        <f t="shared" si="0"/>
        <v>`WECHAT_COUNTRY` varchar(20) COMMENT '微信地区（国家）',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1"/>
    </row>
    <row r="38" spans="1:255" ht="14" customHeight="1">
      <c r="A38" s="35">
        <f t="shared" si="1"/>
        <v>35</v>
      </c>
      <c r="B38" s="36" t="s">
        <v>138</v>
      </c>
      <c r="C38" s="36" t="s">
        <v>66</v>
      </c>
      <c r="D38" s="37">
        <v>20</v>
      </c>
      <c r="E38" s="27"/>
      <c r="F38" s="27"/>
      <c r="G38" s="38" t="s">
        <v>139</v>
      </c>
      <c r="H38" s="29"/>
      <c r="I38" s="30"/>
      <c r="J38" s="39" t="str">
        <f t="shared" si="0"/>
        <v>`WECHAT_CITY` varchar(20) COMMENT '微信地区（城市）',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1"/>
    </row>
    <row r="39" spans="1:255" ht="14" customHeight="1">
      <c r="A39" s="35">
        <f t="shared" si="1"/>
        <v>36</v>
      </c>
      <c r="B39" s="36" t="s">
        <v>140</v>
      </c>
      <c r="C39" s="36" t="s">
        <v>66</v>
      </c>
      <c r="D39" s="37">
        <v>100</v>
      </c>
      <c r="E39" s="27"/>
      <c r="F39" s="27"/>
      <c r="G39" s="38" t="s">
        <v>141</v>
      </c>
      <c r="H39" s="29"/>
      <c r="I39" s="30"/>
      <c r="J39" s="39" t="str">
        <f t="shared" si="0"/>
        <v>`WECHAT_SIGNATURE` varchar(100) COMMENT '微信签名',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1"/>
    </row>
    <row r="40" spans="1:255" ht="14" customHeight="1">
      <c r="A40" s="35">
        <f t="shared" si="1"/>
        <v>37</v>
      </c>
      <c r="B40" s="36" t="s">
        <v>142</v>
      </c>
      <c r="C40" s="36" t="s">
        <v>66</v>
      </c>
      <c r="D40" s="37">
        <v>20</v>
      </c>
      <c r="E40" s="27"/>
      <c r="F40" s="27"/>
      <c r="G40" s="38" t="s">
        <v>143</v>
      </c>
      <c r="H40" s="29"/>
      <c r="I40" s="30"/>
      <c r="J40" s="39" t="str">
        <f t="shared" si="0"/>
        <v>`WECHAT_PHONE` varchar(20) COMMENT '微信中记录的手机号',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1"/>
    </row>
    <row r="41" spans="1:255" ht="14" customHeight="1">
      <c r="A41" s="35">
        <f t="shared" si="1"/>
        <v>38</v>
      </c>
      <c r="B41" s="36" t="s">
        <v>144</v>
      </c>
      <c r="C41" s="36" t="s">
        <v>66</v>
      </c>
      <c r="D41" s="37">
        <v>100</v>
      </c>
      <c r="E41" s="27"/>
      <c r="F41" s="27"/>
      <c r="G41" s="38" t="s">
        <v>145</v>
      </c>
      <c r="H41" s="29"/>
      <c r="I41" s="30"/>
      <c r="J41" s="39" t="str">
        <f t="shared" si="0"/>
        <v>`WECHAT_LINKEDIN` varchar(100) COMMENT '微信中记录的LINKEDIN链接',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1"/>
    </row>
    <row r="42" spans="1:255" ht="14" customHeight="1">
      <c r="A42" s="35">
        <f t="shared" si="1"/>
        <v>39</v>
      </c>
      <c r="B42" s="36" t="s">
        <v>146</v>
      </c>
      <c r="C42" s="36" t="s">
        <v>66</v>
      </c>
      <c r="D42" s="37">
        <v>100</v>
      </c>
      <c r="E42" s="27"/>
      <c r="F42" s="27"/>
      <c r="G42" s="38" t="s">
        <v>147</v>
      </c>
      <c r="H42" s="29"/>
      <c r="I42" s="30"/>
      <c r="J42" s="39" t="str">
        <f t="shared" si="0"/>
        <v>`WECHAT_GROUP` varchar(100) COMMENT '微信中对客户的标签设定（家庭、好友等）',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1"/>
    </row>
    <row r="43" spans="1:255" ht="14" customHeight="1">
      <c r="A43" s="35">
        <f t="shared" si="1"/>
        <v>40</v>
      </c>
      <c r="B43" s="36" t="s">
        <v>148</v>
      </c>
      <c r="C43" s="36" t="s">
        <v>66</v>
      </c>
      <c r="D43" s="37">
        <v>100</v>
      </c>
      <c r="E43" s="27"/>
      <c r="F43" s="27"/>
      <c r="G43" s="38" t="s">
        <v>149</v>
      </c>
      <c r="H43" s="29"/>
      <c r="I43" s="30"/>
      <c r="J43" s="39" t="str">
        <f t="shared" si="0"/>
        <v>`WECHAT_SAMEGROUP` varchar(100) COMMENT '与客户的共同微信群聊名称',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1"/>
    </row>
    <row r="44" spans="1:255" ht="14" customHeight="1">
      <c r="A44" s="35">
        <f t="shared" si="1"/>
        <v>41</v>
      </c>
      <c r="B44" s="36" t="s">
        <v>150</v>
      </c>
      <c r="C44" s="36" t="s">
        <v>66</v>
      </c>
      <c r="D44" s="37">
        <v>100</v>
      </c>
      <c r="E44" s="27"/>
      <c r="F44" s="27"/>
      <c r="G44" s="38" t="s">
        <v>151</v>
      </c>
      <c r="H44" s="29"/>
      <c r="I44" s="30"/>
      <c r="J44" s="39" t="str">
        <f t="shared" si="0"/>
        <v>`WEIBO_ID` varchar(100) COMMENT '微博ID（通过手机号搜索）',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1"/>
    </row>
    <row r="45" spans="1:255" ht="14" customHeight="1">
      <c r="A45" s="35">
        <f t="shared" si="1"/>
        <v>42</v>
      </c>
      <c r="B45" s="120" t="s">
        <v>272</v>
      </c>
      <c r="C45" s="36" t="s">
        <v>66</v>
      </c>
      <c r="D45" s="37">
        <v>100</v>
      </c>
      <c r="E45" s="27"/>
      <c r="F45" s="27"/>
      <c r="G45" s="38" t="s">
        <v>152</v>
      </c>
      <c r="H45" s="29"/>
      <c r="I45" s="30"/>
      <c r="J45" s="39" t="str">
        <f t="shared" si="0"/>
        <v>`LINKEDIN_ID` varchar(100) COMMENT 'LinkedIn ID（通过微信个人信息登记、手机号搜索）',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1"/>
    </row>
    <row r="46" spans="1:255" ht="14" customHeight="1">
      <c r="A46" s="35">
        <f t="shared" si="1"/>
        <v>43</v>
      </c>
      <c r="B46" s="36" t="s">
        <v>153</v>
      </c>
      <c r="C46" s="36" t="s">
        <v>83</v>
      </c>
      <c r="D46" s="27"/>
      <c r="E46" s="27"/>
      <c r="F46" s="27"/>
      <c r="G46" s="121" t="s">
        <v>273</v>
      </c>
      <c r="H46" s="29"/>
      <c r="I46" s="30"/>
      <c r="J46" s="39" t="str">
        <f t="shared" si="0"/>
        <v>`LAST_TOUCH_DATE` date() COMMENT '最后交互时间',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1"/>
    </row>
    <row r="47" spans="1:255" ht="14" customHeight="1">
      <c r="A47" s="35">
        <f t="shared" si="1"/>
        <v>44</v>
      </c>
      <c r="B47" s="36" t="s">
        <v>154</v>
      </c>
      <c r="C47" s="36" t="s">
        <v>66</v>
      </c>
      <c r="D47" s="37">
        <v>2</v>
      </c>
      <c r="E47" s="27"/>
      <c r="F47" s="27"/>
      <c r="G47" s="121" t="s">
        <v>274</v>
      </c>
      <c r="H47" s="29"/>
      <c r="I47" s="30"/>
      <c r="J47" s="39" t="str">
        <f t="shared" si="0"/>
        <v>`LAST_TOUCH_TYPE` varchar(2) COMMENT '0:电话；1:微信；2:语音；3:微博；4:其他',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1"/>
    </row>
    <row r="48" spans="1:255" ht="14" customHeight="1">
      <c r="A48" s="35">
        <f t="shared" si="1"/>
        <v>45</v>
      </c>
      <c r="B48" s="36" t="s">
        <v>155</v>
      </c>
      <c r="C48" s="36" t="s">
        <v>83</v>
      </c>
      <c r="D48" s="27"/>
      <c r="E48" s="27"/>
      <c r="F48" s="27"/>
      <c r="G48" s="38" t="s">
        <v>156</v>
      </c>
      <c r="H48" s="29"/>
      <c r="I48" s="30"/>
      <c r="J48" s="39" t="str">
        <f t="shared" si="0"/>
        <v>`CREATE_DATE` date() COMMENT '创建日期',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1"/>
    </row>
    <row r="49" spans="1:255" ht="14" customHeight="1">
      <c r="A49" s="35">
        <f t="shared" si="1"/>
        <v>46</v>
      </c>
      <c r="B49" s="36" t="s">
        <v>157</v>
      </c>
      <c r="C49" s="36" t="s">
        <v>83</v>
      </c>
      <c r="D49" s="27"/>
      <c r="E49" s="27"/>
      <c r="F49" s="27"/>
      <c r="G49" s="38" t="s">
        <v>158</v>
      </c>
      <c r="H49" s="29"/>
      <c r="I49" s="30"/>
      <c r="J49" s="39" t="str">
        <f t="shared" si="0"/>
        <v>`UPDATE_DATE` date() COMMENT '更新日期',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1"/>
    </row>
    <row r="50" spans="1:255" ht="14" customHeight="1">
      <c r="A50" s="35">
        <f t="shared" si="1"/>
        <v>47</v>
      </c>
      <c r="B50" s="36" t="s">
        <v>72</v>
      </c>
      <c r="C50" s="36" t="s">
        <v>66</v>
      </c>
      <c r="D50" s="37">
        <v>1</v>
      </c>
      <c r="E50" s="27"/>
      <c r="F50" s="27"/>
      <c r="G50" s="38" t="s">
        <v>73</v>
      </c>
      <c r="H50" s="29"/>
      <c r="I50" s="30"/>
      <c r="J50" s="39" t="str">
        <f t="shared" si="0"/>
        <v>`STATUS` varchar(1) COMMENT '0:无效；1:有效',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1"/>
    </row>
    <row r="51" spans="1:255" ht="13.5" customHeight="1">
      <c r="A51" s="40"/>
      <c r="B51" s="41"/>
      <c r="C51" s="41"/>
      <c r="D51" s="41"/>
      <c r="E51" s="41"/>
      <c r="F51" s="41"/>
      <c r="G51" s="42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1"/>
    </row>
    <row r="52" spans="1:255" ht="16.5" customHeight="1">
      <c r="A52" s="43"/>
      <c r="B52" s="43"/>
      <c r="C52" s="43"/>
      <c r="D52" s="43"/>
      <c r="E52" s="43"/>
      <c r="F52" s="43"/>
      <c r="G52" s="43"/>
      <c r="H52" s="44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1"/>
    </row>
    <row r="53" spans="1:255" ht="14.25" customHeight="1">
      <c r="A53" s="45"/>
      <c r="B53" s="45"/>
      <c r="C53" s="46" t="s">
        <v>74</v>
      </c>
      <c r="D53" s="45"/>
      <c r="E53" s="45"/>
      <c r="F53" s="45"/>
      <c r="G53" s="45"/>
      <c r="H53" s="47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  <c r="IT53" s="48"/>
      <c r="IU53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28"/>
  <sheetViews>
    <sheetView showGridLines="0" workbookViewId="0"/>
  </sheetViews>
  <sheetFormatPr baseColWidth="10" defaultColWidth="8.83203125" defaultRowHeight="12.75" customHeight="1"/>
  <cols>
    <col min="1" max="1" width="9.33203125" style="51" customWidth="1"/>
    <col min="2" max="2" width="18.1640625" style="51" customWidth="1"/>
    <col min="3" max="3" width="9.33203125" style="51" customWidth="1"/>
    <col min="4" max="6" width="5" style="51" customWidth="1"/>
    <col min="7" max="7" width="26.83203125" style="51" customWidth="1"/>
    <col min="8" max="255" width="8.83203125" style="51" customWidth="1"/>
  </cols>
  <sheetData>
    <row r="1" spans="1:255" ht="16.5" customHeight="1">
      <c r="A1" s="110" t="s">
        <v>59</v>
      </c>
      <c r="B1" s="111"/>
      <c r="C1" s="112" t="s">
        <v>20</v>
      </c>
      <c r="D1" s="113"/>
      <c r="E1" s="113"/>
      <c r="F1" s="113"/>
      <c r="G1" s="114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15" t="s">
        <v>18</v>
      </c>
      <c r="B2" s="116"/>
      <c r="C2" s="117" t="s">
        <v>21</v>
      </c>
      <c r="D2" s="118"/>
      <c r="E2" s="118"/>
      <c r="F2" s="118"/>
      <c r="G2" s="119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29"/>
      <c r="I4" s="30"/>
      <c r="J4" s="39" t="str">
        <f t="shared" ref="J4:J24" si="0">CONCATENATE("`",B4,"` ",LOWER(C4),"(",D4,")"," COMMENT ","'",G4,"',")</f>
        <v>`ID` varchar(32) COMMENT '',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6" customHeight="1">
      <c r="A5" s="35">
        <v>2</v>
      </c>
      <c r="B5" s="36" t="s">
        <v>159</v>
      </c>
      <c r="C5" s="36" t="s">
        <v>66</v>
      </c>
      <c r="D5" s="37">
        <v>20</v>
      </c>
      <c r="E5" s="27"/>
      <c r="F5" s="27"/>
      <c r="G5" s="38" t="s">
        <v>160</v>
      </c>
      <c r="H5" s="29"/>
      <c r="I5" s="30"/>
      <c r="J5" s="39" t="str">
        <f t="shared" si="0"/>
        <v>`LOGIN_ID` varchar(20) COMMENT '登录ID，一般为手机号',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6" customHeight="1">
      <c r="A6" s="35">
        <v>3</v>
      </c>
      <c r="B6" s="36" t="s">
        <v>161</v>
      </c>
      <c r="C6" s="36" t="s">
        <v>66</v>
      </c>
      <c r="D6" s="37">
        <v>20</v>
      </c>
      <c r="E6" s="27"/>
      <c r="F6" s="27"/>
      <c r="G6" s="38" t="s">
        <v>162</v>
      </c>
      <c r="H6" s="29"/>
      <c r="I6" s="30"/>
      <c r="J6" s="39" t="str">
        <f t="shared" si="0"/>
        <v>`USER_NM` varchar(20) COMMENT '业务员名称',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6" customHeight="1">
      <c r="A7" s="35">
        <v>4</v>
      </c>
      <c r="B7" s="36" t="s">
        <v>163</v>
      </c>
      <c r="C7" s="36" t="s">
        <v>66</v>
      </c>
      <c r="D7" s="37">
        <v>20</v>
      </c>
      <c r="E7" s="27"/>
      <c r="F7" s="27"/>
      <c r="G7" s="38" t="s">
        <v>164</v>
      </c>
      <c r="H7" s="29"/>
      <c r="I7" s="30"/>
      <c r="J7" s="39" t="str">
        <f t="shared" si="0"/>
        <v>`LOGIN_PWD` varchar(20) COMMENT '登录密码',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6" customHeight="1">
      <c r="A8" s="35">
        <v>5</v>
      </c>
      <c r="B8" s="36" t="s">
        <v>165</v>
      </c>
      <c r="C8" s="36" t="s">
        <v>83</v>
      </c>
      <c r="D8" s="37">
        <v>7</v>
      </c>
      <c r="E8" s="27"/>
      <c r="F8" s="27"/>
      <c r="G8" s="38" t="s">
        <v>166</v>
      </c>
      <c r="H8" s="29"/>
      <c r="I8" s="30"/>
      <c r="J8" s="39" t="str">
        <f t="shared" si="0"/>
        <v>`LAST_LOGIN` date(7) COMMENT '最近登录日期',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6" customHeight="1">
      <c r="A9" s="52">
        <v>6</v>
      </c>
      <c r="B9" s="53" t="s">
        <v>167</v>
      </c>
      <c r="C9" s="53" t="s">
        <v>66</v>
      </c>
      <c r="D9" s="54">
        <v>4000</v>
      </c>
      <c r="E9" s="55"/>
      <c r="F9" s="55"/>
      <c r="G9" s="56" t="s">
        <v>168</v>
      </c>
      <c r="H9" s="29"/>
      <c r="I9" s="30"/>
      <c r="J9" s="39" t="str">
        <f t="shared" si="0"/>
        <v>`HEAD_IMG` varchar(4000) COMMENT '头像(BASE64编码)',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6" customHeight="1">
      <c r="A10" s="52">
        <v>7</v>
      </c>
      <c r="B10" s="53" t="s">
        <v>169</v>
      </c>
      <c r="C10" s="53" t="s">
        <v>66</v>
      </c>
      <c r="D10" s="54">
        <v>11</v>
      </c>
      <c r="E10" s="55"/>
      <c r="F10" s="55"/>
      <c r="G10" s="56" t="s">
        <v>170</v>
      </c>
      <c r="H10" s="29"/>
      <c r="I10" s="30"/>
      <c r="J10" s="39" t="str">
        <f t="shared" si="0"/>
        <v>`TEL_NO` varchar(11) COMMENT '手机号码',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1"/>
    </row>
    <row r="11" spans="1:255" ht="16" customHeight="1">
      <c r="A11" s="52">
        <v>8</v>
      </c>
      <c r="B11" s="53" t="s">
        <v>128</v>
      </c>
      <c r="C11" s="53" t="s">
        <v>66</v>
      </c>
      <c r="D11" s="54">
        <v>50</v>
      </c>
      <c r="E11" s="55"/>
      <c r="F11" s="55"/>
      <c r="G11" s="56" t="s">
        <v>171</v>
      </c>
      <c r="H11" s="29"/>
      <c r="I11" s="30"/>
      <c r="J11" s="39" t="str">
        <f t="shared" si="0"/>
        <v>`WECHAT_NO` varchar(50) COMMENT '微信号',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1"/>
    </row>
    <row r="12" spans="1:255" ht="16" customHeight="1">
      <c r="A12" s="52">
        <v>9</v>
      </c>
      <c r="B12" s="53" t="s">
        <v>172</v>
      </c>
      <c r="C12" s="53" t="s">
        <v>66</v>
      </c>
      <c r="D12" s="54">
        <v>500</v>
      </c>
      <c r="E12" s="55"/>
      <c r="F12" s="55"/>
      <c r="G12" s="56" t="s">
        <v>173</v>
      </c>
      <c r="H12" s="29"/>
      <c r="I12" s="30"/>
      <c r="J12" s="39" t="str">
        <f t="shared" si="0"/>
        <v>`PROFILE` varchar(500) COMMENT '简介(500个英文或者100个汉字)',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1"/>
    </row>
    <row r="13" spans="1:255" ht="16" customHeight="1">
      <c r="A13" s="52">
        <v>10</v>
      </c>
      <c r="B13" s="53" t="s">
        <v>80</v>
      </c>
      <c r="C13" s="53" t="s">
        <v>66</v>
      </c>
      <c r="D13" s="54">
        <v>1</v>
      </c>
      <c r="E13" s="55"/>
      <c r="F13" s="55"/>
      <c r="G13" s="56" t="s">
        <v>174</v>
      </c>
      <c r="H13" s="29"/>
      <c r="I13" s="30"/>
      <c r="J13" s="39" t="str">
        <f t="shared" si="0"/>
        <v>`SEX` varchar(1) COMMENT '性别(M:女 F:男)',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1"/>
    </row>
    <row r="14" spans="1:255" ht="16" customHeight="1">
      <c r="A14" s="52">
        <v>11</v>
      </c>
      <c r="B14" s="53" t="s">
        <v>175</v>
      </c>
      <c r="C14" s="53" t="s">
        <v>83</v>
      </c>
      <c r="D14" s="55"/>
      <c r="E14" s="55"/>
      <c r="F14" s="55"/>
      <c r="G14" s="56" t="s">
        <v>176</v>
      </c>
      <c r="H14" s="29"/>
      <c r="I14" s="30"/>
      <c r="J14" s="39" t="str">
        <f t="shared" si="0"/>
        <v>`BIRTHDAY` date() COMMENT '生日',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1"/>
    </row>
    <row r="15" spans="1:255" ht="16" customHeight="1">
      <c r="A15" s="52">
        <v>12</v>
      </c>
      <c r="B15" s="53" t="s">
        <v>177</v>
      </c>
      <c r="C15" s="53" t="s">
        <v>66</v>
      </c>
      <c r="D15" s="54">
        <v>50</v>
      </c>
      <c r="E15" s="55"/>
      <c r="F15" s="55"/>
      <c r="G15" s="56" t="s">
        <v>178</v>
      </c>
      <c r="H15" s="29"/>
      <c r="I15" s="30"/>
      <c r="J15" s="39" t="str">
        <f t="shared" si="0"/>
        <v>`LOCATION_CITY` varchar(50) COMMENT '所在城市',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1"/>
    </row>
    <row r="16" spans="1:255" ht="16" customHeight="1">
      <c r="A16" s="52">
        <v>13</v>
      </c>
      <c r="B16" s="53" t="s">
        <v>179</v>
      </c>
      <c r="C16" s="53" t="s">
        <v>66</v>
      </c>
      <c r="D16" s="54">
        <v>500</v>
      </c>
      <c r="E16" s="55"/>
      <c r="F16" s="55"/>
      <c r="G16" s="56" t="s">
        <v>87</v>
      </c>
      <c r="H16" s="29"/>
      <c r="I16" s="30"/>
      <c r="J16" s="39" t="str">
        <f t="shared" si="0"/>
        <v>`LOCATION_DETAIL` varchar(500) COMMENT '详细地址',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1"/>
    </row>
    <row r="17" spans="1:255" ht="16" customHeight="1">
      <c r="A17" s="52">
        <v>14</v>
      </c>
      <c r="B17" s="53" t="s">
        <v>180</v>
      </c>
      <c r="C17" s="53" t="s">
        <v>66</v>
      </c>
      <c r="D17" s="54">
        <v>200</v>
      </c>
      <c r="E17" s="55"/>
      <c r="F17" s="55"/>
      <c r="G17" s="56" t="s">
        <v>181</v>
      </c>
      <c r="H17" s="29"/>
      <c r="I17" s="30"/>
      <c r="J17" s="39" t="str">
        <f t="shared" si="0"/>
        <v>`COMPANY` varchar(200) COMMENT '所属公司',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1"/>
    </row>
    <row r="18" spans="1:255" ht="16" customHeight="1">
      <c r="A18" s="52">
        <v>15</v>
      </c>
      <c r="B18" s="53" t="s">
        <v>182</v>
      </c>
      <c r="C18" s="53" t="s">
        <v>66</v>
      </c>
      <c r="D18" s="54">
        <v>100</v>
      </c>
      <c r="E18" s="55"/>
      <c r="F18" s="55"/>
      <c r="G18" s="56" t="s">
        <v>183</v>
      </c>
      <c r="H18" s="29"/>
      <c r="I18" s="30"/>
      <c r="J18" s="39" t="str">
        <f t="shared" si="0"/>
        <v>`DEPARTMENT` varchar(100) COMMENT '所属部门',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1"/>
    </row>
    <row r="19" spans="1:255" ht="16" customHeight="1">
      <c r="A19" s="52">
        <v>16</v>
      </c>
      <c r="B19" s="53" t="s">
        <v>184</v>
      </c>
      <c r="C19" s="53" t="s">
        <v>66</v>
      </c>
      <c r="D19" s="54">
        <v>100</v>
      </c>
      <c r="E19" s="55"/>
      <c r="F19" s="55"/>
      <c r="G19" s="56" t="s">
        <v>185</v>
      </c>
      <c r="H19" s="29"/>
      <c r="I19" s="30"/>
      <c r="J19" s="39" t="str">
        <f t="shared" si="0"/>
        <v>`POSITION_TITLE` varchar(100) COMMENT '职位名称',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1"/>
    </row>
    <row r="20" spans="1:255" ht="16" customHeight="1">
      <c r="A20" s="52">
        <v>17</v>
      </c>
      <c r="B20" s="53" t="s">
        <v>186</v>
      </c>
      <c r="C20" s="53" t="s">
        <v>83</v>
      </c>
      <c r="D20" s="55"/>
      <c r="E20" s="55"/>
      <c r="F20" s="55"/>
      <c r="G20" s="56" t="s">
        <v>187</v>
      </c>
      <c r="H20" s="29"/>
      <c r="I20" s="30"/>
      <c r="J20" s="39" t="str">
        <f t="shared" si="0"/>
        <v>`WORK_DATE_START` date() COMMENT '开始工作日期',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1"/>
    </row>
    <row r="21" spans="1:255" ht="16" customHeight="1">
      <c r="A21" s="52">
        <v>18</v>
      </c>
      <c r="B21" s="53" t="s">
        <v>188</v>
      </c>
      <c r="C21" s="53" t="s">
        <v>66</v>
      </c>
      <c r="D21" s="54">
        <v>20</v>
      </c>
      <c r="E21" s="55"/>
      <c r="F21" s="55"/>
      <c r="G21" s="56" t="s">
        <v>189</v>
      </c>
      <c r="H21" s="29"/>
      <c r="I21" s="30"/>
      <c r="J21" s="39" t="str">
        <f t="shared" si="0"/>
        <v>`USER_SN` varchar(20) COMMENT '员工号',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1"/>
    </row>
    <row r="22" spans="1:255" ht="16" customHeight="1">
      <c r="A22" s="35">
        <v>19</v>
      </c>
      <c r="B22" s="36" t="s">
        <v>155</v>
      </c>
      <c r="C22" s="36" t="s">
        <v>83</v>
      </c>
      <c r="D22" s="37">
        <v>7</v>
      </c>
      <c r="E22" s="27"/>
      <c r="F22" s="27"/>
      <c r="G22" s="38" t="s">
        <v>156</v>
      </c>
      <c r="H22" s="29"/>
      <c r="I22" s="30"/>
      <c r="J22" s="39" t="str">
        <f t="shared" si="0"/>
        <v>`CREATE_DATE` date(7) COMMENT '创建日期',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1"/>
    </row>
    <row r="23" spans="1:255" ht="16" customHeight="1">
      <c r="A23" s="35">
        <v>20</v>
      </c>
      <c r="B23" s="36" t="s">
        <v>157</v>
      </c>
      <c r="C23" s="36" t="s">
        <v>83</v>
      </c>
      <c r="D23" s="37">
        <v>7</v>
      </c>
      <c r="E23" s="27"/>
      <c r="F23" s="27"/>
      <c r="G23" s="38" t="s">
        <v>158</v>
      </c>
      <c r="H23" s="29"/>
      <c r="I23" s="30"/>
      <c r="J23" s="39" t="str">
        <f t="shared" si="0"/>
        <v>`UPDATE_DATE` date(7) COMMENT '更新日期',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1"/>
    </row>
    <row r="24" spans="1:255" ht="16" customHeight="1">
      <c r="A24" s="35">
        <v>21</v>
      </c>
      <c r="B24" s="36" t="s">
        <v>72</v>
      </c>
      <c r="C24" s="36" t="s">
        <v>66</v>
      </c>
      <c r="D24" s="37">
        <v>1</v>
      </c>
      <c r="E24" s="27"/>
      <c r="F24" s="27"/>
      <c r="G24" s="38" t="s">
        <v>73</v>
      </c>
      <c r="H24" s="29"/>
      <c r="I24" s="30"/>
      <c r="J24" s="39" t="str">
        <f t="shared" si="0"/>
        <v>`STATUS` varchar(1) COMMENT '0:无效；1:有效',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1"/>
    </row>
    <row r="25" spans="1:255" ht="16" customHeight="1">
      <c r="A25" s="57"/>
      <c r="B25" s="36"/>
      <c r="C25" s="36"/>
      <c r="D25" s="27"/>
      <c r="E25" s="27"/>
      <c r="F25" s="27"/>
      <c r="G25" s="38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1"/>
    </row>
    <row r="26" spans="1:255" ht="13.5" customHeight="1">
      <c r="A26" s="40"/>
      <c r="B26" s="41"/>
      <c r="C26" s="41"/>
      <c r="D26" s="41"/>
      <c r="E26" s="41"/>
      <c r="F26" s="41"/>
      <c r="G26" s="42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1"/>
    </row>
    <row r="27" spans="1:255" ht="16.5" customHeight="1">
      <c r="A27" s="43"/>
      <c r="B27" s="43"/>
      <c r="C27" s="43"/>
      <c r="D27" s="43"/>
      <c r="E27" s="43"/>
      <c r="F27" s="43"/>
      <c r="G27" s="43"/>
      <c r="H27" s="4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1"/>
    </row>
    <row r="28" spans="1:255" ht="14.25" customHeight="1">
      <c r="A28" s="45"/>
      <c r="B28" s="45"/>
      <c r="C28" s="46" t="s">
        <v>74</v>
      </c>
      <c r="D28" s="45"/>
      <c r="E28" s="45"/>
      <c r="F28" s="45"/>
      <c r="G28" s="45"/>
      <c r="H28" s="47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/>
  </sheetViews>
  <sheetFormatPr baseColWidth="10" defaultColWidth="8.83203125" defaultRowHeight="12.75" customHeight="1"/>
  <cols>
    <col min="1" max="1" width="9.33203125" style="58" customWidth="1"/>
    <col min="2" max="2" width="18.1640625" style="58" customWidth="1"/>
    <col min="3" max="3" width="9.33203125" style="58" customWidth="1"/>
    <col min="4" max="6" width="5" style="58" customWidth="1"/>
    <col min="7" max="7" width="26.83203125" style="58" customWidth="1"/>
    <col min="8" max="256" width="8.83203125" style="58" customWidth="1"/>
  </cols>
  <sheetData>
    <row r="1" spans="1:10" ht="16.5" customHeight="1">
      <c r="A1" s="110" t="s">
        <v>59</v>
      </c>
      <c r="B1" s="111"/>
      <c r="C1" s="112" t="s">
        <v>30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31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6" customHeight="1">
      <c r="A4" s="35">
        <v>1</v>
      </c>
      <c r="B4" s="36" t="s">
        <v>190</v>
      </c>
      <c r="C4" s="36" t="s">
        <v>66</v>
      </c>
      <c r="D4" s="37">
        <v>32</v>
      </c>
      <c r="E4" s="27"/>
      <c r="F4" s="36" t="s">
        <v>75</v>
      </c>
      <c r="G4" s="38" t="s">
        <v>191</v>
      </c>
      <c r="H4" s="29"/>
      <c r="I4" s="30"/>
      <c r="J4" s="59" t="str">
        <f>CONCATENATE("`",B4,"` ",LOWER(C4),"(",D4,")"," COMMENT ","'",G4,"',")</f>
        <v>`TYPE_ID` varchar(32) COMMENT '数据源ID',</v>
      </c>
    </row>
    <row r="5" spans="1:10" ht="16" customHeight="1">
      <c r="A5" s="35">
        <v>2</v>
      </c>
      <c r="B5" s="36" t="s">
        <v>192</v>
      </c>
      <c r="C5" s="36" t="s">
        <v>66</v>
      </c>
      <c r="D5" s="37">
        <v>20</v>
      </c>
      <c r="E5" s="27"/>
      <c r="F5" s="27"/>
      <c r="G5" s="38" t="s">
        <v>193</v>
      </c>
      <c r="H5" s="29"/>
      <c r="I5" s="30"/>
      <c r="J5" s="59" t="str">
        <f>CONCATENATE("`",B5,"` ",LOWER(C5),"(",D5,")"," COMMENT ","'",G5,"',")</f>
        <v>`TYPE_NM` varchar(20) COMMENT '数据源名称（朋友圈、微博、个推等）',</v>
      </c>
    </row>
    <row r="6" spans="1:10" ht="16" customHeight="1">
      <c r="A6" s="35">
        <v>3</v>
      </c>
      <c r="B6" s="36" t="s">
        <v>194</v>
      </c>
      <c r="C6" s="36" t="s">
        <v>96</v>
      </c>
      <c r="D6" s="37">
        <v>1</v>
      </c>
      <c r="E6" s="37">
        <v>0</v>
      </c>
      <c r="F6" s="27"/>
      <c r="G6" s="38" t="s">
        <v>195</v>
      </c>
      <c r="H6" s="29"/>
      <c r="I6" s="30"/>
      <c r="J6" s="59" t="str">
        <f>CONCATENATE("`",B6,"` ",LOWER(C6),"(",D6,")"," COMMENT ","'",G6,"',")</f>
        <v>`TYPE_GET_TYPE` numeric(1) COMMENT '0:后台爬取；1:接口读取',</v>
      </c>
    </row>
    <row r="7" spans="1:10" ht="16" customHeight="1">
      <c r="A7" s="35">
        <v>4</v>
      </c>
      <c r="B7" s="36" t="s">
        <v>196</v>
      </c>
      <c r="C7" s="36" t="s">
        <v>96</v>
      </c>
      <c r="D7" s="37">
        <v>1</v>
      </c>
      <c r="E7" s="37">
        <v>0</v>
      </c>
      <c r="F7" s="27"/>
      <c r="G7" s="38" t="s">
        <v>197</v>
      </c>
      <c r="H7" s="29"/>
      <c r="I7" s="30"/>
      <c r="J7" s="59" t="str">
        <f>CONCATENATE("`",B7,"` ",LOWER(C7),"(",D7,")"," COMMENT ","'",G7,"',")</f>
        <v>`TYPE_FREQUENCY` numeric(1) COMMENT '0:一次性；1:每天；2:实时',</v>
      </c>
    </row>
    <row r="8" spans="1:10" ht="16" customHeight="1">
      <c r="A8" s="35">
        <v>8</v>
      </c>
      <c r="B8" s="36" t="s">
        <v>72</v>
      </c>
      <c r="C8" s="36" t="s">
        <v>66</v>
      </c>
      <c r="D8" s="37">
        <v>1</v>
      </c>
      <c r="E8" s="27"/>
      <c r="F8" s="27"/>
      <c r="G8" s="38" t="s">
        <v>73</v>
      </c>
      <c r="H8" s="29"/>
      <c r="I8" s="30"/>
      <c r="J8" s="59" t="str">
        <f>CONCATENATE("`",B8,"` ",LOWER(C8),"(",D8,")"," COMMENT ","'",G8,"',")</f>
        <v>`STATUS` varchar(1) COMMENT '0:无效；1:有效',</v>
      </c>
    </row>
    <row r="9" spans="1:10" ht="13.5" customHeight="1">
      <c r="A9" s="40"/>
      <c r="B9" s="41"/>
      <c r="C9" s="41"/>
      <c r="D9" s="41"/>
      <c r="E9" s="41"/>
      <c r="F9" s="41"/>
      <c r="G9" s="42"/>
      <c r="H9" s="29"/>
      <c r="I9" s="30"/>
      <c r="J9" s="31"/>
    </row>
    <row r="10" spans="1:10" ht="16.5" customHeight="1">
      <c r="A10" s="43"/>
      <c r="B10" s="43"/>
      <c r="C10" s="43"/>
      <c r="D10" s="43"/>
      <c r="E10" s="43"/>
      <c r="F10" s="43"/>
      <c r="G10" s="43"/>
      <c r="H10" s="44"/>
      <c r="I10" s="30"/>
      <c r="J10" s="31"/>
    </row>
    <row r="11" spans="1:10" ht="14.25" customHeight="1">
      <c r="A11" s="45"/>
      <c r="B11" s="45"/>
      <c r="C11" s="46" t="s">
        <v>74</v>
      </c>
      <c r="D11" s="45"/>
      <c r="E11" s="45"/>
      <c r="F11" s="45"/>
      <c r="G11" s="45"/>
      <c r="H11" s="47"/>
      <c r="I11" s="48"/>
      <c r="J11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2"/>
  <sheetViews>
    <sheetView showGridLines="0" workbookViewId="0"/>
  </sheetViews>
  <sheetFormatPr baseColWidth="10" defaultColWidth="8.83203125" defaultRowHeight="12.75" customHeight="1"/>
  <cols>
    <col min="1" max="1" width="9.33203125" style="60" customWidth="1"/>
    <col min="2" max="2" width="18.1640625" style="60" customWidth="1"/>
    <col min="3" max="3" width="9.33203125" style="60" customWidth="1"/>
    <col min="4" max="6" width="5" style="60" customWidth="1"/>
    <col min="7" max="7" width="26.83203125" style="60" customWidth="1"/>
    <col min="8" max="256" width="8.83203125" style="60" customWidth="1"/>
  </cols>
  <sheetData>
    <row r="1" spans="1:10" ht="16.5" customHeight="1">
      <c r="A1" s="110" t="s">
        <v>59</v>
      </c>
      <c r="B1" s="111"/>
      <c r="C1" s="112" t="s">
        <v>33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34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29"/>
      <c r="I4" s="30"/>
      <c r="J4" s="59" t="str">
        <f t="shared" ref="J4:J9" si="0">CONCATENATE("`",B4,"` ",LOWER(C4),"(",D4,")"," COMMENT ","'",G4,"',")</f>
        <v>`ID` varchar(32) COMMENT '',</v>
      </c>
    </row>
    <row r="5" spans="1:10" ht="16" customHeight="1">
      <c r="A5" s="35">
        <v>2</v>
      </c>
      <c r="B5" s="36" t="s">
        <v>70</v>
      </c>
      <c r="C5" s="36" t="s">
        <v>66</v>
      </c>
      <c r="D5" s="37">
        <v>32</v>
      </c>
      <c r="E5" s="27"/>
      <c r="F5" s="27"/>
      <c r="G5" s="38" t="s">
        <v>198</v>
      </c>
      <c r="H5" s="29"/>
      <c r="I5" s="30"/>
      <c r="J5" s="59" t="str">
        <f t="shared" si="0"/>
        <v>`CUST_ID` varchar(32) COMMENT '客户ID',</v>
      </c>
    </row>
    <row r="6" spans="1:10" ht="16" customHeight="1">
      <c r="A6" s="35">
        <v>3</v>
      </c>
      <c r="B6" s="36" t="s">
        <v>190</v>
      </c>
      <c r="C6" s="36" t="s">
        <v>66</v>
      </c>
      <c r="D6" s="37">
        <v>32</v>
      </c>
      <c r="E6" s="27"/>
      <c r="F6" s="27"/>
      <c r="G6" s="38" t="s">
        <v>191</v>
      </c>
      <c r="H6" s="29"/>
      <c r="I6" s="30"/>
      <c r="J6" s="59" t="str">
        <f t="shared" si="0"/>
        <v>`TYPE_ID` varchar(32) COMMENT '数据源ID',</v>
      </c>
    </row>
    <row r="7" spans="1:10" ht="16" customHeight="1">
      <c r="A7" s="35">
        <v>5</v>
      </c>
      <c r="B7" s="36" t="s">
        <v>199</v>
      </c>
      <c r="C7" s="36" t="s">
        <v>83</v>
      </c>
      <c r="D7" s="37">
        <v>7</v>
      </c>
      <c r="E7" s="27"/>
      <c r="F7" s="27"/>
      <c r="G7" s="38" t="s">
        <v>200</v>
      </c>
      <c r="H7" s="29"/>
      <c r="I7" s="30"/>
      <c r="J7" s="59" t="str">
        <f t="shared" si="0"/>
        <v>`LAST_READ` date(7) COMMENT '上次爬取日期',</v>
      </c>
    </row>
    <row r="8" spans="1:10" ht="16" customHeight="1">
      <c r="A8" s="35">
        <v>6</v>
      </c>
      <c r="B8" s="36" t="s">
        <v>201</v>
      </c>
      <c r="C8" s="36" t="s">
        <v>66</v>
      </c>
      <c r="D8" s="37">
        <v>1</v>
      </c>
      <c r="E8" s="27"/>
      <c r="F8" s="27"/>
      <c r="G8" s="38" t="s">
        <v>202</v>
      </c>
      <c r="H8" s="29"/>
      <c r="I8" s="30"/>
      <c r="J8" s="59" t="str">
        <f t="shared" si="0"/>
        <v>`LAST_STATUS` varchar(1) COMMENT '上次爬取状态',</v>
      </c>
    </row>
    <row r="9" spans="1:10" ht="16" customHeight="1">
      <c r="A9" s="35">
        <v>7</v>
      </c>
      <c r="B9" s="36" t="s">
        <v>203</v>
      </c>
      <c r="C9" s="36" t="s">
        <v>83</v>
      </c>
      <c r="D9" s="37">
        <v>7</v>
      </c>
      <c r="E9" s="27"/>
      <c r="F9" s="27"/>
      <c r="G9" s="38" t="s">
        <v>204</v>
      </c>
      <c r="H9" s="29"/>
      <c r="I9" s="30"/>
      <c r="J9" s="59" t="str">
        <f t="shared" si="0"/>
        <v>`NEXT_READ` date(7) COMMENT '下次爬取日期',</v>
      </c>
    </row>
    <row r="10" spans="1:10" ht="13.5" customHeight="1">
      <c r="A10" s="40"/>
      <c r="B10" s="41"/>
      <c r="C10" s="41"/>
      <c r="D10" s="41"/>
      <c r="E10" s="41"/>
      <c r="F10" s="41"/>
      <c r="G10" s="42"/>
      <c r="H10" s="29"/>
      <c r="I10" s="30"/>
      <c r="J10" s="31"/>
    </row>
    <row r="11" spans="1:10" ht="16.5" customHeight="1">
      <c r="A11" s="43"/>
      <c r="B11" s="43"/>
      <c r="C11" s="43"/>
      <c r="D11" s="43"/>
      <c r="E11" s="43"/>
      <c r="F11" s="43"/>
      <c r="G11" s="43"/>
      <c r="H11" s="44"/>
      <c r="I11" s="30"/>
      <c r="J11" s="31"/>
    </row>
    <row r="12" spans="1:10" ht="14.25" customHeight="1">
      <c r="A12" s="45"/>
      <c r="B12" s="45"/>
      <c r="C12" s="46" t="s">
        <v>74</v>
      </c>
      <c r="D12" s="45"/>
      <c r="E12" s="45"/>
      <c r="F12" s="45"/>
      <c r="G12" s="45"/>
      <c r="H12" s="47"/>
      <c r="I12" s="48"/>
      <c r="J12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3"/>
  <sheetViews>
    <sheetView showGridLines="0" workbookViewId="0"/>
  </sheetViews>
  <sheetFormatPr baseColWidth="10" defaultColWidth="8.83203125" defaultRowHeight="12.75" customHeight="1"/>
  <cols>
    <col min="1" max="1" width="9.33203125" style="61" customWidth="1"/>
    <col min="2" max="2" width="18.1640625" style="61" customWidth="1"/>
    <col min="3" max="3" width="9.33203125" style="61" customWidth="1"/>
    <col min="4" max="6" width="5" style="61" customWidth="1"/>
    <col min="7" max="7" width="26.83203125" style="61" customWidth="1"/>
    <col min="8" max="256" width="8.83203125" style="61" customWidth="1"/>
  </cols>
  <sheetData>
    <row r="1" spans="1:10" ht="16.5" customHeight="1">
      <c r="A1" s="110" t="s">
        <v>59</v>
      </c>
      <c r="B1" s="111"/>
      <c r="C1" s="112" t="s">
        <v>36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37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29"/>
      <c r="I4" s="30"/>
      <c r="J4" s="59" t="str">
        <f t="shared" ref="J4:J20" si="0">CONCATENATE("`",B4,"` ",LOWER(C4),"(",D4,")"," COMMENT ","'",G4,"',")</f>
        <v>`ID` varchar(32) COMMENT '',</v>
      </c>
    </row>
    <row r="5" spans="1:10" ht="16" customHeight="1">
      <c r="A5" s="35">
        <f t="shared" ref="A5:A20" si="1">A4+1</f>
        <v>2</v>
      </c>
      <c r="B5" s="36" t="s">
        <v>70</v>
      </c>
      <c r="C5" s="36" t="s">
        <v>66</v>
      </c>
      <c r="D5" s="37">
        <v>32</v>
      </c>
      <c r="E5" s="27"/>
      <c r="F5" s="27"/>
      <c r="G5" s="38" t="s">
        <v>198</v>
      </c>
      <c r="H5" s="29"/>
      <c r="I5" s="30"/>
      <c r="J5" s="59" t="str">
        <f t="shared" si="0"/>
        <v>`CUST_ID` varchar(32) COMMENT '客户ID',</v>
      </c>
    </row>
    <row r="6" spans="1:10" ht="16" customHeight="1">
      <c r="A6" s="35">
        <f t="shared" si="1"/>
        <v>3</v>
      </c>
      <c r="B6" s="36" t="s">
        <v>205</v>
      </c>
      <c r="C6" s="36" t="s">
        <v>83</v>
      </c>
      <c r="D6" s="27"/>
      <c r="E6" s="27"/>
      <c r="F6" s="27"/>
      <c r="G6" s="38" t="s">
        <v>206</v>
      </c>
      <c r="H6" s="29"/>
      <c r="I6" s="30"/>
      <c r="J6" s="59" t="str">
        <f t="shared" si="0"/>
        <v>`READ_DATE` date() COMMENT '爬取时间',</v>
      </c>
    </row>
    <row r="7" spans="1:10" ht="16" customHeight="1">
      <c r="A7" s="35">
        <f t="shared" si="1"/>
        <v>4</v>
      </c>
      <c r="B7" s="36" t="s">
        <v>207</v>
      </c>
      <c r="C7" s="36" t="s">
        <v>83</v>
      </c>
      <c r="D7" s="27"/>
      <c r="E7" s="27"/>
      <c r="F7" s="27"/>
      <c r="G7" s="38" t="s">
        <v>208</v>
      </c>
      <c r="H7" s="29"/>
      <c r="I7" s="30"/>
      <c r="J7" s="59" t="str">
        <f t="shared" si="0"/>
        <v>`MOMENT_DATE` date() COMMENT '动态发布时间',</v>
      </c>
    </row>
    <row r="8" spans="1:10" ht="16" customHeight="1">
      <c r="A8" s="35">
        <f t="shared" si="1"/>
        <v>5</v>
      </c>
      <c r="B8" s="36" t="s">
        <v>209</v>
      </c>
      <c r="C8" s="36" t="s">
        <v>66</v>
      </c>
      <c r="D8" s="37">
        <v>200</v>
      </c>
      <c r="E8" s="27"/>
      <c r="F8" s="27"/>
      <c r="G8" s="38" t="s">
        <v>210</v>
      </c>
      <c r="H8" s="29"/>
      <c r="I8" s="30"/>
      <c r="J8" s="59" t="str">
        <f t="shared" si="0"/>
        <v>`MOMENT_TEXT` varchar(200) COMMENT '动态文本内容',</v>
      </c>
    </row>
    <row r="9" spans="1:10" ht="16" customHeight="1">
      <c r="A9" s="35">
        <f t="shared" si="1"/>
        <v>6</v>
      </c>
      <c r="B9" s="36" t="s">
        <v>211</v>
      </c>
      <c r="C9" s="36" t="s">
        <v>66</v>
      </c>
      <c r="D9" s="37">
        <v>100</v>
      </c>
      <c r="E9" s="27"/>
      <c r="F9" s="27"/>
      <c r="G9" s="38" t="s">
        <v>212</v>
      </c>
      <c r="H9" s="29"/>
      <c r="I9" s="30"/>
      <c r="J9" s="59" t="str">
        <f t="shared" si="0"/>
        <v>`MOMENT_IMG1` varchar(100) COMMENT '动态图片内容（九宫格）',</v>
      </c>
    </row>
    <row r="10" spans="1:10" ht="16" customHeight="1">
      <c r="A10" s="35">
        <f t="shared" si="1"/>
        <v>7</v>
      </c>
      <c r="B10" s="36" t="s">
        <v>213</v>
      </c>
      <c r="C10" s="36" t="s">
        <v>66</v>
      </c>
      <c r="D10" s="37">
        <v>100</v>
      </c>
      <c r="E10" s="27"/>
      <c r="F10" s="27"/>
      <c r="G10" s="38" t="s">
        <v>212</v>
      </c>
      <c r="H10" s="29"/>
      <c r="I10" s="30"/>
      <c r="J10" s="59" t="str">
        <f t="shared" si="0"/>
        <v>`MOMENT_IMG2` varchar(100) COMMENT '动态图片内容（九宫格）',</v>
      </c>
    </row>
    <row r="11" spans="1:10" ht="16" customHeight="1">
      <c r="A11" s="35">
        <f t="shared" si="1"/>
        <v>8</v>
      </c>
      <c r="B11" s="36" t="s">
        <v>214</v>
      </c>
      <c r="C11" s="36" t="s">
        <v>66</v>
      </c>
      <c r="D11" s="37">
        <v>100</v>
      </c>
      <c r="E11" s="27"/>
      <c r="F11" s="27"/>
      <c r="G11" s="38" t="s">
        <v>212</v>
      </c>
      <c r="H11" s="29"/>
      <c r="I11" s="30"/>
      <c r="J11" s="59" t="str">
        <f t="shared" si="0"/>
        <v>`MOMENT_IMG3` varchar(100) COMMENT '动态图片内容（九宫格）',</v>
      </c>
    </row>
    <row r="12" spans="1:10" ht="16" customHeight="1">
      <c r="A12" s="35">
        <f t="shared" si="1"/>
        <v>9</v>
      </c>
      <c r="B12" s="36" t="s">
        <v>215</v>
      </c>
      <c r="C12" s="36" t="s">
        <v>66</v>
      </c>
      <c r="D12" s="37">
        <v>100</v>
      </c>
      <c r="E12" s="27"/>
      <c r="F12" s="27"/>
      <c r="G12" s="38" t="s">
        <v>212</v>
      </c>
      <c r="H12" s="29"/>
      <c r="I12" s="30"/>
      <c r="J12" s="59" t="str">
        <f t="shared" si="0"/>
        <v>`MOMENT_IMG4` varchar(100) COMMENT '动态图片内容（九宫格）',</v>
      </c>
    </row>
    <row r="13" spans="1:10" ht="16" customHeight="1">
      <c r="A13" s="35">
        <f t="shared" si="1"/>
        <v>10</v>
      </c>
      <c r="B13" s="36" t="s">
        <v>216</v>
      </c>
      <c r="C13" s="36" t="s">
        <v>66</v>
      </c>
      <c r="D13" s="37">
        <v>100</v>
      </c>
      <c r="E13" s="27"/>
      <c r="F13" s="27"/>
      <c r="G13" s="38" t="s">
        <v>212</v>
      </c>
      <c r="H13" s="29"/>
      <c r="I13" s="30"/>
      <c r="J13" s="59" t="str">
        <f t="shared" si="0"/>
        <v>`MOMENT_IMG5` varchar(100) COMMENT '动态图片内容（九宫格）',</v>
      </c>
    </row>
    <row r="14" spans="1:10" ht="16" customHeight="1">
      <c r="A14" s="35">
        <f t="shared" si="1"/>
        <v>11</v>
      </c>
      <c r="B14" s="36" t="s">
        <v>217</v>
      </c>
      <c r="C14" s="36" t="s">
        <v>66</v>
      </c>
      <c r="D14" s="37">
        <v>100</v>
      </c>
      <c r="E14" s="27"/>
      <c r="F14" s="27"/>
      <c r="G14" s="38" t="s">
        <v>212</v>
      </c>
      <c r="H14" s="29"/>
      <c r="I14" s="30"/>
      <c r="J14" s="59" t="str">
        <f t="shared" si="0"/>
        <v>`MOMENT_IMG7` varchar(100) COMMENT '动态图片内容（九宫格）',</v>
      </c>
    </row>
    <row r="15" spans="1:10" ht="16" customHeight="1">
      <c r="A15" s="35">
        <f t="shared" si="1"/>
        <v>12</v>
      </c>
      <c r="B15" s="36" t="s">
        <v>218</v>
      </c>
      <c r="C15" s="36" t="s">
        <v>66</v>
      </c>
      <c r="D15" s="37">
        <v>100</v>
      </c>
      <c r="E15" s="27"/>
      <c r="F15" s="27"/>
      <c r="G15" s="38" t="s">
        <v>212</v>
      </c>
      <c r="H15" s="29"/>
      <c r="I15" s="30"/>
      <c r="J15" s="59" t="str">
        <f t="shared" si="0"/>
        <v>`MOMENT_IMG8` varchar(100) COMMENT '动态图片内容（九宫格）',</v>
      </c>
    </row>
    <row r="16" spans="1:10" ht="16" customHeight="1">
      <c r="A16" s="35">
        <f t="shared" si="1"/>
        <v>13</v>
      </c>
      <c r="B16" s="36" t="s">
        <v>219</v>
      </c>
      <c r="C16" s="36" t="s">
        <v>66</v>
      </c>
      <c r="D16" s="37">
        <v>100</v>
      </c>
      <c r="E16" s="27"/>
      <c r="F16" s="27"/>
      <c r="G16" s="38" t="s">
        <v>212</v>
      </c>
      <c r="H16" s="29"/>
      <c r="I16" s="30"/>
      <c r="J16" s="59" t="str">
        <f t="shared" si="0"/>
        <v>`MOMENT_IMG9` varchar(100) COMMENT '动态图片内容（九宫格）',</v>
      </c>
    </row>
    <row r="17" spans="1:10" ht="16" customHeight="1">
      <c r="A17" s="35">
        <f t="shared" si="1"/>
        <v>14</v>
      </c>
      <c r="B17" s="36" t="s">
        <v>220</v>
      </c>
      <c r="C17" s="36" t="s">
        <v>66</v>
      </c>
      <c r="D17" s="37">
        <v>100</v>
      </c>
      <c r="E17" s="27"/>
      <c r="F17" s="27"/>
      <c r="G17" s="38" t="s">
        <v>221</v>
      </c>
      <c r="H17" s="29"/>
      <c r="I17" s="30"/>
      <c r="J17" s="59" t="str">
        <f t="shared" si="0"/>
        <v>`MOMENT_LINK` varchar(100) COMMENT '动态转发文章的链接',</v>
      </c>
    </row>
    <row r="18" spans="1:10" ht="16" customHeight="1">
      <c r="A18" s="35">
        <f t="shared" si="1"/>
        <v>15</v>
      </c>
      <c r="B18" s="36" t="s">
        <v>155</v>
      </c>
      <c r="C18" s="36" t="s">
        <v>83</v>
      </c>
      <c r="D18" s="27"/>
      <c r="E18" s="27"/>
      <c r="F18" s="27"/>
      <c r="G18" s="38" t="s">
        <v>156</v>
      </c>
      <c r="H18" s="29"/>
      <c r="I18" s="30"/>
      <c r="J18" s="59" t="str">
        <f t="shared" si="0"/>
        <v>`CREATE_DATE` date() COMMENT '创建日期',</v>
      </c>
    </row>
    <row r="19" spans="1:10" ht="16" customHeight="1">
      <c r="A19" s="35">
        <f t="shared" si="1"/>
        <v>16</v>
      </c>
      <c r="B19" s="36" t="s">
        <v>157</v>
      </c>
      <c r="C19" s="36" t="s">
        <v>83</v>
      </c>
      <c r="D19" s="27"/>
      <c r="E19" s="27"/>
      <c r="F19" s="27"/>
      <c r="G19" s="38" t="s">
        <v>158</v>
      </c>
      <c r="H19" s="29"/>
      <c r="I19" s="30"/>
      <c r="J19" s="59" t="str">
        <f t="shared" si="0"/>
        <v>`UPDATE_DATE` date() COMMENT '更新日期',</v>
      </c>
    </row>
    <row r="20" spans="1:10" ht="16" customHeight="1">
      <c r="A20" s="35">
        <f t="shared" si="1"/>
        <v>17</v>
      </c>
      <c r="B20" s="36" t="s">
        <v>72</v>
      </c>
      <c r="C20" s="36" t="s">
        <v>66</v>
      </c>
      <c r="D20" s="37">
        <v>1</v>
      </c>
      <c r="E20" s="27"/>
      <c r="F20" s="27"/>
      <c r="G20" s="38" t="s">
        <v>73</v>
      </c>
      <c r="H20" s="29"/>
      <c r="I20" s="30"/>
      <c r="J20" s="59" t="str">
        <f t="shared" si="0"/>
        <v>`STATUS` varchar(1) COMMENT '0:无效；1:有效',</v>
      </c>
    </row>
    <row r="21" spans="1:10" ht="13.5" customHeight="1">
      <c r="A21" s="40"/>
      <c r="B21" s="41"/>
      <c r="C21" s="41"/>
      <c r="D21" s="41"/>
      <c r="E21" s="41"/>
      <c r="F21" s="41"/>
      <c r="G21" s="42"/>
      <c r="H21" s="29"/>
      <c r="I21" s="30"/>
      <c r="J21" s="31"/>
    </row>
    <row r="22" spans="1:10" ht="16.5" customHeight="1">
      <c r="A22" s="43"/>
      <c r="B22" s="43"/>
      <c r="C22" s="43"/>
      <c r="D22" s="43"/>
      <c r="E22" s="43"/>
      <c r="F22" s="43"/>
      <c r="G22" s="43"/>
      <c r="H22" s="44"/>
      <c r="I22" s="30"/>
      <c r="J22" s="31"/>
    </row>
    <row r="23" spans="1:10" ht="14.25" customHeight="1">
      <c r="A23" s="45"/>
      <c r="B23" s="45"/>
      <c r="C23" s="46" t="s">
        <v>74</v>
      </c>
      <c r="D23" s="45"/>
      <c r="E23" s="45"/>
      <c r="F23" s="45"/>
      <c r="G23" s="45"/>
      <c r="H23" s="47"/>
      <c r="I23" s="48"/>
      <c r="J23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5"/>
  <sheetViews>
    <sheetView showGridLines="0" workbookViewId="0"/>
  </sheetViews>
  <sheetFormatPr baseColWidth="10" defaultColWidth="8.83203125" defaultRowHeight="12.75" customHeight="1"/>
  <cols>
    <col min="1" max="1" width="9.33203125" style="62" customWidth="1"/>
    <col min="2" max="2" width="18.1640625" style="62" customWidth="1"/>
    <col min="3" max="3" width="9.33203125" style="62" customWidth="1"/>
    <col min="4" max="6" width="5" style="62" customWidth="1"/>
    <col min="7" max="7" width="26.83203125" style="62" customWidth="1"/>
    <col min="8" max="256" width="8.83203125" style="62" customWidth="1"/>
  </cols>
  <sheetData>
    <row r="1" spans="1:10" ht="16.5" customHeight="1">
      <c r="A1" s="110" t="s">
        <v>59</v>
      </c>
      <c r="B1" s="111"/>
      <c r="C1" s="112" t="s">
        <v>39</v>
      </c>
      <c r="D1" s="113"/>
      <c r="E1" s="113"/>
      <c r="F1" s="113"/>
      <c r="G1" s="114"/>
      <c r="H1" s="24"/>
      <c r="I1" s="25"/>
      <c r="J1" s="26"/>
    </row>
    <row r="2" spans="1:10" ht="16" customHeight="1">
      <c r="A2" s="115" t="s">
        <v>18</v>
      </c>
      <c r="B2" s="116"/>
      <c r="C2" s="117" t="s">
        <v>40</v>
      </c>
      <c r="D2" s="118"/>
      <c r="E2" s="118"/>
      <c r="F2" s="118"/>
      <c r="G2" s="119"/>
      <c r="H2" s="29"/>
      <c r="I2" s="30"/>
      <c r="J2" s="31"/>
    </row>
    <row r="3" spans="1:10" ht="16" customHeight="1">
      <c r="A3" s="32" t="s">
        <v>15</v>
      </c>
      <c r="B3" s="33" t="s">
        <v>60</v>
      </c>
      <c r="C3" s="33" t="s">
        <v>61</v>
      </c>
      <c r="D3" s="33" t="s">
        <v>62</v>
      </c>
      <c r="E3" s="33" t="s">
        <v>63</v>
      </c>
      <c r="F3" s="33" t="s">
        <v>64</v>
      </c>
      <c r="G3" s="34" t="s">
        <v>18</v>
      </c>
      <c r="H3" s="29"/>
      <c r="I3" s="30"/>
      <c r="J3" s="31"/>
    </row>
    <row r="4" spans="1:10" ht="14" customHeight="1">
      <c r="A4" s="35">
        <v>1</v>
      </c>
      <c r="B4" s="36" t="s">
        <v>65</v>
      </c>
      <c r="C4" s="36" t="s">
        <v>66</v>
      </c>
      <c r="D4" s="37">
        <v>32</v>
      </c>
      <c r="E4" s="27"/>
      <c r="F4" s="36" t="s">
        <v>75</v>
      </c>
      <c r="G4" s="28"/>
      <c r="H4" s="29"/>
      <c r="I4" s="30"/>
      <c r="J4" s="59" t="str">
        <f t="shared" ref="J4:J12" si="0">CONCATENATE("`",B4,"` ",LOWER(C4),"(",D4,")"," COMMENT ","'",G4,"',")</f>
        <v>`ID` varchar(32) COMMENT '',</v>
      </c>
    </row>
    <row r="5" spans="1:10" ht="16" customHeight="1">
      <c r="A5" s="35">
        <f t="shared" ref="A5:A12" si="1">A4+1</f>
        <v>2</v>
      </c>
      <c r="B5" s="36" t="s">
        <v>68</v>
      </c>
      <c r="C5" s="36" t="s">
        <v>66</v>
      </c>
      <c r="D5" s="37">
        <v>32</v>
      </c>
      <c r="E5" s="27"/>
      <c r="F5" s="27"/>
      <c r="G5" s="38" t="s">
        <v>222</v>
      </c>
      <c r="H5" s="29"/>
      <c r="I5" s="30"/>
      <c r="J5" s="59" t="str">
        <f t="shared" si="0"/>
        <v>`SALES_ID` varchar(32) COMMENT '业务员ID',</v>
      </c>
    </row>
    <row r="6" spans="1:10" ht="16" customHeight="1">
      <c r="A6" s="35">
        <f t="shared" si="1"/>
        <v>3</v>
      </c>
      <c r="B6" s="36" t="s">
        <v>70</v>
      </c>
      <c r="C6" s="36" t="s">
        <v>66</v>
      </c>
      <c r="D6" s="37">
        <v>32</v>
      </c>
      <c r="E6" s="27"/>
      <c r="F6" s="27"/>
      <c r="G6" s="38" t="s">
        <v>198</v>
      </c>
      <c r="H6" s="29"/>
      <c r="I6" s="30"/>
      <c r="J6" s="59" t="str">
        <f t="shared" si="0"/>
        <v>`CUST_ID` varchar(32) COMMENT '客户ID',</v>
      </c>
    </row>
    <row r="7" spans="1:10" ht="16" customHeight="1">
      <c r="A7" s="35">
        <f t="shared" si="1"/>
        <v>4</v>
      </c>
      <c r="B7" s="36" t="s">
        <v>205</v>
      </c>
      <c r="C7" s="36" t="s">
        <v>83</v>
      </c>
      <c r="D7" s="27"/>
      <c r="E7" s="27"/>
      <c r="F7" s="27"/>
      <c r="G7" s="38" t="s">
        <v>206</v>
      </c>
      <c r="H7" s="29"/>
      <c r="I7" s="30"/>
      <c r="J7" s="59" t="str">
        <f t="shared" si="0"/>
        <v>`READ_DATE` date() COMMENT '爬取时间',</v>
      </c>
    </row>
    <row r="8" spans="1:10" ht="16" customHeight="1">
      <c r="A8" s="35">
        <f t="shared" si="1"/>
        <v>5</v>
      </c>
      <c r="B8" s="36" t="s">
        <v>223</v>
      </c>
      <c r="C8" s="36" t="s">
        <v>83</v>
      </c>
      <c r="D8" s="27"/>
      <c r="E8" s="27"/>
      <c r="F8" s="27"/>
      <c r="G8" s="38" t="s">
        <v>224</v>
      </c>
      <c r="H8" s="29"/>
      <c r="I8" s="30"/>
      <c r="J8" s="59" t="str">
        <f t="shared" si="0"/>
        <v>`CONTACT_DATE` date() COMMENT '通话日期',</v>
      </c>
    </row>
    <row r="9" spans="1:10" ht="16" customHeight="1">
      <c r="A9" s="35">
        <f t="shared" si="1"/>
        <v>6</v>
      </c>
      <c r="B9" s="36" t="s">
        <v>225</v>
      </c>
      <c r="C9" s="36" t="s">
        <v>96</v>
      </c>
      <c r="D9" s="37">
        <v>3</v>
      </c>
      <c r="E9" s="37">
        <v>0</v>
      </c>
      <c r="F9" s="27"/>
      <c r="G9" s="38" t="s">
        <v>226</v>
      </c>
      <c r="H9" s="29"/>
      <c r="I9" s="30"/>
      <c r="J9" s="59" t="str">
        <f t="shared" si="0"/>
        <v>`CONTACT_DURATION` numeric(3) COMMENT '通话时长（秒）',</v>
      </c>
    </row>
    <row r="10" spans="1:10" ht="16" customHeight="1">
      <c r="A10" s="35">
        <f t="shared" si="1"/>
        <v>7</v>
      </c>
      <c r="B10" s="36" t="s">
        <v>155</v>
      </c>
      <c r="C10" s="36" t="s">
        <v>83</v>
      </c>
      <c r="D10" s="27"/>
      <c r="E10" s="27"/>
      <c r="F10" s="27"/>
      <c r="G10" s="38" t="s">
        <v>156</v>
      </c>
      <c r="H10" s="29"/>
      <c r="I10" s="30"/>
      <c r="J10" s="59" t="str">
        <f t="shared" si="0"/>
        <v>`CREATE_DATE` date() COMMENT '创建日期',</v>
      </c>
    </row>
    <row r="11" spans="1:10" ht="16" customHeight="1">
      <c r="A11" s="35">
        <f t="shared" si="1"/>
        <v>8</v>
      </c>
      <c r="B11" s="36" t="s">
        <v>157</v>
      </c>
      <c r="C11" s="36" t="s">
        <v>83</v>
      </c>
      <c r="D11" s="27"/>
      <c r="E11" s="27"/>
      <c r="F11" s="27"/>
      <c r="G11" s="38" t="s">
        <v>158</v>
      </c>
      <c r="H11" s="29"/>
      <c r="I11" s="30"/>
      <c r="J11" s="59" t="str">
        <f t="shared" si="0"/>
        <v>`UPDATE_DATE` date() COMMENT '更新日期',</v>
      </c>
    </row>
    <row r="12" spans="1:10" ht="16" customHeight="1">
      <c r="A12" s="35">
        <f t="shared" si="1"/>
        <v>9</v>
      </c>
      <c r="B12" s="36" t="s">
        <v>72</v>
      </c>
      <c r="C12" s="36" t="s">
        <v>66</v>
      </c>
      <c r="D12" s="37">
        <v>1</v>
      </c>
      <c r="E12" s="27"/>
      <c r="F12" s="27"/>
      <c r="G12" s="38" t="s">
        <v>73</v>
      </c>
      <c r="H12" s="29"/>
      <c r="I12" s="30"/>
      <c r="J12" s="59" t="str">
        <f t="shared" si="0"/>
        <v>`STATUS` varchar(1) COMMENT '0:无效；1:有效',</v>
      </c>
    </row>
    <row r="13" spans="1:10" ht="13.5" customHeight="1">
      <c r="A13" s="40"/>
      <c r="B13" s="41"/>
      <c r="C13" s="41"/>
      <c r="D13" s="41"/>
      <c r="E13" s="41"/>
      <c r="F13" s="41"/>
      <c r="G13" s="42"/>
      <c r="H13" s="29"/>
      <c r="I13" s="30"/>
      <c r="J13" s="31"/>
    </row>
    <row r="14" spans="1:10" ht="16.5" customHeight="1">
      <c r="A14" s="43"/>
      <c r="B14" s="43"/>
      <c r="C14" s="43"/>
      <c r="D14" s="43"/>
      <c r="E14" s="43"/>
      <c r="F14" s="43"/>
      <c r="G14" s="43"/>
      <c r="H14" s="44"/>
      <c r="I14" s="30"/>
      <c r="J14" s="31"/>
    </row>
    <row r="15" spans="1:10" ht="14.25" customHeight="1">
      <c r="A15" s="45"/>
      <c r="B15" s="45"/>
      <c r="C15" s="46" t="s">
        <v>74</v>
      </c>
      <c r="D15" s="45"/>
      <c r="E15" s="45"/>
      <c r="F15" s="45"/>
      <c r="G15" s="45"/>
      <c r="H15" s="47"/>
      <c r="I15" s="48"/>
      <c r="J15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版本控制说明</vt:lpstr>
      <vt:lpstr>总览表</vt:lpstr>
      <vt:lpstr>LP_MGNT_SALES_CUST</vt:lpstr>
      <vt:lpstr>LP_MGNT_CUST_MST</vt:lpstr>
      <vt:lpstr>LP_MGNT_SALES_MST</vt:lpstr>
      <vt:lpstr>LP_DS_SRC_TYPE</vt:lpstr>
      <vt:lpstr>LP_DS_SCHEDULE</vt:lpstr>
      <vt:lpstr>LP_DS_WECHAT</vt:lpstr>
      <vt:lpstr>LP_DS_PHONE</vt:lpstr>
      <vt:lpstr>LP_DS_GETUI</vt:lpstr>
      <vt:lpstr>LP_SCORE_RESULT</vt:lpstr>
      <vt:lpstr>LP_SCORE_LABEL</vt:lpstr>
      <vt:lpstr>LP_ACT_TYPE</vt:lpstr>
      <vt:lpstr>LP_ACT_SUGGEST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巢俊卿</cp:lastModifiedBy>
  <dcterms:modified xsi:type="dcterms:W3CDTF">2019-05-22T06:14:51Z</dcterms:modified>
</cp:coreProperties>
</file>