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price\"/>
    </mc:Choice>
  </mc:AlternateContent>
  <xr:revisionPtr revIDLastSave="0" documentId="13_ncr:1_{9189E2F7-90B3-41F7-89C2-71153E256111}" xr6:coauthVersionLast="47" xr6:coauthVersionMax="47" xr10:uidLastSave="{00000000-0000-0000-0000-000000000000}"/>
  <bookViews>
    <workbookView xWindow="1095" yWindow="210" windowWidth="22170" windowHeight="15465" activeTab="1" xr2:uid="{C181CC4F-00C9-45AF-B1CA-76A1125A7FCB}"/>
  </bookViews>
  <sheets>
    <sheet name="VER0" sheetId="1" r:id="rId1"/>
    <sheet name="VER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6" i="2"/>
  <c r="I16" i="2"/>
  <c r="H16" i="2"/>
  <c r="G16" i="2"/>
  <c r="F16" i="2"/>
  <c r="E16" i="2"/>
  <c r="D16" i="2"/>
  <c r="C16" i="2"/>
  <c r="C45" i="2"/>
  <c r="C46" i="2" s="1"/>
  <c r="C34" i="2"/>
  <c r="E26" i="2"/>
  <c r="E25" i="2"/>
  <c r="C25" i="2"/>
  <c r="C30" i="2" s="1"/>
  <c r="C8" i="2" s="1"/>
  <c r="E24" i="2"/>
  <c r="C24" i="2"/>
  <c r="C28" i="2" s="1"/>
  <c r="C7" i="2" s="1"/>
  <c r="E21" i="2"/>
  <c r="E6" i="2" s="1"/>
  <c r="G6" i="2" s="1"/>
  <c r="C21" i="2"/>
  <c r="I11" i="2"/>
  <c r="H11" i="2"/>
  <c r="G11" i="2"/>
  <c r="D10" i="2"/>
  <c r="E9" i="2"/>
  <c r="C9" i="2"/>
  <c r="E8" i="2"/>
  <c r="E7" i="2"/>
  <c r="C5" i="2"/>
  <c r="H5" i="2" s="1"/>
  <c r="J10" i="1"/>
  <c r="D10" i="1"/>
  <c r="H10" i="1" s="1"/>
  <c r="H12" i="1" s="1"/>
  <c r="J9" i="1"/>
  <c r="J8" i="1"/>
  <c r="J6" i="1"/>
  <c r="J5" i="1"/>
  <c r="J11" i="1"/>
  <c r="J7" i="1"/>
  <c r="I11" i="1"/>
  <c r="I9" i="1"/>
  <c r="I8" i="1"/>
  <c r="I7" i="1"/>
  <c r="I6" i="1"/>
  <c r="I5" i="1"/>
  <c r="H5" i="1"/>
  <c r="H11" i="1"/>
  <c r="H9" i="1"/>
  <c r="H8" i="1"/>
  <c r="H7" i="1"/>
  <c r="H6" i="1"/>
  <c r="G11" i="1"/>
  <c r="G10" i="1"/>
  <c r="G6" i="1"/>
  <c r="G5" i="1"/>
  <c r="F12" i="1"/>
  <c r="E22" i="1"/>
  <c r="E9" i="1" s="1"/>
  <c r="E21" i="1"/>
  <c r="E8" i="1" s="1"/>
  <c r="G8" i="1" s="1"/>
  <c r="E20" i="1"/>
  <c r="E7" i="1" s="1"/>
  <c r="G7" i="1" s="1"/>
  <c r="E17" i="1"/>
  <c r="E6" i="1" s="1"/>
  <c r="C41" i="1"/>
  <c r="C42" i="1" s="1"/>
  <c r="C21" i="1"/>
  <c r="C26" i="1" s="1"/>
  <c r="C8" i="1" s="1"/>
  <c r="C20" i="1"/>
  <c r="C24" i="1" s="1"/>
  <c r="C7" i="1" s="1"/>
  <c r="C30" i="1"/>
  <c r="C9" i="1" s="1"/>
  <c r="G9" i="1" s="1"/>
  <c r="C17" i="1"/>
  <c r="C5" i="1" s="1"/>
  <c r="C12" i="1" s="1"/>
  <c r="G10" i="2" l="1"/>
  <c r="J10" i="2" s="1"/>
  <c r="H6" i="2"/>
  <c r="I9" i="2"/>
  <c r="J9" i="2" s="1"/>
  <c r="H10" i="2"/>
  <c r="I10" i="2"/>
  <c r="G7" i="2"/>
  <c r="J7" i="2" s="1"/>
  <c r="I7" i="2"/>
  <c r="H7" i="2"/>
  <c r="G8" i="2"/>
  <c r="I8" i="2"/>
  <c r="H8" i="2"/>
  <c r="J8" i="2" s="1"/>
  <c r="I6" i="2"/>
  <c r="J6" i="2" s="1"/>
  <c r="H9" i="2"/>
  <c r="G9" i="2"/>
  <c r="G5" i="2"/>
  <c r="J5" i="2" s="1"/>
  <c r="I5" i="2"/>
  <c r="D12" i="1"/>
  <c r="I10" i="1"/>
  <c r="E12" i="1"/>
  <c r="G12" i="1" s="1"/>
  <c r="I12" i="1" l="1"/>
  <c r="J12" i="1"/>
</calcChain>
</file>

<file path=xl/sharedStrings.xml><?xml version="1.0" encoding="utf-8"?>
<sst xmlns="http://schemas.openxmlformats.org/spreadsheetml/2006/main" count="71" uniqueCount="30">
  <si>
    <t>พรีไซส์</t>
  </si>
  <si>
    <t>แพลทเนรา</t>
  </si>
  <si>
    <t>ค่าออกแบบและพัฒนาระบบ</t>
  </si>
  <si>
    <t>ค่าสนับสนุนการใช้งานและบำรุงรักษา</t>
  </si>
  <si>
    <t>ค่าฮาร์ดแวร์สำหรับผู้ใช้งาน</t>
  </si>
  <si>
    <t>ค่าใช้จ่ายอื่น</t>
  </si>
  <si>
    <t>ที่ปรึกษา</t>
  </si>
  <si>
    <t>ฟอร์ท</t>
  </si>
  <si>
    <t>ค่าซอฟต์แวร์และสิทธิ์</t>
  </si>
  <si>
    <t>ค่าฮาร์ดแวร์เครื่องแม่ข่ายติดตั้งที่ศูนย์ข้อมูล</t>
  </si>
  <si>
    <t>พอร์ทัลเน็ต</t>
  </si>
  <si>
    <t>ค่าพัฒนาพร้อมติดตั้งระบบ</t>
  </si>
  <si>
    <t>ค่าฐานข้อมูล</t>
  </si>
  <si>
    <t>ค่าบำรุงรักษาซอฟต์แวร์</t>
  </si>
  <si>
    <t>ค่าบริหารจัดการ</t>
  </si>
  <si>
    <t>ค่าบำรุงรักษาฐานข้อมูล (database)</t>
  </si>
  <si>
    <t>ค่าติดตั้งระบบ</t>
  </si>
  <si>
    <t>ค่าพัฒนาระบบ</t>
  </si>
  <si>
    <t>ค่าอิมพลเมนต์</t>
  </si>
  <si>
    <t>ราคาต่ำสุด</t>
  </si>
  <si>
    <t>ราคาสูงสุด</t>
  </si>
  <si>
    <t>ราคาเฉลี่ย</t>
  </si>
  <si>
    <t>ค่าอิมพลิเมนต์ (install+migrate+integrate+training)</t>
  </si>
  <si>
    <t>AVG</t>
  </si>
  <si>
    <t>MIN</t>
  </si>
  <si>
    <t>MAX</t>
  </si>
  <si>
    <t>Mobile Workforce</t>
  </si>
  <si>
    <t>GIS CIM improve</t>
  </si>
  <si>
    <t>Security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</si>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</sst>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3" fillId="0" borderId="0" xfId="1" applyNumberFormat="1" applyFon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164" fontId="5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8D21-76F8-4235-9215-46C3B24FA6E6}">
  <dimension ref="A4:K42"/>
  <sheetViews>
    <sheetView workbookViewId="0">
      <selection activeCell="J12" sqref="J12"/>
    </sheetView>
  </sheetViews>
  <sheetFormatPr defaultRowHeight="15" x14ac:dyDescent="0.25"/>
  <cols>
    <col min="1" max="1" width="6.5703125" customWidth="1"/>
    <col min="2" max="2" width="39.7109375" customWidth="1"/>
    <col min="3" max="3" width="16.85546875" bestFit="1" customWidth="1"/>
    <col min="4" max="4" width="12.5703125" bestFit="1" customWidth="1"/>
    <col min="5" max="5" width="14.28515625" bestFit="1" customWidth="1"/>
    <col min="6" max="7" width="12.5703125" bestFit="1" customWidth="1"/>
    <col min="8" max="9" width="14.28515625" bestFit="1" customWidth="1"/>
    <col min="10" max="10" width="12.5703125" bestFit="1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C17</f>
        <v>428200000</v>
      </c>
      <c r="D5" s="11">
        <v>325250000</v>
      </c>
      <c r="E5" s="11">
        <v>939000000</v>
      </c>
      <c r="F5" s="11">
        <v>330318800</v>
      </c>
      <c r="G5" s="11">
        <f t="shared" ref="G5:G12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E17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C24</f>
        <v>154726500</v>
      </c>
      <c r="D7" s="11">
        <v>125000000</v>
      </c>
      <c r="E7" s="11">
        <f>E20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9" t="s">
        <v>22</v>
      </c>
      <c r="C8" s="11">
        <f>C26</f>
        <v>176388210</v>
      </c>
      <c r="D8" s="11">
        <v>205250000</v>
      </c>
      <c r="E8" s="11">
        <f>E21</f>
        <v>82740000</v>
      </c>
      <c r="F8" s="11">
        <v>39471480</v>
      </c>
      <c r="G8" s="11">
        <f t="shared" si="0"/>
        <v>39471480</v>
      </c>
      <c r="H8" s="11">
        <f t="shared" si="1"/>
        <v>205250000</v>
      </c>
      <c r="I8" s="11">
        <f t="shared" si="2"/>
        <v>125962422.5</v>
      </c>
      <c r="J8" s="11">
        <f>H8</f>
        <v>205250000</v>
      </c>
      <c r="K8" t="s">
        <v>25</v>
      </c>
    </row>
    <row r="9" spans="1:11" x14ac:dyDescent="0.25">
      <c r="A9" s="10">
        <v>5</v>
      </c>
      <c r="B9" s="9" t="s">
        <v>3</v>
      </c>
      <c r="C9" s="11">
        <f>C30</f>
        <v>456500000</v>
      </c>
      <c r="D9" s="11">
        <v>134750000</v>
      </c>
      <c r="E9" s="11">
        <f>E22</f>
        <v>82740000</v>
      </c>
      <c r="F9" s="11">
        <v>59517615</v>
      </c>
      <c r="G9" s="11">
        <f t="shared" si="0"/>
        <v>59517615</v>
      </c>
      <c r="H9" s="11">
        <f t="shared" si="1"/>
        <v>456500000</v>
      </c>
      <c r="I9" s="11">
        <f t="shared" si="2"/>
        <v>183376903.75</v>
      </c>
      <c r="J9" s="11">
        <f>I9</f>
        <v>183376903.75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/>
      <c r="G11" s="11">
        <f t="shared" si="0"/>
        <v>10000000</v>
      </c>
      <c r="H11" s="11">
        <f t="shared" si="1"/>
        <v>10000000</v>
      </c>
      <c r="I11" s="11">
        <f t="shared" si="2"/>
        <v>10000000</v>
      </c>
      <c r="J11" s="11">
        <f t="shared" si="2"/>
        <v>10000000</v>
      </c>
    </row>
    <row r="12" spans="1:11" x14ac:dyDescent="0.25">
      <c r="A12" s="9"/>
      <c r="B12" s="9"/>
      <c r="C12" s="15">
        <f>SUM(C5:C11)</f>
        <v>1393814710</v>
      </c>
      <c r="D12" s="15">
        <f>SUM(D5:D11)</f>
        <v>928450000</v>
      </c>
      <c r="E12" s="15">
        <f>SUM(E5:E11)</f>
        <v>1353370000</v>
      </c>
      <c r="F12" s="15">
        <f>SUM(F5:F11)</f>
        <v>705180335</v>
      </c>
      <c r="G12" s="14">
        <f t="shared" si="0"/>
        <v>705180335</v>
      </c>
      <c r="H12" s="14">
        <f>SUM(H5:H11)</f>
        <v>1939348940</v>
      </c>
      <c r="I12" s="14">
        <f>SUM(I5:I11)</f>
        <v>1102703761.25</v>
      </c>
      <c r="J12" s="14">
        <f>SUM(J5:J11)</f>
        <v>983797513.75</v>
      </c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t="s">
        <v>8</v>
      </c>
      <c r="C15" s="1">
        <v>355000000</v>
      </c>
      <c r="E15" s="1">
        <v>78670000</v>
      </c>
    </row>
    <row r="16" spans="1:11" x14ac:dyDescent="0.25">
      <c r="B16" t="s">
        <v>12</v>
      </c>
      <c r="C16" s="1">
        <v>73200000</v>
      </c>
      <c r="E16" s="1">
        <v>37200000</v>
      </c>
    </row>
    <row r="17" spans="2:5" x14ac:dyDescent="0.25">
      <c r="B17" s="2" t="s">
        <v>8</v>
      </c>
      <c r="C17" s="5">
        <f>C15+C16</f>
        <v>428200000</v>
      </c>
      <c r="E17" s="1">
        <f>E15+E16</f>
        <v>115870000</v>
      </c>
    </row>
    <row r="19" spans="2:5" x14ac:dyDescent="0.25">
      <c r="B19" t="s">
        <v>11</v>
      </c>
      <c r="C19" s="1">
        <v>309453000</v>
      </c>
      <c r="E19" s="1">
        <v>275800000</v>
      </c>
    </row>
    <row r="20" spans="2:5" x14ac:dyDescent="0.25">
      <c r="B20" s="6" t="s">
        <v>17</v>
      </c>
      <c r="C20" s="7">
        <f>C19*0.5</f>
        <v>154726500</v>
      </c>
      <c r="E20" s="7">
        <f>E19*0.4</f>
        <v>110320000</v>
      </c>
    </row>
    <row r="21" spans="2:5" x14ac:dyDescent="0.25">
      <c r="B21" s="6" t="s">
        <v>16</v>
      </c>
      <c r="C21" s="7">
        <f>C19*0.5</f>
        <v>154726500</v>
      </c>
      <c r="E21" s="7">
        <f>E19*0.3</f>
        <v>82740000</v>
      </c>
    </row>
    <row r="22" spans="2:5" x14ac:dyDescent="0.25">
      <c r="C22" s="1"/>
      <c r="E22" s="7">
        <f>E19*0.3</f>
        <v>82740000</v>
      </c>
    </row>
    <row r="23" spans="2:5" x14ac:dyDescent="0.25">
      <c r="B23" t="s">
        <v>14</v>
      </c>
      <c r="C23" s="1">
        <v>21661710</v>
      </c>
    </row>
    <row r="24" spans="2:5" x14ac:dyDescent="0.25">
      <c r="B24" s="2" t="s">
        <v>2</v>
      </c>
      <c r="C24" s="3">
        <f>C20</f>
        <v>154726500</v>
      </c>
    </row>
    <row r="25" spans="2:5" x14ac:dyDescent="0.25">
      <c r="C25" s="1"/>
    </row>
    <row r="26" spans="2:5" x14ac:dyDescent="0.25">
      <c r="B26" t="s">
        <v>18</v>
      </c>
      <c r="C26" s="1">
        <f>C21+C23</f>
        <v>176388210</v>
      </c>
    </row>
    <row r="27" spans="2:5" x14ac:dyDescent="0.25">
      <c r="C27" s="1"/>
    </row>
    <row r="28" spans="2:5" x14ac:dyDescent="0.25">
      <c r="B28" t="s">
        <v>15</v>
      </c>
      <c r="C28" s="1">
        <v>66000000</v>
      </c>
    </row>
    <row r="29" spans="2:5" x14ac:dyDescent="0.25">
      <c r="B29" t="s">
        <v>13</v>
      </c>
      <c r="C29" s="1">
        <v>390500000</v>
      </c>
    </row>
    <row r="30" spans="2:5" x14ac:dyDescent="0.25">
      <c r="B30" s="2" t="s">
        <v>3</v>
      </c>
      <c r="C30" s="5">
        <f>C28+C29</f>
        <v>456500000</v>
      </c>
    </row>
    <row r="32" spans="2:5" x14ac:dyDescent="0.25">
      <c r="C32" s="1">
        <v>355000000</v>
      </c>
    </row>
    <row r="33" spans="3:3" x14ac:dyDescent="0.25">
      <c r="C33" s="1">
        <v>120000000</v>
      </c>
    </row>
    <row r="34" spans="3:3" x14ac:dyDescent="0.25">
      <c r="C34" s="1">
        <v>309453000</v>
      </c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1393814710</v>
      </c>
    </row>
    <row r="42" spans="3:3" x14ac:dyDescent="0.25">
      <c r="C42" s="8">
        <f>C41*1.07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E756-62F5-447F-9A0F-8FE2A85658FD}">
  <dimension ref="A4:K46"/>
  <sheetViews>
    <sheetView tabSelected="1" workbookViewId="0">
      <selection activeCell="B12" sqref="B12"/>
    </sheetView>
  </sheetViews>
  <sheetFormatPr defaultRowHeight="15" x14ac:dyDescent="0.25"/>
  <cols>
    <col min="1" max="1" width="6.5703125" customWidth="1"/>
    <col min="2" max="2" width="46.85546875" bestFit="1" customWidth="1"/>
    <col min="3" max="3" width="16.85546875" bestFit="1" customWidth="1"/>
    <col min="4" max="4" width="12.5703125" bestFit="1" customWidth="1"/>
    <col min="5" max="5" width="14.28515625" bestFit="1" customWidth="1"/>
    <col min="6" max="7" width="12.5703125" bestFit="1" customWidth="1"/>
    <col min="8" max="10" width="14.28515625" bestFit="1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C21</f>
        <v>428200000</v>
      </c>
      <c r="D5" s="11">
        <v>325250000</v>
      </c>
      <c r="E5" s="11">
        <v>939000000</v>
      </c>
      <c r="F5" s="11">
        <v>330318800</v>
      </c>
      <c r="G5" s="11">
        <f t="shared" ref="G5:G16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E21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C28</f>
        <v>154726500</v>
      </c>
      <c r="D7" s="11">
        <v>125000000</v>
      </c>
      <c r="E7" s="11">
        <f>E24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9" t="s">
        <v>22</v>
      </c>
      <c r="C8" s="11">
        <f>C30</f>
        <v>176388210</v>
      </c>
      <c r="D8" s="11">
        <v>205250000</v>
      </c>
      <c r="E8" s="11">
        <f>E25</f>
        <v>82740000</v>
      </c>
      <c r="F8" s="11">
        <v>39471480</v>
      </c>
      <c r="G8" s="11">
        <f t="shared" si="0"/>
        <v>39471480</v>
      </c>
      <c r="H8" s="11">
        <f t="shared" si="1"/>
        <v>205250000</v>
      </c>
      <c r="I8" s="11">
        <f t="shared" si="2"/>
        <v>125962422.5</v>
      </c>
      <c r="J8" s="11">
        <f>H8</f>
        <v>205250000</v>
      </c>
      <c r="K8" t="s">
        <v>25</v>
      </c>
    </row>
    <row r="9" spans="1:11" x14ac:dyDescent="0.25">
      <c r="A9" s="10">
        <v>5</v>
      </c>
      <c r="B9" s="9" t="s">
        <v>3</v>
      </c>
      <c r="C9" s="11">
        <f>C34</f>
        <v>456500000</v>
      </c>
      <c r="D9" s="11">
        <v>134750000</v>
      </c>
      <c r="E9" s="11">
        <f>E26</f>
        <v>82740000</v>
      </c>
      <c r="F9" s="16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t="s">
        <v>25</v>
      </c>
    </row>
    <row r="12" spans="1:11" x14ac:dyDescent="0.25">
      <c r="A12" s="10"/>
      <c r="B12" s="9" t="s">
        <v>26</v>
      </c>
      <c r="C12" s="11"/>
      <c r="D12" s="11"/>
      <c r="E12" s="11"/>
      <c r="F12" s="11"/>
      <c r="G12" s="11"/>
      <c r="H12" s="11"/>
      <c r="I12" s="11"/>
      <c r="J12" s="16">
        <v>3500000</v>
      </c>
    </row>
    <row r="13" spans="1:11" x14ac:dyDescent="0.25">
      <c r="A13" s="10"/>
      <c r="B13" s="9" t="s">
        <v>27</v>
      </c>
      <c r="C13" s="11"/>
      <c r="D13" s="11"/>
      <c r="E13" s="11"/>
      <c r="F13" s="11"/>
      <c r="G13" s="11"/>
      <c r="H13" s="11"/>
      <c r="I13" s="11"/>
      <c r="J13" s="16">
        <v>5000000</v>
      </c>
    </row>
    <row r="14" spans="1:11" x14ac:dyDescent="0.25">
      <c r="A14" s="10"/>
      <c r="B14" s="9" t="s">
        <v>28</v>
      </c>
      <c r="C14" s="11"/>
      <c r="D14" s="11"/>
      <c r="E14" s="11"/>
      <c r="F14" s="11"/>
      <c r="G14" s="11"/>
      <c r="H14" s="11"/>
      <c r="I14" s="11"/>
      <c r="J14" s="16">
        <v>1000000</v>
      </c>
    </row>
    <row r="15" spans="1:11" x14ac:dyDescent="0.25">
      <c r="A15" s="10"/>
      <c r="B15" s="9" t="s">
        <v>29</v>
      </c>
      <c r="C15" s="11"/>
      <c r="D15" s="11"/>
      <c r="E15" s="11"/>
      <c r="F15" s="11"/>
      <c r="G15" s="11"/>
      <c r="H15" s="11"/>
      <c r="I15" s="11"/>
      <c r="J15" s="16">
        <v>10000000</v>
      </c>
    </row>
    <row r="16" spans="1:11" x14ac:dyDescent="0.25">
      <c r="A16" s="9"/>
      <c r="B16" s="9"/>
      <c r="C16" s="15">
        <f>SUM(C5:C15)</f>
        <v>1393814710</v>
      </c>
      <c r="D16" s="15">
        <f>SUM(D5:D15)</f>
        <v>928450000</v>
      </c>
      <c r="E16" s="15">
        <f>SUM(E5:E15)</f>
        <v>1353370000</v>
      </c>
      <c r="F16" s="15">
        <f>SUM(F5:F15)</f>
        <v>953350796</v>
      </c>
      <c r="G16" s="15">
        <f>SUM(G5:G15)</f>
        <v>705581480</v>
      </c>
      <c r="H16" s="15">
        <f>SUM(H5:H15)</f>
        <v>1939348940</v>
      </c>
      <c r="I16" s="15">
        <f>SUM(I5:I15)</f>
        <v>1162146376.5</v>
      </c>
      <c r="J16" s="15">
        <f>SUM(J5:J15)</f>
        <v>1062540129</v>
      </c>
    </row>
    <row r="17" spans="2:10" x14ac:dyDescent="0.25">
      <c r="C17" s="1"/>
      <c r="D17" s="1"/>
      <c r="E17" s="1"/>
      <c r="F17" s="1"/>
      <c r="G17" s="1"/>
      <c r="H17" s="1"/>
      <c r="I17" s="1"/>
      <c r="J17" s="1"/>
    </row>
    <row r="18" spans="2:10" x14ac:dyDescent="0.25">
      <c r="C18" s="1"/>
      <c r="D18" s="1"/>
      <c r="E18" s="1"/>
      <c r="F18" s="1"/>
      <c r="G18" s="1"/>
      <c r="H18" s="1"/>
      <c r="I18" s="1"/>
      <c r="J18" s="1"/>
    </row>
    <row r="19" spans="2:10" x14ac:dyDescent="0.25">
      <c r="B19" t="s">
        <v>8</v>
      </c>
      <c r="C19" s="1">
        <v>355000000</v>
      </c>
      <c r="E19" s="1">
        <v>78670000</v>
      </c>
    </row>
    <row r="20" spans="2:10" x14ac:dyDescent="0.25">
      <c r="B20" t="s">
        <v>12</v>
      </c>
      <c r="C20" s="1">
        <v>73200000</v>
      </c>
      <c r="E20" s="1">
        <v>37200000</v>
      </c>
    </row>
    <row r="21" spans="2:10" x14ac:dyDescent="0.25">
      <c r="B21" s="2" t="s">
        <v>8</v>
      </c>
      <c r="C21" s="5">
        <f>C19+C20</f>
        <v>428200000</v>
      </c>
      <c r="E21" s="1">
        <f>E19+E20</f>
        <v>115870000</v>
      </c>
    </row>
    <row r="23" spans="2:10" x14ac:dyDescent="0.25">
      <c r="B23" t="s">
        <v>11</v>
      </c>
      <c r="C23" s="1">
        <v>309453000</v>
      </c>
      <c r="E23" s="1">
        <v>275800000</v>
      </c>
    </row>
    <row r="24" spans="2:10" x14ac:dyDescent="0.25">
      <c r="B24" s="6" t="s">
        <v>17</v>
      </c>
      <c r="C24" s="7">
        <f>C23*0.5</f>
        <v>154726500</v>
      </c>
      <c r="E24" s="7">
        <f>E23*0.4</f>
        <v>110320000</v>
      </c>
    </row>
    <row r="25" spans="2:10" x14ac:dyDescent="0.25">
      <c r="B25" s="6" t="s">
        <v>16</v>
      </c>
      <c r="C25" s="7">
        <f>C23*0.5</f>
        <v>154726500</v>
      </c>
      <c r="E25" s="7">
        <f>E23*0.3</f>
        <v>82740000</v>
      </c>
    </row>
    <row r="26" spans="2:10" x14ac:dyDescent="0.25">
      <c r="C26" s="1"/>
      <c r="E26" s="7">
        <f>E23*0.3</f>
        <v>82740000</v>
      </c>
    </row>
    <row r="27" spans="2:10" x14ac:dyDescent="0.25">
      <c r="B27" t="s">
        <v>14</v>
      </c>
      <c r="C27" s="1">
        <v>21661710</v>
      </c>
    </row>
    <row r="28" spans="2:10" x14ac:dyDescent="0.25">
      <c r="B28" s="2" t="s">
        <v>2</v>
      </c>
      <c r="C28" s="3">
        <f>C24</f>
        <v>154726500</v>
      </c>
    </row>
    <row r="29" spans="2:10" x14ac:dyDescent="0.25">
      <c r="C29" s="1"/>
    </row>
    <row r="30" spans="2:10" x14ac:dyDescent="0.25">
      <c r="B30" t="s">
        <v>18</v>
      </c>
      <c r="C30" s="1">
        <f>C25+C27</f>
        <v>176388210</v>
      </c>
    </row>
    <row r="31" spans="2:10" x14ac:dyDescent="0.25">
      <c r="C31" s="1"/>
    </row>
    <row r="32" spans="2:10" x14ac:dyDescent="0.25">
      <c r="B32" t="s">
        <v>15</v>
      </c>
      <c r="C32" s="1">
        <v>66000000</v>
      </c>
    </row>
    <row r="33" spans="2:3" x14ac:dyDescent="0.25">
      <c r="B33" t="s">
        <v>13</v>
      </c>
      <c r="C33" s="1">
        <v>390500000</v>
      </c>
    </row>
    <row r="34" spans="2:3" x14ac:dyDescent="0.25">
      <c r="B34" s="2" t="s">
        <v>3</v>
      </c>
      <c r="C34" s="5">
        <f>C32+C33</f>
        <v>456500000</v>
      </c>
    </row>
    <row r="36" spans="2:3" x14ac:dyDescent="0.25">
      <c r="C36" s="1">
        <v>355000000</v>
      </c>
    </row>
    <row r="37" spans="2:3" x14ac:dyDescent="0.25">
      <c r="C37" s="1">
        <v>120000000</v>
      </c>
    </row>
    <row r="38" spans="2:3" x14ac:dyDescent="0.25">
      <c r="C38" s="1">
        <v>309453000</v>
      </c>
    </row>
    <row r="39" spans="2:3" x14ac:dyDescent="0.25">
      <c r="C39" s="1">
        <v>73200000</v>
      </c>
    </row>
    <row r="40" spans="2:3" x14ac:dyDescent="0.25">
      <c r="C40" s="1">
        <v>390500000</v>
      </c>
    </row>
    <row r="41" spans="2:3" x14ac:dyDescent="0.25">
      <c r="C41" s="1">
        <v>21661710</v>
      </c>
    </row>
    <row r="42" spans="2:3" x14ac:dyDescent="0.25">
      <c r="C42" s="1">
        <v>48000000</v>
      </c>
    </row>
    <row r="43" spans="2:3" x14ac:dyDescent="0.25">
      <c r="C43" s="1">
        <v>66000000</v>
      </c>
    </row>
    <row r="44" spans="2:3" x14ac:dyDescent="0.25">
      <c r="C44" s="1">
        <v>10000000</v>
      </c>
    </row>
    <row r="45" spans="2:3" x14ac:dyDescent="0.25">
      <c r="C45" s="4">
        <f>SUM(C36:C44)</f>
        <v>1393814710</v>
      </c>
    </row>
    <row r="46" spans="2:3" x14ac:dyDescent="0.25">
      <c r="C46" s="8">
        <f>C45*1.07</f>
        <v>1491381739.7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VER0</vt:lpstr>
      <vt:lpstr>VER1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2023-06-23T01:46:54Z</dcterms:created>
  <dcterms:modified xsi:type="dcterms:W3CDTF">2023-06-29T15:10:32Z</dcterms:modified>
</cp:coreProperties>
</file>