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ownloads\"/>
    </mc:Choice>
  </mc:AlternateContent>
  <bookViews>
    <workbookView xWindow="0" yWindow="0" windowWidth="20490" windowHeight="7650"/>
  </bookViews>
  <sheets>
    <sheet name="STOCK Vs.PPTO" sheetId="1" r:id="rId1"/>
    <sheet name="STOCK AL 03.03" sheetId="2" r:id="rId2"/>
    <sheet name="&gt;=11" sheetId="4" r:id="rId3"/>
    <sheet name="STOCK Vs.PPTO-11meses_a_más" sheetId="3" r:id="rId4"/>
  </sheets>
  <definedNames>
    <definedName name="_xlnm._FilterDatabase" localSheetId="2" hidden="1">'&gt;=11'!$A$1:$I$117</definedName>
    <definedName name="_xlnm._FilterDatabase" localSheetId="1" hidden="1">'STOCK AL 03.03'!$B$5:$K$238</definedName>
    <definedName name="_xlnm._FilterDatabase" localSheetId="0" hidden="1">'STOCK Vs.PPTO'!$A$6:$K$62</definedName>
    <definedName name="_xlnm._FilterDatabase" localSheetId="3" hidden="1">'STOCK Vs.PPTO-11meses_a_más'!$A$6:$N$62</definedName>
    <definedName name="_xlnm.Print_Titles" localSheetId="1">'STOCK AL 03.03'!$1:$1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N7" i="3"/>
  <c r="M7" i="3"/>
  <c r="F72" i="3"/>
  <c r="F71" i="3"/>
  <c r="F70" i="3"/>
  <c r="F69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38" i="3"/>
  <c r="F37" i="3"/>
  <c r="F36" i="3"/>
  <c r="F35" i="3"/>
  <c r="F34" i="3"/>
  <c r="F32" i="3"/>
  <c r="F31" i="3"/>
  <c r="F29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72" i="1" l="1"/>
  <c r="F71" i="1"/>
  <c r="F70" i="1"/>
  <c r="F69" i="1"/>
  <c r="J237" i="2" l="1"/>
  <c r="J229" i="2"/>
  <c r="J228" i="2"/>
  <c r="J227" i="2"/>
  <c r="J226" i="2"/>
  <c r="J225" i="2"/>
  <c r="J224" i="2"/>
  <c r="J223" i="2"/>
  <c r="J201" i="2"/>
  <c r="J200" i="2"/>
  <c r="J197" i="2"/>
  <c r="J196" i="2"/>
  <c r="J195" i="2"/>
  <c r="J178" i="2"/>
  <c r="J177" i="2"/>
  <c r="J174" i="2"/>
  <c r="J173" i="2"/>
  <c r="J172" i="2"/>
  <c r="J171" i="2"/>
  <c r="J150" i="2"/>
  <c r="J142" i="2"/>
  <c r="J141" i="2"/>
  <c r="J140" i="2"/>
  <c r="J139" i="2"/>
  <c r="J137" i="2"/>
  <c r="J129" i="2"/>
  <c r="J128" i="2"/>
  <c r="J126" i="2"/>
  <c r="J124" i="2"/>
  <c r="J123" i="2"/>
  <c r="J120" i="2"/>
  <c r="J119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8" i="2"/>
  <c r="J95" i="2"/>
  <c r="J94" i="2"/>
  <c r="J93" i="2"/>
  <c r="J92" i="2"/>
  <c r="J89" i="2"/>
  <c r="J87" i="2"/>
  <c r="J86" i="2"/>
  <c r="J85" i="2"/>
  <c r="J84" i="2"/>
  <c r="J82" i="2"/>
  <c r="J81" i="2"/>
  <c r="J80" i="2"/>
  <c r="J79" i="2"/>
  <c r="J78" i="2"/>
  <c r="J77" i="2"/>
  <c r="J72" i="2"/>
  <c r="J71" i="2"/>
  <c r="J70" i="2"/>
  <c r="J69" i="2"/>
  <c r="J67" i="2"/>
  <c r="J66" i="2"/>
  <c r="J65" i="2"/>
  <c r="J64" i="2"/>
  <c r="J60" i="2"/>
  <c r="J59" i="2"/>
  <c r="J58" i="2"/>
  <c r="J57" i="2"/>
  <c r="J47" i="2"/>
  <c r="J46" i="2"/>
  <c r="J29" i="2"/>
  <c r="J28" i="2"/>
  <c r="J27" i="2"/>
  <c r="J26" i="2"/>
  <c r="J25" i="2"/>
  <c r="J23" i="2"/>
  <c r="J22" i="2"/>
  <c r="J20" i="2"/>
  <c r="J19" i="2"/>
  <c r="J18" i="2"/>
  <c r="J16" i="2"/>
  <c r="J15" i="2"/>
  <c r="J13" i="2"/>
  <c r="J10" i="2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8" i="1"/>
  <c r="F37" i="1"/>
  <c r="F36" i="1"/>
  <c r="F35" i="1"/>
  <c r="F34" i="1"/>
  <c r="F32" i="1"/>
  <c r="F31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J239" i="2" l="1"/>
</calcChain>
</file>

<file path=xl/sharedStrings.xml><?xml version="1.0" encoding="utf-8"?>
<sst xmlns="http://schemas.openxmlformats.org/spreadsheetml/2006/main" count="1774" uniqueCount="621">
  <si>
    <t>Stock al 03.03.2022 Vs. Presupuestado Marzo 2022</t>
  </si>
  <si>
    <t>Presentación</t>
  </si>
  <si>
    <t>Codigo</t>
  </si>
  <si>
    <t>Ppto S/</t>
  </si>
  <si>
    <t>Ppto Unid</t>
  </si>
  <si>
    <t>Stock</t>
  </si>
  <si>
    <t>Diferencia</t>
  </si>
  <si>
    <t>Estado</t>
  </si>
  <si>
    <t>ACICLOVIR 3% UNG OFT EST x 3.5g</t>
  </si>
  <si>
    <t>VEUNLN001</t>
  </si>
  <si>
    <t>CON STOCK</t>
  </si>
  <si>
    <t>ANESTEARS 0,5% SOL OFT EST x 15ml</t>
  </si>
  <si>
    <t>VESOLN003</t>
  </si>
  <si>
    <t>ASTEROSS EN OCUVIAL SOL OFT EST</t>
  </si>
  <si>
    <t>VESOLN070</t>
  </si>
  <si>
    <t>ATROPINA 1% SOL OFT EST x 5ml</t>
  </si>
  <si>
    <t>VESOLN005</t>
  </si>
  <si>
    <t>SIN STOCK</t>
  </si>
  <si>
    <t>BIOTEARS G 0.3% GEL OFTÁLMICO</t>
  </si>
  <si>
    <t>VEGELN008</t>
  </si>
  <si>
    <t>BIOTEARS SOL OFT EST x 15ml</t>
  </si>
  <si>
    <t>VESOLN008</t>
  </si>
  <si>
    <t>BRINZOLAN T SUSP OFT EST X 5ML</t>
  </si>
  <si>
    <t>VESULN053</t>
  </si>
  <si>
    <t>CLACIER EN OCUVIAL 0.05% SOL OFT X 30 VIALES DE 0.</t>
  </si>
  <si>
    <t>VESOLN064</t>
  </si>
  <si>
    <t>CLORINCORT - P  UNG OFT EST x 3.5g</t>
  </si>
  <si>
    <t>VEUNLN012</t>
  </si>
  <si>
    <t>COSOMIDOL SOL OFT ESTl x 5ml</t>
  </si>
  <si>
    <t>VESOLN014</t>
  </si>
  <si>
    <t>DICLOPTIC 0,1% SOL OFT EST x 5 ml</t>
  </si>
  <si>
    <t>VESOVT015</t>
  </si>
  <si>
    <t>ALERTA</t>
  </si>
  <si>
    <t>FENILEFRINA 10% SOL OFT EST x 5 ml</t>
  </si>
  <si>
    <t>VESOLN016</t>
  </si>
  <si>
    <t>FLORIL NF 0,03% SOL OFT EST x 15ml</t>
  </si>
  <si>
    <t>VESOLN018</t>
  </si>
  <si>
    <t>FLORIL NF 0,03% SOL OFT EST x 8ml</t>
  </si>
  <si>
    <t>VESOLN019</t>
  </si>
  <si>
    <t>FLORIL OCUVIAL SOLUCIÓN OFTÁLMICA CONTENIENDO 12 C</t>
  </si>
  <si>
    <t>VESOLN068</t>
  </si>
  <si>
    <t>FLORIL OFFICE 0,05% SOL OFT EST X 10ML</t>
  </si>
  <si>
    <t>VESOLN060</t>
  </si>
  <si>
    <t>FRAMIDEX NF SOL OFT EST x 2,5ml</t>
  </si>
  <si>
    <t>VESOLN020</t>
  </si>
  <si>
    <t>GENTAMICINA 0,3% SOL OFT EST x 5ml</t>
  </si>
  <si>
    <t>VESOVT022</t>
  </si>
  <si>
    <t>GLAMAX EN OCUVIAL SOL OFT EST x 0.3ml</t>
  </si>
  <si>
    <t>VESOLN069</t>
  </si>
  <si>
    <t>HOPRX 0,005% EN OCUVIAL SOL.OFT.EST x 0.3ml</t>
  </si>
  <si>
    <t>VESOLN024</t>
  </si>
  <si>
    <t>HUMED 0,3% SOL OFT EST x 15ml.</t>
  </si>
  <si>
    <t>VESOLN025</t>
  </si>
  <si>
    <t>HYALO ADVANCE 0.1</t>
  </si>
  <si>
    <t>T10</t>
  </si>
  <si>
    <t>HYALO COMFORT 0.4% SOLUCION OFTALMICA X 10ML</t>
  </si>
  <si>
    <t>VESOLN063</t>
  </si>
  <si>
    <t>FALTA STOCK</t>
  </si>
  <si>
    <t>HYALO COMPLEX 0.3</t>
  </si>
  <si>
    <t>T11</t>
  </si>
  <si>
    <t>LAGRIMAS ISOTONICAS 1,4% SOL OFT EST x 15ml</t>
  </si>
  <si>
    <t>VESOLN028</t>
  </si>
  <si>
    <t>LAMOFLOX 0.5% SOL OFT ESTl x 5ml</t>
  </si>
  <si>
    <t>VESOLN029</t>
  </si>
  <si>
    <t>LANCIPROX  0,3% SOL OFT EST X 5ML</t>
  </si>
  <si>
    <t>VESOLN030</t>
  </si>
  <si>
    <t>LANCIPROX DX SUSP OFT EST x 5ml</t>
  </si>
  <si>
    <t>VESULN031</t>
  </si>
  <si>
    <t>MACUVIT X 60 CAPSULAS</t>
  </si>
  <si>
    <t>VECAPTR001</t>
  </si>
  <si>
    <t>MEGATOB SOL OFT EST x 5ml</t>
  </si>
  <si>
    <t>VESOLN032</t>
  </si>
  <si>
    <t>MELIUS EN OCUVIAL 0.2% SOL OFT</t>
  </si>
  <si>
    <t>VESOLN033</t>
  </si>
  <si>
    <t>NAPHAVIT  0,1% SOL OFT EST X 15ML</t>
  </si>
  <si>
    <t>VESOLN035</t>
  </si>
  <si>
    <t>NEOTROL NF SUSP OFT EST x 5ml</t>
  </si>
  <si>
    <t>VESULN036</t>
  </si>
  <si>
    <t>OTIDOL NF SOL OFT EST x 5ml</t>
  </si>
  <si>
    <t>VESOLN037</t>
  </si>
  <si>
    <t>PATADINE PLUS 0.2% SOL OFT EST x 5ml</t>
  </si>
  <si>
    <t>VESOLN039</t>
  </si>
  <si>
    <t>PREDNISOLONA ACETATO 1% SUSP OFT EST x 5 ml</t>
  </si>
  <si>
    <t>VESUVT040</t>
  </si>
  <si>
    <t>PREDSO 1% SUSP OFT EST x 5 ml</t>
  </si>
  <si>
    <t>VESULN041</t>
  </si>
  <si>
    <t>REFRESKAN - T PLUS 0.5% SOL OFT EST x 15ml</t>
  </si>
  <si>
    <t>VESOVT042</t>
  </si>
  <si>
    <t>SYSTALAN EN OCUVIAL SOL.OFT.EST x 0.4ml</t>
  </si>
  <si>
    <t>VESOVT045</t>
  </si>
  <si>
    <t>SYSTALAN SOL OFT EST x 15ml</t>
  </si>
  <si>
    <t>VESOLN046</t>
  </si>
  <si>
    <t>SYSTALAN  ULTRA SOL. OFT. X 10ML</t>
  </si>
  <si>
    <t>VESOLN047</t>
  </si>
  <si>
    <t>TERRACORSOL UNG OFT/OTICO EST x 3.5g</t>
  </si>
  <si>
    <t>VEUNLN047</t>
  </si>
  <si>
    <t>TERRAMISOL - A  CAJA X 25 UNIDADES</t>
  </si>
  <si>
    <t>VEUNLN04802</t>
  </si>
  <si>
    <t>TERRAMISOL - A UNG OFT EST x 6g</t>
  </si>
  <si>
    <t>VEUNLN048</t>
  </si>
  <si>
    <t>TETRALAN 1% UNG OFT EST x 6g</t>
  </si>
  <si>
    <t>VEUNLN049</t>
  </si>
  <si>
    <t>TIMOLOL 0.5% SOL OFT EST x 5ml</t>
  </si>
  <si>
    <t>VESOVT050</t>
  </si>
  <si>
    <t>TIMOX  SOL OFT EST X 5ML</t>
  </si>
  <si>
    <t>VESOLN051</t>
  </si>
  <si>
    <t>TOBRAZOL 0,3% SOL OFT EST x 5ml</t>
  </si>
  <si>
    <t>VESOLN053</t>
  </si>
  <si>
    <t>TOBRAZOL DX SUSP OFT EST x 5ml</t>
  </si>
  <si>
    <t>VESULN052</t>
  </si>
  <si>
    <t>TOBRAZOL DX UNGÜENTO X 3.5 GRS</t>
  </si>
  <si>
    <t>VEUNLN061</t>
  </si>
  <si>
    <t>TROPICAMIDA 1% SOL OFT EST x 15ml</t>
  </si>
  <si>
    <t>VESOLN054</t>
  </si>
  <si>
    <t>TRUSOMIDA 2% SOL OFT EST x 5ml</t>
  </si>
  <si>
    <t>VESOLN056</t>
  </si>
  <si>
    <t>VISTAGEL GEL OFT EST x 12g</t>
  </si>
  <si>
    <t>VEGELN057</t>
  </si>
  <si>
    <t>XALOPTIC SR 0,005% SOLUCIÓN OFTÁLMICA X 2.5ML</t>
  </si>
  <si>
    <t>VESOLN083</t>
  </si>
  <si>
    <t>XENDA Soft.Oft. X 3 ML</t>
  </si>
  <si>
    <t>VESOLN075</t>
  </si>
  <si>
    <t>Total general</t>
  </si>
  <si>
    <t>Linea Similsan</t>
  </si>
  <si>
    <t>OPTIALLER SOL OFT EST X 10ML VENTA</t>
  </si>
  <si>
    <t>VESOTR002</t>
  </si>
  <si>
    <t>OPTICANS SOL OFT EST X 10ML VENTA</t>
  </si>
  <si>
    <t>VESOTR004</t>
  </si>
  <si>
    <t>OPTIDRY SOL OFT EST X 10ML VENTA</t>
  </si>
  <si>
    <t>VESOTR001</t>
  </si>
  <si>
    <t>OPTIPINK SOL OFT EST X 10ML VENTA</t>
  </si>
  <si>
    <t>VESOTR003</t>
  </si>
  <si>
    <t>Linea Covid</t>
  </si>
  <si>
    <t>NOXAL 6 MG/ML X 10ML SOLUCIÓN ORAL GOTAS</t>
  </si>
  <si>
    <t>VESOGVT002</t>
  </si>
  <si>
    <t>NOXAL 6 MG/ML X 5ML SOLUCIÓN ORAL GOTAS</t>
  </si>
  <si>
    <t>VESOGVT001</t>
  </si>
  <si>
    <t>CONCENTRADORES DE OXIGENO</t>
  </si>
  <si>
    <t>SALDOS DE PRODUCTOS TERMINADOS  AL</t>
  </si>
  <si>
    <t>03/03/2022</t>
  </si>
  <si>
    <t>CODIGO</t>
  </si>
  <si>
    <t>DESCRIPCION</t>
  </si>
  <si>
    <t>LOTE</t>
  </si>
  <si>
    <t>VCTO</t>
  </si>
  <si>
    <t>VIGENCIA</t>
  </si>
  <si>
    <t>VTAS</t>
  </si>
  <si>
    <t>CUARENT</t>
  </si>
  <si>
    <t>PRODIS</t>
  </si>
  <si>
    <t>ROTULADO</t>
  </si>
  <si>
    <t>ACICLOVIR 3% UNG OFT X 3.5G</t>
  </si>
  <si>
    <t>20910</t>
  </si>
  <si>
    <t>09-2024</t>
  </si>
  <si>
    <t>21011</t>
  </si>
  <si>
    <t>10-2025</t>
  </si>
  <si>
    <t>LIUNLN054</t>
  </si>
  <si>
    <t>ACICLOVIR 3% UNG OFT X 3.5G SIE N° 2-2018-ESSALUD/CEABE-2</t>
  </si>
  <si>
    <t>MMSOLN079</t>
  </si>
  <si>
    <t>ANESTEARS 0,5% EN OCUVIAL SOLUCIÓN OFTÁLMICA X 0.4ML - MUESTRA MÉDICA</t>
  </si>
  <si>
    <t>205230</t>
  </si>
  <si>
    <t>05-2022</t>
  </si>
  <si>
    <t>ANESTEARS 0,5% SOL OFT EST X 15ML</t>
  </si>
  <si>
    <t>12-2023</t>
  </si>
  <si>
    <t>MMSOLN004</t>
  </si>
  <si>
    <t>ASTEROSS EN OCUVIAL 0.5 ML SOL OFT EST MM</t>
  </si>
  <si>
    <t>201071</t>
  </si>
  <si>
    <t>01-2023</t>
  </si>
  <si>
    <t>MXSOVT056</t>
  </si>
  <si>
    <t>ASTEROSS EN OCUVIAL SOL OFT - 5 VIALES X 0.5ML - MX - GT - LANSIER GT</t>
  </si>
  <si>
    <t>207191</t>
  </si>
  <si>
    <t>07-2023</t>
  </si>
  <si>
    <t>ASTEROSS EN OCUVIAL SOLUCIÓN OFTÁLMICA X 0,5ML X 30 VIALES</t>
  </si>
  <si>
    <t>11-2023</t>
  </si>
  <si>
    <t>MMSOLN077</t>
  </si>
  <si>
    <t>ATROPINA 1% EN OCUVIAL SOLUCIÓN OFTÁLMICA X 0.4ML - MUESTRA MÉDICA</t>
  </si>
  <si>
    <t>205240</t>
  </si>
  <si>
    <t>BIOTEARS G 0.3% GEL OFTÁLMICO X 12 GR</t>
  </si>
  <si>
    <t>06-2024</t>
  </si>
  <si>
    <t>21031</t>
  </si>
  <si>
    <t>10-2024</t>
  </si>
  <si>
    <t>EXGELN065</t>
  </si>
  <si>
    <t>BIOTEARS G 0.3% OPHTHALMIC GEL X 12 GR - EXP - YE - AL REMAL</t>
  </si>
  <si>
    <t>BIOTEARS SOL OFT EST X 15ML</t>
  </si>
  <si>
    <t>01-2025</t>
  </si>
  <si>
    <t>05-2024</t>
  </si>
  <si>
    <t>MMSOLN008</t>
  </si>
  <si>
    <t>BIOTEARS SOL OFT EST X 3 ML MM</t>
  </si>
  <si>
    <t>109089</t>
  </si>
  <si>
    <t>09-2022</t>
  </si>
  <si>
    <t>01-2024</t>
  </si>
  <si>
    <t>MMSOLN070</t>
  </si>
  <si>
    <t>CLACIER EN OCUVIAL 0.05% SOL OFT X 2 VIALES DE 0.4ML MUESTRA MÉDICA</t>
  </si>
  <si>
    <t>EAE123</t>
  </si>
  <si>
    <t>10-2023</t>
  </si>
  <si>
    <t>CLACIER EN OCUVIAL 0.05% SOL OFT X 30 VIALES DE 0.4ML</t>
  </si>
  <si>
    <t>EAE122</t>
  </si>
  <si>
    <t>EAE904</t>
  </si>
  <si>
    <t>VEUNLN011</t>
  </si>
  <si>
    <t>CLORIN 1% UNG OFT.  X 3,5G</t>
  </si>
  <si>
    <t>20310</t>
  </si>
  <si>
    <t>03-2023</t>
  </si>
  <si>
    <t>CLORINCORT - P  UNG OFT.  X 3.5G</t>
  </si>
  <si>
    <t>21111</t>
  </si>
  <si>
    <t>11-2024</t>
  </si>
  <si>
    <t>MXSOLN118</t>
  </si>
  <si>
    <t>COSOMIDOL SOL OFT  X 2.5ML - MX - EC - TOTAL CORP</t>
  </si>
  <si>
    <t>210231</t>
  </si>
  <si>
    <t>MXSOLN099</t>
  </si>
  <si>
    <t>COSOMIDOL SOL OFT  X 2.5ML - MX - SUIPHAR BOLIVIA</t>
  </si>
  <si>
    <t>MXSOLN081</t>
  </si>
  <si>
    <t>COSOMIDOL SOL OFT  X 2.5ML - MX - SUIPHAR DOMINICANA</t>
  </si>
  <si>
    <t>EXSOLN247</t>
  </si>
  <si>
    <t>COSOMIDOL SOL OFT  X 5ML - EXP - VE - GRUPO DIEMA</t>
  </si>
  <si>
    <t>212131</t>
  </si>
  <si>
    <t>12-2024</t>
  </si>
  <si>
    <t>MMSOLN014</t>
  </si>
  <si>
    <t>COSOMIDOL SOL OFT EST X 2.5ML MM</t>
  </si>
  <si>
    <t>COSOMIDOL SOL OFT EST X 5ML</t>
  </si>
  <si>
    <t>MXSOLN090</t>
  </si>
  <si>
    <t>COSOMIDOL SOL OFT X 2.5ML - MX - LANSIER GT</t>
  </si>
  <si>
    <t>EXSOLN127</t>
  </si>
  <si>
    <t>DICLOPTIC 0,1% SOL OFT  X 5ML - EXP - TOTAL CORP</t>
  </si>
  <si>
    <t>201092</t>
  </si>
  <si>
    <t>DICLOPTIC 0,1% SOL OFT EST X 5 ML</t>
  </si>
  <si>
    <t>204130</t>
  </si>
  <si>
    <t>04-2022</t>
  </si>
  <si>
    <t>LISOLN106</t>
  </si>
  <si>
    <t>DICLOPTIC 0,1% SOL OFT EST X 5ML SIE N° 21-2018-CENARES-1 C/P</t>
  </si>
  <si>
    <t>MMSOLN078</t>
  </si>
  <si>
    <t>FENILEFRINA 10% EN OCUVIAL SOLUCIÓN OFTÁLMICA X 0.4ML - MUESTRA MÉDICA</t>
  </si>
  <si>
    <t>205250</t>
  </si>
  <si>
    <t>05-2023</t>
  </si>
  <si>
    <t xml:space="preserve">FENILEFRINA 10% SOL OFT EST x 5 ml </t>
  </si>
  <si>
    <t>108039</t>
  </si>
  <si>
    <t>08-2022</t>
  </si>
  <si>
    <t>LISOLN093</t>
  </si>
  <si>
    <t>FENILEFRINA 10% SOL OFT X 5 ML AS N° 60-2018-ESSALUD-CEABE-1</t>
  </si>
  <si>
    <t>EXSOLN128</t>
  </si>
  <si>
    <t>FLORIL NF 0,03% SOL OFT  x 15ml - EXP - TOTAL CORP</t>
  </si>
  <si>
    <t>210031</t>
  </si>
  <si>
    <t>FLORIL NF 0,03% SOL OFT EST X 15ML</t>
  </si>
  <si>
    <t>08-2024</t>
  </si>
  <si>
    <t>MMSOLN019</t>
  </si>
  <si>
    <t>FLORIL NF 0,03% SOL OFT EST X 3 ML MM</t>
  </si>
  <si>
    <t>110219</t>
  </si>
  <si>
    <t>10-2022</t>
  </si>
  <si>
    <t>205181</t>
  </si>
  <si>
    <t>FLORIL NF 0,03% SOL OFT EST X 8ML</t>
  </si>
  <si>
    <t>FLORIL OCUVIAL SOLUCIÓN OFTÁLMICA CONTENIENDO 12 CAJAS POR 5 AMPOLLAS C/U POR 0,5ML.</t>
  </si>
  <si>
    <t>02-2023</t>
  </si>
  <si>
    <t>MMSOLN060</t>
  </si>
  <si>
    <t>FLORIL OFFICE 0,05% SOL OFT EST X 3ML MM</t>
  </si>
  <si>
    <t>111089</t>
  </si>
  <si>
    <t>11-2022</t>
  </si>
  <si>
    <t>210181</t>
  </si>
  <si>
    <t>MMSOLN020</t>
  </si>
  <si>
    <t>FRAMIDEX NF SOL OFT EST X 1.5ML MM</t>
  </si>
  <si>
    <t>111289</t>
  </si>
  <si>
    <t>FRAMIDEX NF SOL OFT EST X 2,5ML</t>
  </si>
  <si>
    <t>GENTAMICINA 0,3% SOL OFT EST X 5ML</t>
  </si>
  <si>
    <t>VEUNLN021</t>
  </si>
  <si>
    <t xml:space="preserve">GENTAMICINA 0,3% UNG OFT EST x 3.5g </t>
  </si>
  <si>
    <t>11219</t>
  </si>
  <si>
    <t>12-2022</t>
  </si>
  <si>
    <t>VEUNLN050</t>
  </si>
  <si>
    <t>GENTAMICINA 0,3% UNG. OFT. X 5 G</t>
  </si>
  <si>
    <t>20210</t>
  </si>
  <si>
    <t>MMSOLN023</t>
  </si>
  <si>
    <t>GLAMAX EN OCUVIAL SOL OFT EST X 0.3ML MM</t>
  </si>
  <si>
    <t>201091</t>
  </si>
  <si>
    <t>GLAMAX EN OCUVIAL SOLUCIÓN OFTÁLMICA ESTÉRIL X 0,3ML X 30 VIALES</t>
  </si>
  <si>
    <t>HOPRIX 0,005% EN OCUVIAL SOL.OFT.EST X 0.3ML</t>
  </si>
  <si>
    <t>209250</t>
  </si>
  <si>
    <t>211171</t>
  </si>
  <si>
    <t>MMSOLN024</t>
  </si>
  <si>
    <t>HOPRIX 0,005% EN OCUVIAL SOL.OFT.EST X 0.3ML MM</t>
  </si>
  <si>
    <t>207181</t>
  </si>
  <si>
    <t>EXSOLN244</t>
  </si>
  <si>
    <t>HUMED 0,3% SOL OFT EST X 15ML - EXP - VE - GRUPO DIEMA</t>
  </si>
  <si>
    <t>210021</t>
  </si>
  <si>
    <t>LISOLN107</t>
  </si>
  <si>
    <t>HUMED 0,3% SOL OFT EST X 15ML SIE N° 21-2018-CENARES-1 S/P</t>
  </si>
  <si>
    <t>111149</t>
  </si>
  <si>
    <t>HUMED 0,3% SOL OFT EST X 15ML.</t>
  </si>
  <si>
    <t>VESOVT027</t>
  </si>
  <si>
    <t>HUMED BIO 0.3% SOL OFT EST X 15ML</t>
  </si>
  <si>
    <t>208141</t>
  </si>
  <si>
    <t>MMSOLN065</t>
  </si>
  <si>
    <t>HYALO COMFORT 0.4% SOLUCION OFTALMICA X 2.5 - MM</t>
  </si>
  <si>
    <t>210041</t>
  </si>
  <si>
    <t>LAGRIMAS ISOTONICAS 1,4% SOL OFT EST X 15ML</t>
  </si>
  <si>
    <t>LAMOFLOX 0.5% SOL OFT EST X 5ML</t>
  </si>
  <si>
    <t>04-2024</t>
  </si>
  <si>
    <t>04-2023</t>
  </si>
  <si>
    <t>205281</t>
  </si>
  <si>
    <t>EXSOLN130</t>
  </si>
  <si>
    <t>LAMOFLOX 0.5% SOL OFT X 5ML - EXP - TOTAL CORP</t>
  </si>
  <si>
    <t>107109</t>
  </si>
  <si>
    <t>07-2022</t>
  </si>
  <si>
    <t>EXSULN079</t>
  </si>
  <si>
    <t>LANCIPROX DX SUSP OFT  x 5ml - EXP - LANSIER GT</t>
  </si>
  <si>
    <t>201022</t>
  </si>
  <si>
    <t>EXSULN084</t>
  </si>
  <si>
    <t>LANCIPROX DX SUSP OFT  x 5ml - EXP - TOTAL CORP</t>
  </si>
  <si>
    <t>LANCIPROX DX SUSP OFT EST X 5ML</t>
  </si>
  <si>
    <t>T1189A</t>
  </si>
  <si>
    <t>09-2023</t>
  </si>
  <si>
    <t>T1792</t>
  </si>
  <si>
    <t>MMCAPTR001</t>
  </si>
  <si>
    <t>MACUVIT X 02 CAPSULAS MM</t>
  </si>
  <si>
    <t>T0919</t>
  </si>
  <si>
    <t>06-2023</t>
  </si>
  <si>
    <t>MMSOLN032</t>
  </si>
  <si>
    <t>MEGATOB SOL OFT EST X 1.5 ML MM</t>
  </si>
  <si>
    <t>201020</t>
  </si>
  <si>
    <t>MEGATOB SOL OFT EST X 5ML</t>
  </si>
  <si>
    <t>MMSOLN033</t>
  </si>
  <si>
    <t>MELIUS EN OCUVIAL 0.2% 0.3 ML SOL OFT MM</t>
  </si>
  <si>
    <t>211191</t>
  </si>
  <si>
    <t>LISOLN035</t>
  </si>
  <si>
    <t>NAPHAVIT  0,1% SOL OFT EST X 15ML LIC</t>
  </si>
  <si>
    <t>202060</t>
  </si>
  <si>
    <t>MMSULN036</t>
  </si>
  <si>
    <t>NEOTROL NF SUSP OFT EST X 1.5 ML MM</t>
  </si>
  <si>
    <t>103159</t>
  </si>
  <si>
    <t>03-2022</t>
  </si>
  <si>
    <t>207010</t>
  </si>
  <si>
    <t>207080</t>
  </si>
  <si>
    <t>208190</t>
  </si>
  <si>
    <t>208200</t>
  </si>
  <si>
    <t>208210</t>
  </si>
  <si>
    <t>209010</t>
  </si>
  <si>
    <t>209020</t>
  </si>
  <si>
    <t>16139B</t>
  </si>
  <si>
    <t>16149A</t>
  </si>
  <si>
    <t>16080D</t>
  </si>
  <si>
    <t>16132B</t>
  </si>
  <si>
    <t>EXUNLN039</t>
  </si>
  <si>
    <t>OXITETRACICLINA - POLIMIXINA B UNG OFT X 6G - EXP - VZ - ZUKATI</t>
  </si>
  <si>
    <t>20411</t>
  </si>
  <si>
    <t>VEDMLN002</t>
  </si>
  <si>
    <t>OXYGEN CONCENTRATOR SZ-5AW-10L</t>
  </si>
  <si>
    <t>S/LOTE</t>
  </si>
  <si>
    <t>03-2028</t>
  </si>
  <si>
    <t>VEDIV0002</t>
  </si>
  <si>
    <t>PACK EASYDROP</t>
  </si>
  <si>
    <t>MXSOLN114</t>
  </si>
  <si>
    <t>PATADINE PLUS 0.2% SOL OFT  X 1.5ML - MX - EC - TOTAL CORP</t>
  </si>
  <si>
    <t>210091</t>
  </si>
  <si>
    <t>MMSOLN039</t>
  </si>
  <si>
    <t>PATADINE PLUS 0.2% SOL OFT EST X 1.5 ML MM</t>
  </si>
  <si>
    <t>PATADINE PLUS 0.2% SOL OFT EST X 5ML</t>
  </si>
  <si>
    <t>MXSOLN093</t>
  </si>
  <si>
    <t>PATADINE PLUS 0.2% SOL OFT X 1.5 ML - MX - LANSIER GT</t>
  </si>
  <si>
    <t>PREDNISOLONA ACETATO 1% SUSP OFT EST X 5 ML</t>
  </si>
  <si>
    <t>212111</t>
  </si>
  <si>
    <t>EXSULN085</t>
  </si>
  <si>
    <t>PREDSO 1% SUSP OFT  X 5 ML - EXP - TOTAL CORP</t>
  </si>
  <si>
    <t>PREDSO 1% SUSP OFT EST X 5 ML</t>
  </si>
  <si>
    <t>REFRESKAN - T PLUS 0.5% SOL OFT EST X 15ML</t>
  </si>
  <si>
    <t>LISOLN131</t>
  </si>
  <si>
    <t>REFRESKAN-T PLUS 0,5% SOL OFT X 15 ML - LIC - LP N° 009-2020-IAFAS-EP</t>
  </si>
  <si>
    <t>201120</t>
  </si>
  <si>
    <t>LISOLN04403</t>
  </si>
  <si>
    <t>S-10  10%  X 15ML LP-09-2106 CENARES C/P</t>
  </si>
  <si>
    <t>106049</t>
  </si>
  <si>
    <t>06-2022</t>
  </si>
  <si>
    <t>LISOLN084</t>
  </si>
  <si>
    <t>S-10  10% SOL OFT EST X 15ML - LIC - IBT</t>
  </si>
  <si>
    <t>LISOLN044</t>
  </si>
  <si>
    <t>S-10  10% SOL OFT EST X 15ML LIC</t>
  </si>
  <si>
    <t>LITRLN016</t>
  </si>
  <si>
    <t>S-10 10% SOLUCION OFTALMICA ESTERIL X 15ML- LIC SR</t>
  </si>
  <si>
    <t>EXSOLN212</t>
  </si>
  <si>
    <t>SYSTALAN  ULTRA SOL OFT X 10ML - EXP - GT - LANSIER GT</t>
  </si>
  <si>
    <t>212071</t>
  </si>
  <si>
    <t>MXSOLN137</t>
  </si>
  <si>
    <t>SYSTALAN  ULTRA SOL OFT X 2,5 ML - MX - GT - LANSIER GT</t>
  </si>
  <si>
    <t>SYSTALAN EN OCUVIAL SOL.OFT.EST X 0.4ML</t>
  </si>
  <si>
    <t>MMSOLVT45</t>
  </si>
  <si>
    <t>SYSTALAN EN OCUVIAL SOL.OFT.EST X 0.4ML MM</t>
  </si>
  <si>
    <t>202141</t>
  </si>
  <si>
    <t>SYSTALAN SOL OFT EST X 15ML</t>
  </si>
  <si>
    <t>209231</t>
  </si>
  <si>
    <t>211051</t>
  </si>
  <si>
    <t>EXSOLN213</t>
  </si>
  <si>
    <t>SYSTALAN SOL OFT EST X 15ML - EXP - EC - TOTAL CORP</t>
  </si>
  <si>
    <t>MXSOLN112</t>
  </si>
  <si>
    <t>SYSTALAN SOL OFT EST X 3 ML - MX - DO - SUIPHAR DOMINICANA</t>
  </si>
  <si>
    <t>MXSOLN138</t>
  </si>
  <si>
    <t>SYSTALAN SOL OFT EST X 3 ML - MX - EC - TOTAL CORP</t>
  </si>
  <si>
    <t>MMSOLN046</t>
  </si>
  <si>
    <t>SYSTALAN SOL OFT EST X 3 ML MM</t>
  </si>
  <si>
    <t>MXSOLN095</t>
  </si>
  <si>
    <t>SYSTALAN SOL OFT X 3 ML - MX - LANSIER GT</t>
  </si>
  <si>
    <t>EXSOLN245</t>
  </si>
  <si>
    <t>SYSTALAN ULTRA SOL. OFT. X 10ML - EXP - VE - GRUPO DIEMA</t>
  </si>
  <si>
    <t>MMSOLN047</t>
  </si>
  <si>
    <t>SYSTALAN  ULTRA SOL. OFT X 2,5 ML - MM</t>
  </si>
  <si>
    <t>TERRACORSOL UNG OFT/OTICO  X 3.5G</t>
  </si>
  <si>
    <t>MMUNLN048</t>
  </si>
  <si>
    <t>TERRAMISOL - A UNG OFT EST X 3.5 G MM</t>
  </si>
  <si>
    <t>20621</t>
  </si>
  <si>
    <t xml:space="preserve">TERRAMISOL - A UNG OFT EST x 6g </t>
  </si>
  <si>
    <t>21121</t>
  </si>
  <si>
    <t>TERRAMISOL -A  CAJAS X 25 UNIDADES</t>
  </si>
  <si>
    <t>LIUNLN074</t>
  </si>
  <si>
    <t>TETRALAN 1% UNG OFT X 6G - LIC - LP N° 017-2021-CENARES C/P</t>
  </si>
  <si>
    <t>20132</t>
  </si>
  <si>
    <t>20142</t>
  </si>
  <si>
    <t>21261</t>
  </si>
  <si>
    <t>LIUNLN073</t>
  </si>
  <si>
    <t>TETRALAN 1% UNG OFT X 6G - LIC - LP N° 017-2021-CENARES S/P</t>
  </si>
  <si>
    <t>20122</t>
  </si>
  <si>
    <t>21211</t>
  </si>
  <si>
    <t>21221</t>
  </si>
  <si>
    <t>21231</t>
  </si>
  <si>
    <t>21241</t>
  </si>
  <si>
    <t>21251</t>
  </si>
  <si>
    <t>TETRALAN 1% UNG OFT. X 6G</t>
  </si>
  <si>
    <t>03-2024</t>
  </si>
  <si>
    <t>LIUNLN060</t>
  </si>
  <si>
    <t>TETRALAN 1% UNG OFT. X 6G LP N° 14-2018-CENARES-1 C/P</t>
  </si>
  <si>
    <t>20120</t>
  </si>
  <si>
    <t>20130</t>
  </si>
  <si>
    <t>TIMOLOL 0.5% SOL OFT EST X 5ML</t>
  </si>
  <si>
    <t>209041</t>
  </si>
  <si>
    <t>211011</t>
  </si>
  <si>
    <t>EXSOLN133</t>
  </si>
  <si>
    <t>TIMOX  SOL OFT X 5ml - EXP - TOTAL CORP</t>
  </si>
  <si>
    <t>LISOLN136</t>
  </si>
  <si>
    <t>TIMOX 0.5% SOL OFT X 5 ML - LIC - SIE N° 024-2021-CENARES/MINSA  S/P</t>
  </si>
  <si>
    <t>LISOLN110</t>
  </si>
  <si>
    <t>TIMOX SOL OFT EST X 5ML SIE N° 21-2018-CENARES-1 C/P</t>
  </si>
  <si>
    <t>204110</t>
  </si>
  <si>
    <t>LISOLN109</t>
  </si>
  <si>
    <t>TIMOX SOL OFT EST X 5ML SIE N° 21-2018-CENARES-1 S/P</t>
  </si>
  <si>
    <t>108299</t>
  </si>
  <si>
    <t>TOBRAZOL 0,3% SOL OFT EST X 5ML</t>
  </si>
  <si>
    <t>206051</t>
  </si>
  <si>
    <t>EXSOLN175</t>
  </si>
  <si>
    <t>TOBRAZOL 0,3% SOL OFT EST X 5ML - EXP - EC - TOTAL CORP</t>
  </si>
  <si>
    <t>EXSULN086</t>
  </si>
  <si>
    <t>TOBRAZOL DX SUSP OFT  x 5ml - EXP - TOTAL CORP</t>
  </si>
  <si>
    <t>208061</t>
  </si>
  <si>
    <t>08-2023</t>
  </si>
  <si>
    <t>208071</t>
  </si>
  <si>
    <t>MMSULN052</t>
  </si>
  <si>
    <t>TOBRAZOL DX SUSP OFT EST X 1.5 ML MM</t>
  </si>
  <si>
    <t>203041</t>
  </si>
  <si>
    <t>TOBRAZOL DX SUSP OFT EST X 5ML</t>
  </si>
  <si>
    <t>20911</t>
  </si>
  <si>
    <t>MMUNLN051</t>
  </si>
  <si>
    <t>TOBRAZOL DX UNGÜENTO X 3.5 GRS MM</t>
  </si>
  <si>
    <t>MMSOLN080</t>
  </si>
  <si>
    <t>TROPICAMIDA 1% EN OCUVIAL SOLUCIÓN OFTÁLMICA X 0.4ML - MUESTRA MÉDICA</t>
  </si>
  <si>
    <t>205260</t>
  </si>
  <si>
    <t>TROPICAMIDA 1% SOL OFT EST X 15ML</t>
  </si>
  <si>
    <t>VESOLN055</t>
  </si>
  <si>
    <t>TRUSOMIDA 2% SOL OFT EST X 15ML</t>
  </si>
  <si>
    <t>201162</t>
  </si>
  <si>
    <t>TRUSOMIDA 2% SOL OFT EST X 5ML</t>
  </si>
  <si>
    <t>209081</t>
  </si>
  <si>
    <t>210171</t>
  </si>
  <si>
    <t>LISOLN056</t>
  </si>
  <si>
    <t>TRUSOMIDA 2% SOL OFT EST X 5ML LIC</t>
  </si>
  <si>
    <t>209211</t>
  </si>
  <si>
    <t>LISOLN138</t>
  </si>
  <si>
    <t>TRUSOMIDA 2% SOL OFT X 5 ML - LIC - SIE N° 06-2021-ESSALUD/CEABE-1  C/P</t>
  </si>
  <si>
    <t>LISOLN094</t>
  </si>
  <si>
    <t>TRUSOMIDA 2% SOLUCION OFTALMICA X 5ML SIE N° 32-2018-ESSALUD/CEABE-1</t>
  </si>
  <si>
    <t>205280</t>
  </si>
  <si>
    <t>EXUNLN057</t>
  </si>
  <si>
    <t>VIRUCID 3% OINTMENT TUBE X 3.5G - EXP- AL REMAL</t>
  </si>
  <si>
    <t>LIGELN010</t>
  </si>
  <si>
    <t>VISTAGEL 0.2% GEL OFT X 6G SIE N° 6-2018-ESSALUD-CEABE-1</t>
  </si>
  <si>
    <t>20571</t>
  </si>
  <si>
    <t>LIGELN014</t>
  </si>
  <si>
    <t>VISTAGEL 0.2% GEL OFTÁLMICO X 6G - LIC - LP N° 07-2021-ESSALUD/CEABE-1</t>
  </si>
  <si>
    <t>20931</t>
  </si>
  <si>
    <t>20941</t>
  </si>
  <si>
    <t>20951</t>
  </si>
  <si>
    <t>20961</t>
  </si>
  <si>
    <t>21131</t>
  </si>
  <si>
    <t>VISTAGEL GEL OFT  X 12G</t>
  </si>
  <si>
    <t>21021</t>
  </si>
  <si>
    <t>EXGELN059</t>
  </si>
  <si>
    <t>VISTAGEL GEL OFT  x 12g - EXP - TOTAL CORP</t>
  </si>
  <si>
    <t>MMSOLN059</t>
  </si>
  <si>
    <t>XALOPTIC - T SOL OFT EST X 1.5 ML MM</t>
  </si>
  <si>
    <t>203200</t>
  </si>
  <si>
    <t>VESOLN059</t>
  </si>
  <si>
    <t>XALOPTIC - T SOL OFT EST X 2.5ML</t>
  </si>
  <si>
    <t>204051</t>
  </si>
  <si>
    <t>207021</t>
  </si>
  <si>
    <t>209130</t>
  </si>
  <si>
    <t>212051</t>
  </si>
  <si>
    <t>VESOLN058</t>
  </si>
  <si>
    <t>XALOPTIC 0,005% SOL OFT EST X 2.5ML</t>
  </si>
  <si>
    <t>210191</t>
  </si>
  <si>
    <t>210251</t>
  </si>
  <si>
    <t>212041</t>
  </si>
  <si>
    <t>LISOLN058</t>
  </si>
  <si>
    <t>XALOPTIC 0,005% SOL OFT EST X 2.5ML LIC</t>
  </si>
  <si>
    <t>LISOLN137</t>
  </si>
  <si>
    <t>XALOPTIC SR 0,005% SOL OFT - LIC - SIE N° 024-2021-CENARES/MINSA  S/P</t>
  </si>
  <si>
    <t>208101</t>
  </si>
  <si>
    <t>212121</t>
  </si>
  <si>
    <t>LISOLN140</t>
  </si>
  <si>
    <t>XALOPTIC SR 0.005% SOL OFT - LIC - SIE N° 024-2021-CENARES/MINSA  C/P</t>
  </si>
  <si>
    <t>MMSOLN072</t>
  </si>
  <si>
    <t>XENDA SOL OFT EST X 1.5 ML MM</t>
  </si>
  <si>
    <t>208041</t>
  </si>
  <si>
    <t>XENDA SOL OFT EST X 3 ML</t>
  </si>
  <si>
    <t>209051</t>
  </si>
  <si>
    <t>EXSOLN246</t>
  </si>
  <si>
    <t>XENDA SOL OFT X 3 ML - EXP - VE - GRUPO DIEMA</t>
  </si>
  <si>
    <t>Vencimiento</t>
  </si>
  <si>
    <t>Lote</t>
  </si>
  <si>
    <t>Unidades</t>
  </si>
  <si>
    <t>09-2024
10-2025</t>
  </si>
  <si>
    <t>20910
21011</t>
  </si>
  <si>
    <t>1017
10021</t>
  </si>
  <si>
    <t>12-2023.</t>
  </si>
  <si>
    <t>20631
21031</t>
  </si>
  <si>
    <t>280
4395</t>
  </si>
  <si>
    <t>06-2024.
10-2024.</t>
  </si>
  <si>
    <t>11-2023.</t>
  </si>
  <si>
    <t>201062
201072
205011</t>
  </si>
  <si>
    <t>4904
5131
5161</t>
  </si>
  <si>
    <t>01-2025
01-2025
05-2024</t>
  </si>
  <si>
    <t>201102
207031</t>
  </si>
  <si>
    <t>2162
5</t>
  </si>
  <si>
    <t>01-2024
07-2023</t>
  </si>
  <si>
    <t>10-2023
10-2023</t>
  </si>
  <si>
    <t>100
1312</t>
  </si>
  <si>
    <t>EAE122
EAE123</t>
  </si>
  <si>
    <t>11-2024.</t>
  </si>
  <si>
    <t>201112
210221
210231
212131
212141</t>
  </si>
  <si>
    <t>19359
8
152
2280
2041</t>
  </si>
  <si>
    <t>01-2025
10-2024
10-2024
12-2024
12-2024</t>
  </si>
  <si>
    <t>01-2024.</t>
  </si>
  <si>
    <t>01-2023.</t>
  </si>
  <si>
    <t>208221
209151
210031
210071
211111</t>
  </si>
  <si>
    <t>32
3719
83415
25585
45561</t>
  </si>
  <si>
    <t>08-2024
09-2024
10-2024
10-2024
11-2024</t>
  </si>
  <si>
    <t>09-2024.</t>
  </si>
  <si>
    <t>202151
207231</t>
  </si>
  <si>
    <t>375
1327</t>
  </si>
  <si>
    <t>02-2023
07-2023</t>
  </si>
  <si>
    <t>05-2024.</t>
  </si>
  <si>
    <t>01-2025.</t>
  </si>
  <si>
    <t>10-2024.</t>
  </si>
  <si>
    <t>207221
211141</t>
  </si>
  <si>
    <t>1186
6317</t>
  </si>
  <si>
    <t>07-2023
11-2023</t>
  </si>
  <si>
    <t>209201
210021
210051
210061</t>
  </si>
  <si>
    <t>2
15538
45527
44748</t>
  </si>
  <si>
    <t>09-2024
10-2024
10-2024
10-2024</t>
  </si>
  <si>
    <t>204141
204170
205281</t>
  </si>
  <si>
    <t>4535
13
11527</t>
  </si>
  <si>
    <t>04-2024
04-2023
05-2024</t>
  </si>
  <si>
    <t>201022
201032</t>
  </si>
  <si>
    <t>4853
9899</t>
  </si>
  <si>
    <t>01-2024
01-2024</t>
  </si>
  <si>
    <t>T1189A
T1792</t>
  </si>
  <si>
    <t>4516
7993</t>
  </si>
  <si>
    <t>09-2023
12-2023</t>
  </si>
  <si>
    <t>211191
211201</t>
  </si>
  <si>
    <t>281
2006</t>
  </si>
  <si>
    <t>05-2023.</t>
  </si>
  <si>
    <t>11-2023
11-2023</t>
  </si>
  <si>
    <t>201142
211081</t>
  </si>
  <si>
    <t>01-2025.
11-2024</t>
  </si>
  <si>
    <t>12100
10062</t>
  </si>
  <si>
    <t>07-2023.</t>
  </si>
  <si>
    <t>209171
209231
211041
211051</t>
  </si>
  <si>
    <t>09-2023
09-2023
11-2023
11-2023</t>
  </si>
  <si>
    <t>92
701
386
114</t>
  </si>
  <si>
    <t>20611
20811
20831</t>
  </si>
  <si>
    <t>185
312
230</t>
  </si>
  <si>
    <t>06-2024
08-2024
08-2024</t>
  </si>
  <si>
    <t>20721
20821
20831
21111
21121</t>
  </si>
  <si>
    <t>1407
2479
7
15745
15732</t>
  </si>
  <si>
    <t>20112
20321
20811
21261</t>
  </si>
  <si>
    <t>01-2025
03-2024
08-2024
12-2024</t>
  </si>
  <si>
    <t>15748
482
1872
7871</t>
  </si>
  <si>
    <t>209031
211021</t>
  </si>
  <si>
    <t>09-2024
11-2024</t>
  </si>
  <si>
    <t>358
24932</t>
  </si>
  <si>
    <t>201052
202041
209041
210211
211011
212091</t>
  </si>
  <si>
    <t>01-2025
02-2024
09-2024
10-2024
11-2024
12-2024</t>
  </si>
  <si>
    <t>24265
787
13629
22751
21852
14365</t>
  </si>
  <si>
    <t>204031
206051</t>
  </si>
  <si>
    <t>4086
3082</t>
  </si>
  <si>
    <t>04-2024
06-2024</t>
  </si>
  <si>
    <t>208061
208071</t>
  </si>
  <si>
    <t>08-2023
08-2023</t>
  </si>
  <si>
    <t>737
4193</t>
  </si>
  <si>
    <t>09-2023.</t>
  </si>
  <si>
    <t>07-2024
08-2024
08-2024
11-2024
11-2024</t>
  </si>
  <si>
    <t>201082
209081
210171</t>
  </si>
  <si>
    <t>75818
120
3519</t>
  </si>
  <si>
    <t>20911
21011
21021</t>
  </si>
  <si>
    <t>3626
9435
3676</t>
  </si>
  <si>
    <t>09-2024
10-2024
10-2024</t>
  </si>
  <si>
    <t>01-2025
09-2024
10-2024</t>
  </si>
  <si>
    <t>208101
212121</t>
  </si>
  <si>
    <t>11647
3873</t>
  </si>
  <si>
    <t>08-2023
12-2023</t>
  </si>
  <si>
    <t>Ingresa el 18/03</t>
  </si>
  <si>
    <t>Ingresa el 30/03</t>
  </si>
  <si>
    <t>03-2023.</t>
  </si>
  <si>
    <t>02-2023.</t>
  </si>
  <si>
    <t>202171
202181</t>
  </si>
  <si>
    <t>9692
26135</t>
  </si>
  <si>
    <t>02-2023
02-2023</t>
  </si>
  <si>
    <t>09-2022
08-2022</t>
  </si>
  <si>
    <t>a</t>
  </si>
  <si>
    <t>vencimiento</t>
  </si>
  <si>
    <t>lote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</si>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</sst>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1010409]General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wrapText="1"/>
    </xf>
    <xf numFmtId="164" fontId="1" fillId="0" borderId="0" applyFont="0" applyFill="0" applyBorder="0" applyAlignment="0" applyProtection="0">
      <alignment wrapText="1"/>
    </xf>
  </cellStyleXfs>
  <cellXfs count="114">
    <xf numFmtId="0" fontId="0" fillId="0" borderId="0" xfId="0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1" applyNumberFormat="1" applyFont="1" applyBorder="1" applyAlignment="1"/>
    <xf numFmtId="165" fontId="3" fillId="3" borderId="1" xfId="1" applyNumberFormat="1" applyFont="1" applyFill="1" applyBorder="1" applyAlignment="1"/>
    <xf numFmtId="165" fontId="3" fillId="4" borderId="1" xfId="1" applyNumberFormat="1" applyFont="1" applyFill="1" applyBorder="1" applyAlignment="1"/>
    <xf numFmtId="165" fontId="3" fillId="5" borderId="1" xfId="1" applyNumberFormat="1" applyFont="1" applyFill="1" applyBorder="1" applyAlignment="1"/>
    <xf numFmtId="0" fontId="5" fillId="0" borderId="0" xfId="0" applyFont="1" applyAlignment="1"/>
    <xf numFmtId="165" fontId="5" fillId="0" borderId="2" xfId="1" applyNumberFormat="1" applyFont="1" applyBorder="1" applyAlignment="1"/>
    <xf numFmtId="165" fontId="5" fillId="0" borderId="3" xfId="1" applyNumberFormat="1" applyFont="1" applyBorder="1" applyAlignment="1"/>
    <xf numFmtId="165" fontId="3" fillId="0" borderId="0" xfId="1" applyNumberFormat="1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center" wrapText="1"/>
    </xf>
    <xf numFmtId="166" fontId="6" fillId="6" borderId="8" xfId="0" applyNumberFormat="1" applyFont="1" applyFill="1" applyBorder="1" applyAlignment="1">
      <alignment vertical="center" wrapText="1"/>
    </xf>
    <xf numFmtId="17" fontId="6" fillId="6" borderId="8" xfId="0" applyNumberFormat="1" applyFont="1" applyFill="1" applyBorder="1" applyAlignment="1">
      <alignment vertical="center" wrapText="1"/>
    </xf>
    <xf numFmtId="165" fontId="3" fillId="0" borderId="4" xfId="1" applyNumberFormat="1" applyFont="1" applyBorder="1" applyAlignment="1"/>
    <xf numFmtId="0" fontId="3" fillId="0" borderId="1" xfId="0" applyFont="1" applyBorder="1" applyAlignment="1">
      <alignment vertical="top"/>
    </xf>
    <xf numFmtId="165" fontId="3" fillId="0" borderId="1" xfId="1" applyNumberFormat="1" applyFont="1" applyBorder="1" applyAlignment="1">
      <alignment vertical="top"/>
    </xf>
    <xf numFmtId="0" fontId="3" fillId="0" borderId="9" xfId="0" applyFont="1" applyBorder="1" applyAlignment="1"/>
    <xf numFmtId="14" fontId="3" fillId="0" borderId="9" xfId="0" applyNumberFormat="1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17" fontId="3" fillId="0" borderId="11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 wrapText="1"/>
    </xf>
    <xf numFmtId="0" fontId="3" fillId="0" borderId="11" xfId="0" applyFont="1" applyBorder="1" applyAlignment="1"/>
    <xf numFmtId="0" fontId="3" fillId="0" borderId="1" xfId="0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 wrapText="1"/>
    </xf>
    <xf numFmtId="17" fontId="3" fillId="0" borderId="9" xfId="0" applyNumberFormat="1" applyFont="1" applyBorder="1" applyAlignment="1">
      <alignment horizontal="right" vertical="center"/>
    </xf>
    <xf numFmtId="17" fontId="3" fillId="0" borderId="9" xfId="0" applyNumberFormat="1" applyFont="1" applyBorder="1" applyAlignment="1">
      <alignment horizontal="right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1" xfId="0" applyFont="1" applyBorder="1" applyAlignment="1">
      <alignment horizontal="right" vertical="center" wrapText="1"/>
    </xf>
    <xf numFmtId="165" fontId="3" fillId="0" borderId="11" xfId="1" applyNumberFormat="1" applyFont="1" applyBorder="1" applyAlignment="1"/>
    <xf numFmtId="0" fontId="3" fillId="0" borderId="12" xfId="0" applyFont="1" applyBorder="1" applyAlignment="1">
      <alignment horizontal="right" wrapText="1"/>
    </xf>
    <xf numFmtId="0" fontId="3" fillId="0" borderId="13" xfId="0" applyFont="1" applyBorder="1" applyAlignment="1">
      <alignment horizontal="right" wrapText="1"/>
    </xf>
    <xf numFmtId="3" fontId="3" fillId="0" borderId="0" xfId="0" applyNumberFormat="1" applyFont="1" applyAlignment="1"/>
    <xf numFmtId="3" fontId="4" fillId="2" borderId="1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right" wrapText="1"/>
    </xf>
    <xf numFmtId="3" fontId="3" fillId="0" borderId="10" xfId="0" applyNumberFormat="1" applyFont="1" applyBorder="1" applyAlignment="1">
      <alignment horizontal="right"/>
    </xf>
    <xf numFmtId="3" fontId="3" fillId="0" borderId="1" xfId="1" applyNumberFormat="1" applyFont="1" applyBorder="1" applyAlignment="1"/>
    <xf numFmtId="3" fontId="3" fillId="0" borderId="10" xfId="0" applyNumberFormat="1" applyFont="1" applyBorder="1" applyAlignment="1"/>
    <xf numFmtId="3" fontId="3" fillId="0" borderId="10" xfId="0" applyNumberFormat="1" applyFont="1" applyBorder="1" applyAlignment="1">
      <alignment horizontal="right" vertical="center" wrapText="1"/>
    </xf>
    <xf numFmtId="3" fontId="3" fillId="0" borderId="10" xfId="1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 wrapText="1"/>
    </xf>
    <xf numFmtId="3" fontId="3" fillId="0" borderId="0" xfId="0" applyNumberFormat="1" applyFont="1" applyFill="1" applyAlignment="1"/>
    <xf numFmtId="165" fontId="3" fillId="3" borderId="4" xfId="1" applyNumberFormat="1" applyFont="1" applyFill="1" applyBorder="1" applyAlignment="1"/>
    <xf numFmtId="0" fontId="3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3" xfId="0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17" fontId="3" fillId="0" borderId="11" xfId="0" applyNumberFormat="1" applyFont="1" applyBorder="1" applyAlignment="1">
      <alignment horizontal="right" wrapText="1"/>
    </xf>
    <xf numFmtId="165" fontId="3" fillId="5" borderId="1" xfId="1" applyNumberFormat="1" applyFont="1" applyFill="1" applyBorder="1" applyAlignment="1">
      <alignment vertical="center"/>
    </xf>
    <xf numFmtId="17" fontId="3" fillId="0" borderId="9" xfId="0" applyNumberFormat="1" applyFont="1" applyBorder="1" applyAlignment="1">
      <alignment horizontal="right" vertical="center" wrapText="1"/>
    </xf>
    <xf numFmtId="165" fontId="3" fillId="4" borderId="4" xfId="1" applyNumberFormat="1" applyFont="1" applyFill="1" applyBorder="1" applyAlignment="1"/>
    <xf numFmtId="3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/>
    <xf numFmtId="165" fontId="5" fillId="0" borderId="1" xfId="1" applyNumberFormat="1" applyFont="1" applyBorder="1" applyAlignment="1">
      <alignment vertical="top"/>
    </xf>
    <xf numFmtId="165" fontId="5" fillId="0" borderId="4" xfId="1" applyNumberFormat="1" applyFont="1" applyBorder="1" applyAlignment="1"/>
    <xf numFmtId="165" fontId="5" fillId="0" borderId="1" xfId="1" applyNumberFormat="1" applyFont="1" applyBorder="1" applyAlignment="1"/>
    <xf numFmtId="165" fontId="5" fillId="0" borderId="1" xfId="1" applyNumberFormat="1" applyFont="1" applyBorder="1" applyAlignment="1">
      <alignment horizontal="left" vertical="center"/>
    </xf>
    <xf numFmtId="165" fontId="5" fillId="0" borderId="4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5" fillId="4" borderId="1" xfId="1" applyNumberFormat="1" applyFont="1" applyFill="1" applyBorder="1" applyAlignment="1"/>
    <xf numFmtId="165" fontId="5" fillId="0" borderId="1" xfId="1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11" xfId="0" applyFont="1" applyFill="1" applyBorder="1" applyAlignment="1"/>
    <xf numFmtId="0" fontId="3" fillId="0" borderId="9" xfId="0" applyFont="1" applyFill="1" applyBorder="1" applyAlignment="1"/>
    <xf numFmtId="3" fontId="3" fillId="0" borderId="10" xfId="0" applyNumberFormat="1" applyFont="1" applyFill="1" applyBorder="1" applyAlignment="1"/>
    <xf numFmtId="17" fontId="3" fillId="0" borderId="0" xfId="0" applyNumberFormat="1" applyFont="1" applyAlignment="1">
      <alignment horizontal="center"/>
    </xf>
    <xf numFmtId="166" fontId="6" fillId="6" borderId="8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Alignment="1">
      <alignment vertical="top"/>
    </xf>
    <xf numFmtId="0" fontId="0" fillId="0" borderId="0" xfId="0" applyAlignment="1"/>
    <xf numFmtId="0" fontId="6" fillId="6" borderId="0" xfId="0" applyFont="1" applyFill="1" applyBorder="1" applyAlignment="1">
      <alignment vertical="top"/>
    </xf>
    <xf numFmtId="0" fontId="6" fillId="6" borderId="0" xfId="0" applyFont="1" applyFill="1" applyBorder="1" applyAlignment="1">
      <alignment horizontal="right" vertical="top"/>
    </xf>
    <xf numFmtId="0" fontId="7" fillId="6" borderId="6" xfId="0" applyFont="1" applyFill="1" applyBorder="1" applyAlignment="1">
      <alignment vertical="top"/>
    </xf>
    <xf numFmtId="0" fontId="7" fillId="6" borderId="6" xfId="0" applyFont="1" applyFill="1" applyBorder="1" applyAlignment="1">
      <alignment horizontal="right" vertical="top"/>
    </xf>
    <xf numFmtId="0" fontId="7" fillId="6" borderId="6" xfId="0" applyFont="1" applyFill="1" applyBorder="1" applyAlignment="1">
      <alignment vertical="top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right" vertical="center"/>
    </xf>
    <xf numFmtId="17" fontId="6" fillId="6" borderId="8" xfId="0" applyNumberFormat="1" applyFont="1" applyFill="1" applyBorder="1" applyAlignment="1">
      <alignment horizontal="right" vertical="center"/>
    </xf>
    <xf numFmtId="166" fontId="6" fillId="6" borderId="8" xfId="0" applyNumberFormat="1" applyFont="1" applyFill="1" applyBorder="1" applyAlignment="1">
      <alignment vertical="center"/>
    </xf>
    <xf numFmtId="166" fontId="6" fillId="6" borderId="8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0" xfId="0" applyFill="1" applyAlignment="1"/>
    <xf numFmtId="0" fontId="0" fillId="4" borderId="0" xfId="0" applyFill="1">
      <alignment wrapText="1"/>
    </xf>
    <xf numFmtId="0" fontId="3" fillId="4" borderId="0" xfId="0" applyFont="1" applyFill="1" applyAlignment="1"/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top"/>
    </xf>
    <xf numFmtId="0" fontId="3" fillId="4" borderId="4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4" borderId="0" xfId="0" applyFont="1" applyFill="1" applyAlignment="1"/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0" fillId="0" borderId="0" xfId="0" applyNumberFormat="1" applyAlignment="1"/>
    <xf numFmtId="14" fontId="3" fillId="0" borderId="0" xfId="0" applyNumberFormat="1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0"/>
  <sheetViews>
    <sheetView showGridLines="0" tabSelected="1" zoomScale="85" zoomScaleNormal="85" workbookViewId="0">
      <pane ySplit="6" topLeftCell="A7" activePane="bottomLeft" state="frozen"/>
      <selection pane="bottomLeft" activeCell="A7" sqref="A7"/>
    </sheetView>
  </sheetViews>
  <sheetFormatPr baseColWidth="10" defaultRowHeight="12.75" x14ac:dyDescent="0.2"/>
  <cols>
    <col min="1" max="1" width="47.5703125" style="2" bestFit="1" customWidth="1"/>
    <col min="2" max="2" width="15.28515625" style="2" customWidth="1"/>
    <col min="3" max="3" width="15.140625" style="2" customWidth="1"/>
    <col min="4" max="4" width="11.5703125" style="2" customWidth="1"/>
    <col min="5" max="5" width="13" style="2" customWidth="1"/>
    <col min="6" max="6" width="12.7109375" style="2" customWidth="1"/>
    <col min="7" max="9" width="11.42578125" style="2"/>
    <col min="10" max="10" width="11.42578125" style="45"/>
    <col min="11" max="16384" width="11.42578125" style="2"/>
  </cols>
  <sheetData>
    <row r="3" spans="1:11" ht="15.75" x14ac:dyDescent="0.25">
      <c r="A3" s="1" t="s">
        <v>0</v>
      </c>
    </row>
    <row r="5" spans="1:11" x14ac:dyDescent="0.2">
      <c r="C5" s="79"/>
      <c r="D5" s="79"/>
    </row>
    <row r="6" spans="1:11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516</v>
      </c>
      <c r="I6" s="3" t="s">
        <v>517</v>
      </c>
      <c r="J6" s="46" t="s">
        <v>518</v>
      </c>
    </row>
    <row r="7" spans="1:11" ht="25.5" x14ac:dyDescent="0.2">
      <c r="A7" s="24" t="s">
        <v>8</v>
      </c>
      <c r="B7" s="24" t="s">
        <v>9</v>
      </c>
      <c r="C7" s="25">
        <v>8517</v>
      </c>
      <c r="D7" s="25">
        <v>460</v>
      </c>
      <c r="E7" s="66">
        <v>11038</v>
      </c>
      <c r="F7" s="25">
        <f>+E7-D7</f>
        <v>10578</v>
      </c>
      <c r="G7" s="25" t="s">
        <v>10</v>
      </c>
      <c r="H7" s="27" t="s">
        <v>519</v>
      </c>
      <c r="I7" s="28" t="s">
        <v>520</v>
      </c>
      <c r="J7" s="47" t="s">
        <v>521</v>
      </c>
    </row>
    <row r="8" spans="1:11" x14ac:dyDescent="0.2">
      <c r="A8" s="13" t="s">
        <v>11</v>
      </c>
      <c r="B8" s="13" t="s">
        <v>12</v>
      </c>
      <c r="C8" s="23">
        <v>14260</v>
      </c>
      <c r="D8" s="23">
        <v>663</v>
      </c>
      <c r="E8" s="67">
        <v>7786</v>
      </c>
      <c r="F8" s="23">
        <f>+E8-D8</f>
        <v>7123</v>
      </c>
      <c r="G8" s="23" t="s">
        <v>10</v>
      </c>
      <c r="H8" s="29" t="s">
        <v>522</v>
      </c>
      <c r="I8" s="30">
        <v>212031</v>
      </c>
      <c r="J8" s="48">
        <v>7786</v>
      </c>
    </row>
    <row r="9" spans="1:11" x14ac:dyDescent="0.2">
      <c r="A9" s="4" t="s">
        <v>13</v>
      </c>
      <c r="B9" s="4" t="s">
        <v>14</v>
      </c>
      <c r="C9" s="5">
        <v>45696</v>
      </c>
      <c r="D9" s="5">
        <v>1344</v>
      </c>
      <c r="E9" s="68">
        <v>2963</v>
      </c>
      <c r="F9" s="5">
        <f>+E9-D9</f>
        <v>1619</v>
      </c>
      <c r="G9" s="5" t="s">
        <v>10</v>
      </c>
      <c r="H9" s="29" t="s">
        <v>526</v>
      </c>
      <c r="I9" s="26">
        <v>211131</v>
      </c>
      <c r="J9" s="49">
        <v>2963</v>
      </c>
    </row>
    <row r="10" spans="1:11" x14ac:dyDescent="0.2">
      <c r="A10" s="4" t="s">
        <v>15</v>
      </c>
      <c r="B10" s="4" t="s">
        <v>16</v>
      </c>
      <c r="C10" s="5">
        <v>15542</v>
      </c>
      <c r="D10" s="5">
        <v>818</v>
      </c>
      <c r="E10" s="68"/>
      <c r="F10" s="5"/>
      <c r="G10" s="6" t="s">
        <v>17</v>
      </c>
      <c r="H10" s="33"/>
      <c r="I10" s="26"/>
      <c r="J10" s="50"/>
      <c r="K10" s="2" t="s">
        <v>609</v>
      </c>
    </row>
    <row r="11" spans="1:11" ht="25.5" x14ac:dyDescent="0.2">
      <c r="A11" s="4" t="s">
        <v>18</v>
      </c>
      <c r="B11" s="4" t="s">
        <v>19</v>
      </c>
      <c r="C11" s="5">
        <v>43296</v>
      </c>
      <c r="D11" s="5">
        <v>1353</v>
      </c>
      <c r="E11" s="68">
        <v>4675</v>
      </c>
      <c r="F11" s="5">
        <f t="shared" ref="F11:F27" si="0">+E11-D11</f>
        <v>3322</v>
      </c>
      <c r="G11" s="5" t="s">
        <v>10</v>
      </c>
      <c r="H11" s="32" t="s">
        <v>525</v>
      </c>
      <c r="I11" s="28" t="s">
        <v>523</v>
      </c>
      <c r="J11" s="47" t="s">
        <v>524</v>
      </c>
    </row>
    <row r="12" spans="1:11" ht="38.25" x14ac:dyDescent="0.2">
      <c r="A12" s="4" t="s">
        <v>20</v>
      </c>
      <c r="B12" s="4" t="s">
        <v>21</v>
      </c>
      <c r="C12" s="5">
        <v>96480</v>
      </c>
      <c r="D12" s="5">
        <v>3015</v>
      </c>
      <c r="E12" s="68">
        <v>15196</v>
      </c>
      <c r="F12" s="5">
        <f t="shared" si="0"/>
        <v>12181</v>
      </c>
      <c r="G12" s="5" t="s">
        <v>10</v>
      </c>
      <c r="H12" s="32" t="s">
        <v>529</v>
      </c>
      <c r="I12" s="28" t="s">
        <v>527</v>
      </c>
      <c r="J12" s="47" t="s">
        <v>528</v>
      </c>
    </row>
    <row r="13" spans="1:11" ht="25.5" x14ac:dyDescent="0.2">
      <c r="A13" s="4" t="s">
        <v>22</v>
      </c>
      <c r="B13" s="4" t="s">
        <v>23</v>
      </c>
      <c r="C13" s="5">
        <v>47460</v>
      </c>
      <c r="D13" s="5">
        <v>791</v>
      </c>
      <c r="E13" s="68">
        <v>2167</v>
      </c>
      <c r="F13" s="5">
        <f t="shared" si="0"/>
        <v>1376</v>
      </c>
      <c r="G13" s="5" t="s">
        <v>10</v>
      </c>
      <c r="H13" s="28" t="s">
        <v>532</v>
      </c>
      <c r="I13" s="28" t="s">
        <v>530</v>
      </c>
      <c r="J13" s="47" t="s">
        <v>531</v>
      </c>
    </row>
    <row r="14" spans="1:11" ht="25.5" x14ac:dyDescent="0.2">
      <c r="A14" s="13" t="s">
        <v>24</v>
      </c>
      <c r="B14" s="13" t="s">
        <v>25</v>
      </c>
      <c r="C14" s="23">
        <v>39195</v>
      </c>
      <c r="D14" s="23">
        <v>603</v>
      </c>
      <c r="E14" s="67">
        <v>1412</v>
      </c>
      <c r="F14" s="23">
        <f t="shared" si="0"/>
        <v>809</v>
      </c>
      <c r="G14" s="23" t="s">
        <v>10</v>
      </c>
      <c r="H14" s="32" t="s">
        <v>533</v>
      </c>
      <c r="I14" s="28" t="s">
        <v>535</v>
      </c>
      <c r="J14" s="47" t="s">
        <v>534</v>
      </c>
    </row>
    <row r="15" spans="1:11" x14ac:dyDescent="0.2">
      <c r="A15" s="4" t="s">
        <v>26</v>
      </c>
      <c r="B15" s="4" t="s">
        <v>27</v>
      </c>
      <c r="C15" s="5">
        <v>53420</v>
      </c>
      <c r="D15" s="5">
        <v>2671</v>
      </c>
      <c r="E15" s="68">
        <v>4445</v>
      </c>
      <c r="F15" s="5">
        <f t="shared" si="0"/>
        <v>1774</v>
      </c>
      <c r="G15" s="5" t="s">
        <v>10</v>
      </c>
      <c r="H15" s="29" t="s">
        <v>536</v>
      </c>
      <c r="I15" s="30">
        <v>21111</v>
      </c>
      <c r="J15" s="48">
        <v>4445</v>
      </c>
    </row>
    <row r="16" spans="1:11" ht="63.75" x14ac:dyDescent="0.2">
      <c r="A16" s="34" t="s">
        <v>28</v>
      </c>
      <c r="B16" s="34" t="s">
        <v>29</v>
      </c>
      <c r="C16" s="35">
        <v>175525</v>
      </c>
      <c r="D16" s="35">
        <v>5015</v>
      </c>
      <c r="E16" s="69">
        <v>23840</v>
      </c>
      <c r="F16" s="35">
        <f t="shared" si="0"/>
        <v>18825</v>
      </c>
      <c r="G16" s="35" t="s">
        <v>10</v>
      </c>
      <c r="H16" s="36" t="s">
        <v>539</v>
      </c>
      <c r="I16" s="36" t="s">
        <v>537</v>
      </c>
      <c r="J16" s="51" t="s">
        <v>538</v>
      </c>
    </row>
    <row r="17" spans="1:11" x14ac:dyDescent="0.2">
      <c r="A17" s="4" t="s">
        <v>30</v>
      </c>
      <c r="B17" s="4" t="s">
        <v>31</v>
      </c>
      <c r="C17" s="5">
        <v>31572</v>
      </c>
      <c r="D17" s="5">
        <v>2338</v>
      </c>
      <c r="E17" s="68">
        <v>2579</v>
      </c>
      <c r="F17" s="5">
        <f t="shared" si="0"/>
        <v>241</v>
      </c>
      <c r="G17" s="7" t="s">
        <v>32</v>
      </c>
      <c r="H17" s="37" t="s">
        <v>540</v>
      </c>
      <c r="I17" s="36">
        <v>201092</v>
      </c>
      <c r="J17" s="51">
        <v>2579</v>
      </c>
    </row>
    <row r="18" spans="1:11" x14ac:dyDescent="0.2">
      <c r="A18" s="4" t="s">
        <v>33</v>
      </c>
      <c r="B18" s="4" t="s">
        <v>34</v>
      </c>
      <c r="C18" s="5">
        <v>5014</v>
      </c>
      <c r="D18" s="5">
        <v>230</v>
      </c>
      <c r="E18" s="68">
        <v>665</v>
      </c>
      <c r="F18" s="5">
        <f t="shared" si="0"/>
        <v>435</v>
      </c>
      <c r="G18" s="5" t="s">
        <v>10</v>
      </c>
      <c r="H18" s="38" t="s">
        <v>541</v>
      </c>
      <c r="I18" s="26">
        <v>201040</v>
      </c>
      <c r="J18" s="50">
        <v>665</v>
      </c>
    </row>
    <row r="19" spans="1:11" ht="63.75" x14ac:dyDescent="0.2">
      <c r="A19" s="39" t="s">
        <v>35</v>
      </c>
      <c r="B19" s="39" t="s">
        <v>36</v>
      </c>
      <c r="C19" s="40">
        <v>270930</v>
      </c>
      <c r="D19" s="40">
        <v>36123</v>
      </c>
      <c r="E19" s="70">
        <v>158312</v>
      </c>
      <c r="F19" s="40">
        <f t="shared" si="0"/>
        <v>122189</v>
      </c>
      <c r="G19" s="40" t="s">
        <v>10</v>
      </c>
      <c r="H19" s="41" t="s">
        <v>544</v>
      </c>
      <c r="I19" s="36" t="s">
        <v>542</v>
      </c>
      <c r="J19" s="51" t="s">
        <v>543</v>
      </c>
    </row>
    <row r="20" spans="1:11" x14ac:dyDescent="0.2">
      <c r="A20" s="4" t="s">
        <v>37</v>
      </c>
      <c r="B20" s="4" t="s">
        <v>38</v>
      </c>
      <c r="C20" s="5">
        <v>336615</v>
      </c>
      <c r="D20" s="5">
        <v>67323</v>
      </c>
      <c r="E20" s="68">
        <v>143776</v>
      </c>
      <c r="F20" s="5">
        <f t="shared" si="0"/>
        <v>76453</v>
      </c>
      <c r="G20" s="5" t="s">
        <v>10</v>
      </c>
      <c r="H20" s="30" t="s">
        <v>545</v>
      </c>
      <c r="I20" s="30">
        <v>209161</v>
      </c>
      <c r="J20" s="52">
        <v>143776</v>
      </c>
    </row>
    <row r="21" spans="1:11" ht="25.5" x14ac:dyDescent="0.2">
      <c r="A21" s="13" t="s">
        <v>39</v>
      </c>
      <c r="B21" s="13" t="s">
        <v>40</v>
      </c>
      <c r="C21" s="23">
        <v>5376</v>
      </c>
      <c r="D21" s="23">
        <v>168</v>
      </c>
      <c r="E21" s="67">
        <v>1702</v>
      </c>
      <c r="F21" s="23">
        <f t="shared" si="0"/>
        <v>1534</v>
      </c>
      <c r="G21" s="23" t="s">
        <v>10</v>
      </c>
      <c r="H21" s="43" t="s">
        <v>548</v>
      </c>
      <c r="I21" s="44" t="s">
        <v>546</v>
      </c>
      <c r="J21" s="53" t="s">
        <v>547</v>
      </c>
    </row>
    <row r="22" spans="1:11" x14ac:dyDescent="0.2">
      <c r="A22" s="4" t="s">
        <v>41</v>
      </c>
      <c r="B22" s="4" t="s">
        <v>42</v>
      </c>
      <c r="C22" s="5">
        <v>16857</v>
      </c>
      <c r="D22" s="5">
        <v>2479</v>
      </c>
      <c r="E22" s="68">
        <v>7409</v>
      </c>
      <c r="F22" s="5">
        <f t="shared" si="0"/>
        <v>4930</v>
      </c>
      <c r="G22" s="42" t="s">
        <v>10</v>
      </c>
      <c r="H22" s="31" t="s">
        <v>549</v>
      </c>
      <c r="I22" s="30">
        <v>205081</v>
      </c>
      <c r="J22" s="52">
        <v>7409</v>
      </c>
    </row>
    <row r="23" spans="1:11" x14ac:dyDescent="0.2">
      <c r="A23" s="4" t="s">
        <v>43</v>
      </c>
      <c r="B23" s="4" t="s">
        <v>44</v>
      </c>
      <c r="C23" s="5">
        <v>377095</v>
      </c>
      <c r="D23" s="5">
        <v>75419</v>
      </c>
      <c r="E23" s="68">
        <v>120445</v>
      </c>
      <c r="F23" s="5">
        <f t="shared" si="0"/>
        <v>45026</v>
      </c>
      <c r="G23" s="5" t="s">
        <v>10</v>
      </c>
      <c r="H23" s="31" t="s">
        <v>550</v>
      </c>
      <c r="I23" s="26">
        <v>201012</v>
      </c>
      <c r="J23" s="50">
        <v>120445</v>
      </c>
    </row>
    <row r="24" spans="1:11" x14ac:dyDescent="0.2">
      <c r="A24" s="4" t="s">
        <v>45</v>
      </c>
      <c r="B24" s="4" t="s">
        <v>46</v>
      </c>
      <c r="C24" s="5">
        <v>64974</v>
      </c>
      <c r="D24" s="5">
        <v>33320</v>
      </c>
      <c r="E24" s="68">
        <v>46771</v>
      </c>
      <c r="F24" s="5">
        <f t="shared" si="0"/>
        <v>13451</v>
      </c>
      <c r="G24" s="5" t="s">
        <v>10</v>
      </c>
      <c r="H24" s="31" t="s">
        <v>551</v>
      </c>
      <c r="I24" s="26">
        <v>210081</v>
      </c>
      <c r="J24" s="50">
        <v>46771</v>
      </c>
    </row>
    <row r="25" spans="1:11" ht="25.5" x14ac:dyDescent="0.2">
      <c r="A25" s="4" t="s">
        <v>47</v>
      </c>
      <c r="B25" s="4" t="s">
        <v>48</v>
      </c>
      <c r="C25" s="5">
        <v>43477</v>
      </c>
      <c r="D25" s="5">
        <v>1191</v>
      </c>
      <c r="E25" s="68">
        <v>7503</v>
      </c>
      <c r="F25" s="5">
        <f t="shared" si="0"/>
        <v>6312</v>
      </c>
      <c r="G25" s="5" t="s">
        <v>10</v>
      </c>
      <c r="H25" s="32" t="s">
        <v>554</v>
      </c>
      <c r="I25" s="28" t="s">
        <v>552</v>
      </c>
      <c r="J25" s="47" t="s">
        <v>553</v>
      </c>
    </row>
    <row r="26" spans="1:11" x14ac:dyDescent="0.2">
      <c r="A26" s="4" t="s">
        <v>49</v>
      </c>
      <c r="B26" s="4" t="s">
        <v>50</v>
      </c>
      <c r="C26" s="5">
        <v>70550</v>
      </c>
      <c r="D26" s="5">
        <v>1411</v>
      </c>
      <c r="E26" s="68">
        <v>3560</v>
      </c>
      <c r="F26" s="5">
        <f t="shared" si="0"/>
        <v>2149</v>
      </c>
      <c r="G26" s="5" t="s">
        <v>10</v>
      </c>
      <c r="H26" s="31" t="s">
        <v>526</v>
      </c>
      <c r="I26" s="30">
        <v>211171</v>
      </c>
      <c r="J26" s="48">
        <v>3560</v>
      </c>
    </row>
    <row r="27" spans="1:11" ht="51" x14ac:dyDescent="0.2">
      <c r="A27" s="56" t="s">
        <v>51</v>
      </c>
      <c r="B27" s="56" t="s">
        <v>52</v>
      </c>
      <c r="C27" s="57">
        <v>316074</v>
      </c>
      <c r="D27" s="57">
        <v>38546</v>
      </c>
      <c r="E27" s="71">
        <v>105815</v>
      </c>
      <c r="F27" s="57">
        <f t="shared" si="0"/>
        <v>67269</v>
      </c>
      <c r="G27" s="57" t="s">
        <v>10</v>
      </c>
      <c r="H27" s="58" t="s">
        <v>557</v>
      </c>
      <c r="I27" s="58" t="s">
        <v>555</v>
      </c>
      <c r="J27" s="59" t="s">
        <v>556</v>
      </c>
    </row>
    <row r="28" spans="1:11" x14ac:dyDescent="0.2">
      <c r="A28" s="13" t="s">
        <v>53</v>
      </c>
      <c r="B28" s="13" t="s">
        <v>54</v>
      </c>
      <c r="C28" s="23">
        <v>37716</v>
      </c>
      <c r="D28" s="23">
        <v>1018</v>
      </c>
      <c r="E28" s="67"/>
      <c r="F28" s="23"/>
      <c r="G28" s="55" t="s">
        <v>17</v>
      </c>
      <c r="H28" s="31"/>
      <c r="I28" s="30"/>
      <c r="J28" s="48"/>
    </row>
    <row r="29" spans="1:11" x14ac:dyDescent="0.2">
      <c r="A29" s="4" t="s">
        <v>55</v>
      </c>
      <c r="B29" s="4" t="s">
        <v>56</v>
      </c>
      <c r="C29" s="5">
        <v>111120</v>
      </c>
      <c r="D29" s="5">
        <v>6945</v>
      </c>
      <c r="E29" s="68">
        <v>5641</v>
      </c>
      <c r="F29" s="5">
        <f>+E29-D29</f>
        <v>-1304</v>
      </c>
      <c r="G29" s="8" t="s">
        <v>57</v>
      </c>
      <c r="H29" s="31" t="s">
        <v>522</v>
      </c>
      <c r="I29" s="30">
        <v>212081</v>
      </c>
      <c r="J29" s="48">
        <v>5641</v>
      </c>
      <c r="K29" s="2" t="s">
        <v>609</v>
      </c>
    </row>
    <row r="30" spans="1:11" x14ac:dyDescent="0.2">
      <c r="A30" s="4" t="s">
        <v>58</v>
      </c>
      <c r="B30" s="4" t="s">
        <v>59</v>
      </c>
      <c r="C30" s="5">
        <v>59264</v>
      </c>
      <c r="D30" s="5">
        <v>1852</v>
      </c>
      <c r="E30" s="68"/>
      <c r="F30" s="5"/>
      <c r="G30" s="6" t="s">
        <v>17</v>
      </c>
      <c r="H30" s="31"/>
      <c r="I30" s="30"/>
      <c r="J30" s="48"/>
    </row>
    <row r="31" spans="1:11" x14ac:dyDescent="0.2">
      <c r="A31" s="4" t="s">
        <v>60</v>
      </c>
      <c r="B31" s="4" t="s">
        <v>61</v>
      </c>
      <c r="C31" s="5">
        <v>25265</v>
      </c>
      <c r="D31" s="5">
        <v>2477</v>
      </c>
      <c r="E31" s="68">
        <v>16837</v>
      </c>
      <c r="F31" s="5">
        <f t="shared" ref="F31:F38" si="1">+E31-D31</f>
        <v>14360</v>
      </c>
      <c r="G31" s="5" t="s">
        <v>10</v>
      </c>
      <c r="H31" s="29" t="s">
        <v>549</v>
      </c>
      <c r="I31" s="26">
        <v>205141</v>
      </c>
      <c r="J31" s="50">
        <v>16837</v>
      </c>
    </row>
    <row r="32" spans="1:11" ht="38.25" x14ac:dyDescent="0.2">
      <c r="A32" s="56" t="s">
        <v>62</v>
      </c>
      <c r="B32" s="56" t="s">
        <v>63</v>
      </c>
      <c r="C32" s="57">
        <v>38082</v>
      </c>
      <c r="D32" s="57">
        <v>1154</v>
      </c>
      <c r="E32" s="71">
        <v>16075</v>
      </c>
      <c r="F32" s="57">
        <f t="shared" si="1"/>
        <v>14921</v>
      </c>
      <c r="G32" s="57" t="s">
        <v>10</v>
      </c>
      <c r="H32" s="32" t="s">
        <v>560</v>
      </c>
      <c r="I32" s="28" t="s">
        <v>558</v>
      </c>
      <c r="J32" s="47" t="s">
        <v>559</v>
      </c>
    </row>
    <row r="33" spans="1:11" x14ac:dyDescent="0.2">
      <c r="A33" s="4" t="s">
        <v>64</v>
      </c>
      <c r="B33" s="4" t="s">
        <v>65</v>
      </c>
      <c r="C33" s="5">
        <v>40484</v>
      </c>
      <c r="D33" s="5">
        <v>2499</v>
      </c>
      <c r="E33" s="68"/>
      <c r="F33" s="5"/>
      <c r="G33" s="6" t="s">
        <v>17</v>
      </c>
      <c r="H33" s="33"/>
      <c r="I33" s="26"/>
      <c r="J33" s="50"/>
    </row>
    <row r="34" spans="1:11" ht="25.5" x14ac:dyDescent="0.2">
      <c r="A34" s="56" t="s">
        <v>66</v>
      </c>
      <c r="B34" s="56" t="s">
        <v>67</v>
      </c>
      <c r="C34" s="57">
        <v>80420</v>
      </c>
      <c r="D34" s="57">
        <v>4021</v>
      </c>
      <c r="E34" s="71">
        <v>14752</v>
      </c>
      <c r="F34" s="57">
        <f t="shared" si="1"/>
        <v>10731</v>
      </c>
      <c r="G34" s="57" t="s">
        <v>10</v>
      </c>
      <c r="H34" s="36" t="s">
        <v>563</v>
      </c>
      <c r="I34" s="36" t="s">
        <v>561</v>
      </c>
      <c r="J34" s="51" t="s">
        <v>562</v>
      </c>
    </row>
    <row r="35" spans="1:11" ht="25.5" x14ac:dyDescent="0.2">
      <c r="A35" s="13" t="s">
        <v>68</v>
      </c>
      <c r="B35" s="13" t="s">
        <v>69</v>
      </c>
      <c r="C35" s="23">
        <v>163222</v>
      </c>
      <c r="D35" s="23">
        <v>4030</v>
      </c>
      <c r="E35" s="67">
        <v>12509</v>
      </c>
      <c r="F35" s="23">
        <f t="shared" si="1"/>
        <v>8479</v>
      </c>
      <c r="G35" s="23" t="s">
        <v>10</v>
      </c>
      <c r="H35" s="32" t="s">
        <v>566</v>
      </c>
      <c r="I35" s="28" t="s">
        <v>564</v>
      </c>
      <c r="J35" s="47" t="s">
        <v>565</v>
      </c>
    </row>
    <row r="36" spans="1:11" x14ac:dyDescent="0.2">
      <c r="A36" s="4" t="s">
        <v>70</v>
      </c>
      <c r="B36" s="4" t="s">
        <v>71</v>
      </c>
      <c r="C36" s="5">
        <v>78287</v>
      </c>
      <c r="D36" s="5">
        <v>2954</v>
      </c>
      <c r="E36" s="68">
        <v>10417</v>
      </c>
      <c r="F36" s="5">
        <f t="shared" si="1"/>
        <v>7463</v>
      </c>
      <c r="G36" s="5" t="s">
        <v>10</v>
      </c>
      <c r="H36" s="31" t="s">
        <v>550</v>
      </c>
      <c r="I36" s="30">
        <v>201042</v>
      </c>
      <c r="J36" s="48">
        <v>10417</v>
      </c>
    </row>
    <row r="37" spans="1:11" ht="25.5" x14ac:dyDescent="0.2">
      <c r="A37" s="4" t="s">
        <v>72</v>
      </c>
      <c r="B37" s="4" t="s">
        <v>73</v>
      </c>
      <c r="C37" s="5">
        <v>37080</v>
      </c>
      <c r="D37" s="5">
        <v>927</v>
      </c>
      <c r="E37" s="68">
        <v>2287</v>
      </c>
      <c r="F37" s="5">
        <f t="shared" si="1"/>
        <v>1360</v>
      </c>
      <c r="G37" s="5" t="s">
        <v>10</v>
      </c>
      <c r="H37" s="43" t="s">
        <v>570</v>
      </c>
      <c r="I37" s="44" t="s">
        <v>567</v>
      </c>
      <c r="J37" s="53" t="s">
        <v>568</v>
      </c>
    </row>
    <row r="38" spans="1:11" x14ac:dyDescent="0.2">
      <c r="A38" s="4" t="s">
        <v>74</v>
      </c>
      <c r="B38" s="4" t="s">
        <v>75</v>
      </c>
      <c r="C38" s="5">
        <v>18382</v>
      </c>
      <c r="D38" s="5">
        <v>1313</v>
      </c>
      <c r="E38" s="68">
        <v>24135</v>
      </c>
      <c r="F38" s="5">
        <f t="shared" si="1"/>
        <v>22822</v>
      </c>
      <c r="G38" s="5" t="s">
        <v>10</v>
      </c>
      <c r="H38" s="29" t="s">
        <v>569</v>
      </c>
      <c r="I38" s="30">
        <v>205090</v>
      </c>
      <c r="J38" s="48">
        <v>24135</v>
      </c>
    </row>
    <row r="39" spans="1:11" x14ac:dyDescent="0.2">
      <c r="A39" s="4" t="s">
        <v>76</v>
      </c>
      <c r="B39" s="4" t="s">
        <v>77</v>
      </c>
      <c r="C39" s="5">
        <v>4369</v>
      </c>
      <c r="D39" s="5">
        <v>252</v>
      </c>
      <c r="E39" s="68"/>
      <c r="F39" s="5"/>
      <c r="G39" s="6" t="s">
        <v>17</v>
      </c>
      <c r="H39" s="33"/>
      <c r="I39" s="26"/>
      <c r="J39" s="50"/>
    </row>
    <row r="40" spans="1:11" x14ac:dyDescent="0.2">
      <c r="A40" s="4" t="s">
        <v>78</v>
      </c>
      <c r="B40" s="4" t="s">
        <v>79</v>
      </c>
      <c r="C40" s="5">
        <v>68322</v>
      </c>
      <c r="D40" s="5">
        <v>10197</v>
      </c>
      <c r="E40" s="72"/>
      <c r="F40" s="5"/>
      <c r="G40" s="6" t="s">
        <v>17</v>
      </c>
      <c r="H40" s="33"/>
      <c r="I40" s="26"/>
      <c r="J40" s="50"/>
      <c r="K40" s="2" t="s">
        <v>610</v>
      </c>
    </row>
    <row r="41" spans="1:11" ht="25.5" x14ac:dyDescent="0.2">
      <c r="A41" s="4" t="s">
        <v>80</v>
      </c>
      <c r="B41" s="4" t="s">
        <v>81</v>
      </c>
      <c r="C41" s="5">
        <v>65307</v>
      </c>
      <c r="D41" s="5">
        <v>1979</v>
      </c>
      <c r="E41" s="68">
        <v>22162</v>
      </c>
      <c r="F41" s="5">
        <f t="shared" ref="F41:F61" si="2">+E41-D41</f>
        <v>20183</v>
      </c>
      <c r="G41" s="5" t="s">
        <v>10</v>
      </c>
      <c r="H41" s="60" t="s">
        <v>572</v>
      </c>
      <c r="I41" s="28" t="s">
        <v>571</v>
      </c>
      <c r="J41" s="47" t="s">
        <v>573</v>
      </c>
    </row>
    <row r="42" spans="1:11" x14ac:dyDescent="0.2">
      <c r="A42" s="4" t="s">
        <v>82</v>
      </c>
      <c r="B42" s="4" t="s">
        <v>83</v>
      </c>
      <c r="C42" s="5">
        <v>7381</v>
      </c>
      <c r="D42" s="5">
        <v>659</v>
      </c>
      <c r="E42" s="68">
        <v>5298</v>
      </c>
      <c r="F42" s="5">
        <f t="shared" si="2"/>
        <v>4639</v>
      </c>
      <c r="G42" s="5" t="s">
        <v>10</v>
      </c>
      <c r="H42" s="31" t="s">
        <v>522</v>
      </c>
      <c r="I42" s="30">
        <v>212111</v>
      </c>
      <c r="J42" s="48">
        <v>5298</v>
      </c>
    </row>
    <row r="43" spans="1:11" x14ac:dyDescent="0.2">
      <c r="A43" s="4" t="s">
        <v>84</v>
      </c>
      <c r="B43" s="4" t="s">
        <v>85</v>
      </c>
      <c r="C43" s="5">
        <v>63980</v>
      </c>
      <c r="D43" s="5">
        <v>3199</v>
      </c>
      <c r="E43" s="68">
        <v>2231</v>
      </c>
      <c r="F43" s="5">
        <f t="shared" si="2"/>
        <v>-968</v>
      </c>
      <c r="G43" s="8" t="s">
        <v>57</v>
      </c>
      <c r="H43" s="33"/>
      <c r="I43" s="26"/>
      <c r="J43" s="50"/>
    </row>
    <row r="44" spans="1:11" x14ac:dyDescent="0.2">
      <c r="A44" s="4" t="s">
        <v>86</v>
      </c>
      <c r="B44" s="4" t="s">
        <v>87</v>
      </c>
      <c r="C44" s="5">
        <v>44710</v>
      </c>
      <c r="D44" s="5">
        <v>2630</v>
      </c>
      <c r="E44" s="68">
        <v>21260</v>
      </c>
      <c r="F44" s="5">
        <f t="shared" si="2"/>
        <v>18630</v>
      </c>
      <c r="G44" s="5" t="s">
        <v>10</v>
      </c>
      <c r="H44" s="31" t="s">
        <v>541</v>
      </c>
      <c r="I44" s="30">
        <v>201130</v>
      </c>
      <c r="J44" s="48">
        <v>22160</v>
      </c>
    </row>
    <row r="45" spans="1:11" x14ac:dyDescent="0.2">
      <c r="A45" s="4" t="s">
        <v>88</v>
      </c>
      <c r="B45" s="4" t="s">
        <v>89</v>
      </c>
      <c r="C45" s="5">
        <v>14053</v>
      </c>
      <c r="D45" s="5">
        <v>299</v>
      </c>
      <c r="E45" s="68">
        <v>1346</v>
      </c>
      <c r="F45" s="5">
        <f t="shared" si="2"/>
        <v>1047</v>
      </c>
      <c r="G45" s="5" t="s">
        <v>10</v>
      </c>
      <c r="H45" s="29" t="s">
        <v>574</v>
      </c>
      <c r="I45" s="30">
        <v>207211</v>
      </c>
      <c r="J45" s="48">
        <v>1346</v>
      </c>
      <c r="K45" s="2" t="s">
        <v>609</v>
      </c>
    </row>
    <row r="46" spans="1:11" ht="51" x14ac:dyDescent="0.2">
      <c r="A46" s="56" t="s">
        <v>90</v>
      </c>
      <c r="B46" s="56" t="s">
        <v>91</v>
      </c>
      <c r="C46" s="57">
        <v>74944</v>
      </c>
      <c r="D46" s="57">
        <v>2342</v>
      </c>
      <c r="E46" s="71">
        <v>1293</v>
      </c>
      <c r="F46" s="57">
        <f t="shared" si="2"/>
        <v>-1049</v>
      </c>
      <c r="G46" s="61" t="s">
        <v>57</v>
      </c>
      <c r="H46" s="41" t="s">
        <v>576</v>
      </c>
      <c r="I46" s="36" t="s">
        <v>575</v>
      </c>
      <c r="J46" s="51" t="s">
        <v>577</v>
      </c>
      <c r="K46" s="2" t="s">
        <v>609</v>
      </c>
    </row>
    <row r="47" spans="1:11" x14ac:dyDescent="0.2">
      <c r="A47" s="4" t="s">
        <v>92</v>
      </c>
      <c r="B47" s="4" t="s">
        <v>93</v>
      </c>
      <c r="C47" s="5">
        <v>150282</v>
      </c>
      <c r="D47" s="5">
        <v>6831</v>
      </c>
      <c r="E47" s="73"/>
      <c r="F47" s="5">
        <f t="shared" si="2"/>
        <v>-6831</v>
      </c>
      <c r="G47" s="8" t="s">
        <v>57</v>
      </c>
      <c r="H47" s="33"/>
      <c r="I47" s="26"/>
      <c r="J47" s="50"/>
    </row>
    <row r="48" spans="1:11" x14ac:dyDescent="0.2">
      <c r="A48" s="4" t="s">
        <v>94</v>
      </c>
      <c r="B48" s="4" t="s">
        <v>95</v>
      </c>
      <c r="C48" s="5">
        <v>18831</v>
      </c>
      <c r="D48" s="5">
        <v>1846</v>
      </c>
      <c r="E48" s="68">
        <v>7079</v>
      </c>
      <c r="F48" s="5">
        <f t="shared" si="2"/>
        <v>5233</v>
      </c>
      <c r="G48" s="5" t="s">
        <v>10</v>
      </c>
      <c r="H48" s="31" t="s">
        <v>551</v>
      </c>
      <c r="I48" s="30">
        <v>21011</v>
      </c>
      <c r="J48" s="48">
        <v>7079</v>
      </c>
    </row>
    <row r="49" spans="1:10" ht="38.25" x14ac:dyDescent="0.2">
      <c r="A49" s="56" t="s">
        <v>96</v>
      </c>
      <c r="B49" s="56" t="s">
        <v>97</v>
      </c>
      <c r="C49" s="57">
        <v>48840</v>
      </c>
      <c r="D49" s="57">
        <v>264</v>
      </c>
      <c r="E49" s="71">
        <v>727</v>
      </c>
      <c r="F49" s="57">
        <f t="shared" si="2"/>
        <v>463</v>
      </c>
      <c r="G49" s="57" t="s">
        <v>10</v>
      </c>
      <c r="H49" s="32" t="s">
        <v>580</v>
      </c>
      <c r="I49" s="28" t="s">
        <v>578</v>
      </c>
      <c r="J49" s="47" t="s">
        <v>579</v>
      </c>
    </row>
    <row r="50" spans="1:10" ht="63.75" x14ac:dyDescent="0.2">
      <c r="A50" s="56" t="s">
        <v>98</v>
      </c>
      <c r="B50" s="56" t="s">
        <v>99</v>
      </c>
      <c r="C50" s="57">
        <v>106154</v>
      </c>
      <c r="D50" s="57">
        <v>12488</v>
      </c>
      <c r="E50" s="71">
        <v>35370</v>
      </c>
      <c r="F50" s="57">
        <f t="shared" si="2"/>
        <v>22882</v>
      </c>
      <c r="G50" s="57" t="s">
        <v>10</v>
      </c>
      <c r="H50" s="62" t="s">
        <v>599</v>
      </c>
      <c r="I50" s="36" t="s">
        <v>581</v>
      </c>
      <c r="J50" s="51" t="s">
        <v>582</v>
      </c>
    </row>
    <row r="51" spans="1:10" ht="51" x14ac:dyDescent="0.2">
      <c r="A51" s="56" t="s">
        <v>100</v>
      </c>
      <c r="B51" s="56" t="s">
        <v>101</v>
      </c>
      <c r="C51" s="57">
        <v>55906</v>
      </c>
      <c r="D51" s="57">
        <v>7819</v>
      </c>
      <c r="E51" s="71">
        <v>25973</v>
      </c>
      <c r="F51" s="57">
        <f t="shared" si="2"/>
        <v>18154</v>
      </c>
      <c r="G51" s="57" t="s">
        <v>10</v>
      </c>
      <c r="H51" s="28" t="s">
        <v>584</v>
      </c>
      <c r="I51" s="28" t="s">
        <v>583</v>
      </c>
      <c r="J51" s="47" t="s">
        <v>585</v>
      </c>
    </row>
    <row r="52" spans="1:10" ht="25.5" x14ac:dyDescent="0.2">
      <c r="A52" s="13" t="s">
        <v>102</v>
      </c>
      <c r="B52" s="13" t="s">
        <v>103</v>
      </c>
      <c r="C52" s="23">
        <v>57067</v>
      </c>
      <c r="D52" s="23">
        <v>6713</v>
      </c>
      <c r="E52" s="67">
        <v>25290</v>
      </c>
      <c r="F52" s="23">
        <f t="shared" si="2"/>
        <v>18577</v>
      </c>
      <c r="G52" s="23" t="s">
        <v>10</v>
      </c>
      <c r="H52" s="32" t="s">
        <v>587</v>
      </c>
      <c r="I52" s="28" t="s">
        <v>586</v>
      </c>
      <c r="J52" s="47" t="s">
        <v>588</v>
      </c>
    </row>
    <row r="53" spans="1:10" ht="76.5" x14ac:dyDescent="0.2">
      <c r="A53" s="56" t="s">
        <v>104</v>
      </c>
      <c r="B53" s="56" t="s">
        <v>105</v>
      </c>
      <c r="C53" s="57">
        <v>37040</v>
      </c>
      <c r="D53" s="57">
        <v>2684</v>
      </c>
      <c r="E53" s="71">
        <v>97649</v>
      </c>
      <c r="F53" s="57">
        <f t="shared" si="2"/>
        <v>94965</v>
      </c>
      <c r="G53" s="57" t="s">
        <v>10</v>
      </c>
      <c r="H53" s="28" t="s">
        <v>590</v>
      </c>
      <c r="I53" s="28" t="s">
        <v>589</v>
      </c>
      <c r="J53" s="47" t="s">
        <v>591</v>
      </c>
    </row>
    <row r="54" spans="1:10" ht="25.5" x14ac:dyDescent="0.2">
      <c r="A54" s="39" t="s">
        <v>106</v>
      </c>
      <c r="B54" s="39" t="s">
        <v>107</v>
      </c>
      <c r="C54" s="40">
        <v>15617</v>
      </c>
      <c r="D54" s="40">
        <v>679</v>
      </c>
      <c r="E54" s="70">
        <v>7168</v>
      </c>
      <c r="F54" s="40">
        <f t="shared" si="2"/>
        <v>6489</v>
      </c>
      <c r="G54" s="40" t="s">
        <v>10</v>
      </c>
      <c r="H54" s="32" t="s">
        <v>594</v>
      </c>
      <c r="I54" s="28" t="s">
        <v>592</v>
      </c>
      <c r="J54" s="47" t="s">
        <v>593</v>
      </c>
    </row>
    <row r="55" spans="1:10" ht="25.5" x14ac:dyDescent="0.2">
      <c r="A55" s="56" t="s">
        <v>108</v>
      </c>
      <c r="B55" s="56" t="s">
        <v>109</v>
      </c>
      <c r="C55" s="57">
        <v>27566</v>
      </c>
      <c r="D55" s="57">
        <v>1253</v>
      </c>
      <c r="E55" s="71">
        <v>4965</v>
      </c>
      <c r="F55" s="57">
        <f t="shared" si="2"/>
        <v>3712</v>
      </c>
      <c r="G55" s="57" t="s">
        <v>10</v>
      </c>
      <c r="H55" s="32" t="s">
        <v>596</v>
      </c>
      <c r="I55" s="28" t="s">
        <v>595</v>
      </c>
      <c r="J55" s="47" t="s">
        <v>597</v>
      </c>
    </row>
    <row r="56" spans="1:10" x14ac:dyDescent="0.2">
      <c r="A56" s="4" t="s">
        <v>110</v>
      </c>
      <c r="B56" s="4" t="s">
        <v>111</v>
      </c>
      <c r="C56" s="5">
        <v>27566</v>
      </c>
      <c r="D56" s="5">
        <v>925</v>
      </c>
      <c r="E56" s="68">
        <v>4931</v>
      </c>
      <c r="F56" s="5">
        <f t="shared" si="2"/>
        <v>4006</v>
      </c>
      <c r="G56" s="5" t="s">
        <v>10</v>
      </c>
      <c r="H56" s="29" t="s">
        <v>598</v>
      </c>
      <c r="I56" s="26">
        <v>20911</v>
      </c>
      <c r="J56" s="50">
        <v>3902</v>
      </c>
    </row>
    <row r="57" spans="1:10" x14ac:dyDescent="0.2">
      <c r="A57" s="4" t="s">
        <v>112</v>
      </c>
      <c r="B57" s="4" t="s">
        <v>113</v>
      </c>
      <c r="C57" s="5">
        <v>3871</v>
      </c>
      <c r="D57" s="5">
        <v>194</v>
      </c>
      <c r="E57" s="68">
        <v>1449</v>
      </c>
      <c r="F57" s="5">
        <f t="shared" si="2"/>
        <v>1255</v>
      </c>
      <c r="G57" s="5" t="s">
        <v>10</v>
      </c>
      <c r="H57" s="31" t="s">
        <v>598</v>
      </c>
      <c r="I57" s="26">
        <v>209011</v>
      </c>
      <c r="J57" s="50">
        <v>1449</v>
      </c>
    </row>
    <row r="58" spans="1:10" ht="38.25" x14ac:dyDescent="0.2">
      <c r="A58" s="56" t="s">
        <v>114</v>
      </c>
      <c r="B58" s="56" t="s">
        <v>115</v>
      </c>
      <c r="C58" s="57">
        <v>106260</v>
      </c>
      <c r="D58" s="57">
        <v>7590</v>
      </c>
      <c r="E58" s="71">
        <v>79457</v>
      </c>
      <c r="F58" s="57">
        <f t="shared" si="2"/>
        <v>71867</v>
      </c>
      <c r="G58" s="57" t="s">
        <v>10</v>
      </c>
      <c r="H58" s="32" t="s">
        <v>605</v>
      </c>
      <c r="I58" s="28" t="s">
        <v>600</v>
      </c>
      <c r="J58" s="47" t="s">
        <v>601</v>
      </c>
    </row>
    <row r="59" spans="1:10" ht="38.25" x14ac:dyDescent="0.2">
      <c r="A59" s="56" t="s">
        <v>116</v>
      </c>
      <c r="B59" s="56" t="s">
        <v>117</v>
      </c>
      <c r="C59" s="57">
        <v>54211</v>
      </c>
      <c r="D59" s="57">
        <v>2357</v>
      </c>
      <c r="E59" s="71">
        <v>16747</v>
      </c>
      <c r="F59" s="57">
        <f t="shared" si="2"/>
        <v>14390</v>
      </c>
      <c r="G59" s="57" t="s">
        <v>10</v>
      </c>
      <c r="H59" s="32" t="s">
        <v>604</v>
      </c>
      <c r="I59" s="28" t="s">
        <v>602</v>
      </c>
      <c r="J59" s="47" t="s">
        <v>603</v>
      </c>
    </row>
    <row r="60" spans="1:10" ht="25.5" x14ac:dyDescent="0.2">
      <c r="A60" s="56" t="s">
        <v>118</v>
      </c>
      <c r="B60" s="56" t="s">
        <v>119</v>
      </c>
      <c r="C60" s="57">
        <v>57025</v>
      </c>
      <c r="D60" s="57">
        <v>2604</v>
      </c>
      <c r="E60" s="71">
        <v>15520</v>
      </c>
      <c r="F60" s="57">
        <f t="shared" si="2"/>
        <v>12916</v>
      </c>
      <c r="G60" s="57" t="s">
        <v>10</v>
      </c>
      <c r="H60" s="28" t="s">
        <v>608</v>
      </c>
      <c r="I60" s="28" t="s">
        <v>606</v>
      </c>
      <c r="J60" s="47" t="s">
        <v>607</v>
      </c>
    </row>
    <row r="61" spans="1:10" x14ac:dyDescent="0.2">
      <c r="A61" s="13" t="s">
        <v>120</v>
      </c>
      <c r="B61" s="13" t="s">
        <v>121</v>
      </c>
      <c r="C61" s="23">
        <v>71492</v>
      </c>
      <c r="D61" s="23">
        <v>1682</v>
      </c>
      <c r="E61" s="67">
        <v>1847</v>
      </c>
      <c r="F61" s="23">
        <f t="shared" si="2"/>
        <v>165</v>
      </c>
      <c r="G61" s="63" t="s">
        <v>32</v>
      </c>
      <c r="H61" s="31" t="s">
        <v>598</v>
      </c>
      <c r="I61" s="30">
        <v>209051</v>
      </c>
      <c r="J61" s="48">
        <v>1847</v>
      </c>
    </row>
    <row r="62" spans="1:10" x14ac:dyDescent="0.2">
      <c r="A62" s="9" t="s">
        <v>122</v>
      </c>
      <c r="B62" s="9"/>
      <c r="C62" s="10">
        <v>3948041</v>
      </c>
      <c r="D62" s="11">
        <v>381957</v>
      </c>
      <c r="E62" s="12"/>
      <c r="F62" s="12"/>
      <c r="G62" s="12"/>
    </row>
    <row r="63" spans="1:10" ht="3.75" customHeight="1" x14ac:dyDescent="0.2">
      <c r="C63" s="13"/>
      <c r="D63" s="14"/>
    </row>
    <row r="64" spans="1:10" x14ac:dyDescent="0.2">
      <c r="C64" s="15"/>
      <c r="D64" s="15"/>
    </row>
    <row r="65" spans="1:10" x14ac:dyDescent="0.2">
      <c r="C65" s="15"/>
      <c r="D65" s="15"/>
    </row>
    <row r="66" spans="1:10" ht="15.75" x14ac:dyDescent="0.25">
      <c r="A66" s="1" t="s">
        <v>123</v>
      </c>
      <c r="C66" s="15"/>
      <c r="D66" s="15"/>
    </row>
    <row r="67" spans="1:10" x14ac:dyDescent="0.2">
      <c r="A67" s="9"/>
      <c r="C67" s="15"/>
      <c r="D67" s="15"/>
    </row>
    <row r="68" spans="1:10" x14ac:dyDescent="0.2">
      <c r="A68" s="3" t="s">
        <v>1</v>
      </c>
      <c r="B68" s="3" t="s">
        <v>2</v>
      </c>
      <c r="C68" s="3" t="s">
        <v>3</v>
      </c>
      <c r="D68" s="3" t="s">
        <v>4</v>
      </c>
      <c r="E68" s="3" t="s">
        <v>5</v>
      </c>
      <c r="F68" s="3" t="s">
        <v>6</v>
      </c>
      <c r="G68" s="3" t="s">
        <v>7</v>
      </c>
      <c r="H68" s="74" t="s">
        <v>516</v>
      </c>
      <c r="I68" s="74" t="s">
        <v>517</v>
      </c>
      <c r="J68" s="75" t="s">
        <v>518</v>
      </c>
    </row>
    <row r="69" spans="1:10" s="17" customFormat="1" x14ac:dyDescent="0.2">
      <c r="A69" s="4" t="s">
        <v>124</v>
      </c>
      <c r="B69" s="4" t="s">
        <v>125</v>
      </c>
      <c r="C69" s="16">
        <v>19034</v>
      </c>
      <c r="D69" s="16">
        <v>495</v>
      </c>
      <c r="E69" s="64">
        <v>2754</v>
      </c>
      <c r="F69" s="57">
        <f t="shared" ref="F69:F72" si="3">+E69-D69</f>
        <v>2259</v>
      </c>
      <c r="G69" s="5" t="s">
        <v>10</v>
      </c>
      <c r="H69" s="76" t="s">
        <v>611</v>
      </c>
      <c r="I69" s="77" t="s">
        <v>332</v>
      </c>
      <c r="J69" s="78">
        <v>2754</v>
      </c>
    </row>
    <row r="70" spans="1:10" s="17" customFormat="1" x14ac:dyDescent="0.2">
      <c r="A70" s="4" t="s">
        <v>126</v>
      </c>
      <c r="B70" s="4" t="s">
        <v>127</v>
      </c>
      <c r="C70" s="16">
        <v>18518</v>
      </c>
      <c r="D70" s="16">
        <v>607</v>
      </c>
      <c r="E70" s="64">
        <v>3151</v>
      </c>
      <c r="F70" s="57">
        <f t="shared" si="3"/>
        <v>2544</v>
      </c>
      <c r="G70" s="5" t="s">
        <v>10</v>
      </c>
      <c r="H70" s="76" t="s">
        <v>611</v>
      </c>
      <c r="I70" s="77" t="s">
        <v>333</v>
      </c>
      <c r="J70" s="78">
        <v>3151</v>
      </c>
    </row>
    <row r="71" spans="1:10" s="17" customFormat="1" x14ac:dyDescent="0.2">
      <c r="A71" s="4" t="s">
        <v>128</v>
      </c>
      <c r="B71" s="4" t="s">
        <v>129</v>
      </c>
      <c r="C71" s="16">
        <v>40569</v>
      </c>
      <c r="D71" s="16">
        <v>1067</v>
      </c>
      <c r="E71" s="64">
        <v>2007</v>
      </c>
      <c r="F71" s="57">
        <f t="shared" si="3"/>
        <v>940</v>
      </c>
      <c r="G71" s="5" t="s">
        <v>10</v>
      </c>
      <c r="H71" s="76" t="s">
        <v>541</v>
      </c>
      <c r="I71" s="77" t="s">
        <v>334</v>
      </c>
      <c r="J71" s="78">
        <v>2007</v>
      </c>
    </row>
    <row r="72" spans="1:10" s="17" customFormat="1" x14ac:dyDescent="0.2">
      <c r="A72" s="4" t="s">
        <v>130</v>
      </c>
      <c r="B72" s="4" t="s">
        <v>131</v>
      </c>
      <c r="C72" s="16">
        <v>5785</v>
      </c>
      <c r="D72" s="16">
        <v>199</v>
      </c>
      <c r="E72" s="64">
        <v>2314</v>
      </c>
      <c r="F72" s="57">
        <f t="shared" si="3"/>
        <v>2115</v>
      </c>
      <c r="G72" s="5" t="s">
        <v>10</v>
      </c>
      <c r="H72" s="76" t="s">
        <v>612</v>
      </c>
      <c r="I72" s="77" t="s">
        <v>335</v>
      </c>
      <c r="J72" s="78">
        <v>2314</v>
      </c>
    </row>
    <row r="73" spans="1:10" s="17" customFormat="1" x14ac:dyDescent="0.2">
      <c r="A73" s="18"/>
      <c r="B73" s="18"/>
      <c r="C73" s="18"/>
      <c r="D73" s="18"/>
      <c r="E73" s="18"/>
      <c r="F73" s="18"/>
      <c r="G73" s="18"/>
      <c r="J73" s="54"/>
    </row>
    <row r="74" spans="1:10" x14ac:dyDescent="0.2">
      <c r="C74" s="15"/>
      <c r="D74" s="15"/>
    </row>
    <row r="75" spans="1:10" x14ac:dyDescent="0.2">
      <c r="C75" s="15"/>
      <c r="D75" s="15"/>
    </row>
    <row r="76" spans="1:10" ht="15.75" x14ac:dyDescent="0.25">
      <c r="A76" s="1" t="s">
        <v>132</v>
      </c>
      <c r="C76" s="15"/>
      <c r="D76" s="15"/>
    </row>
    <row r="77" spans="1:10" x14ac:dyDescent="0.2">
      <c r="A77" s="3" t="s">
        <v>1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74" t="s">
        <v>516</v>
      </c>
      <c r="I77" s="74" t="s">
        <v>517</v>
      </c>
      <c r="J77" s="75" t="s">
        <v>518</v>
      </c>
    </row>
    <row r="78" spans="1:10" ht="25.5" x14ac:dyDescent="0.2">
      <c r="A78" s="4" t="s">
        <v>133</v>
      </c>
      <c r="B78" s="4" t="s">
        <v>134</v>
      </c>
      <c r="C78" s="4"/>
      <c r="D78" s="4"/>
      <c r="E78" s="65">
        <v>35827</v>
      </c>
      <c r="F78" s="4"/>
      <c r="G78" s="5" t="s">
        <v>10</v>
      </c>
      <c r="H78" s="32" t="s">
        <v>615</v>
      </c>
      <c r="I78" s="28" t="s">
        <v>613</v>
      </c>
      <c r="J78" s="47" t="s">
        <v>614</v>
      </c>
    </row>
    <row r="79" spans="1:10" ht="25.5" x14ac:dyDescent="0.2">
      <c r="A79" s="4" t="s">
        <v>135</v>
      </c>
      <c r="B79" s="4" t="s">
        <v>136</v>
      </c>
      <c r="C79" s="4"/>
      <c r="D79" s="4"/>
      <c r="E79" s="65">
        <v>670496</v>
      </c>
      <c r="F79" s="4"/>
      <c r="G79" s="5" t="s">
        <v>10</v>
      </c>
      <c r="H79" s="60" t="s">
        <v>616</v>
      </c>
      <c r="I79" s="26"/>
      <c r="J79" s="50"/>
    </row>
    <row r="80" spans="1:10" x14ac:dyDescent="0.2">
      <c r="A80" s="4" t="s">
        <v>137</v>
      </c>
      <c r="B80" s="4"/>
      <c r="C80" s="4"/>
      <c r="D80" s="4"/>
      <c r="E80" s="65">
        <v>37</v>
      </c>
      <c r="F80" s="4"/>
      <c r="G80" s="5" t="s">
        <v>10</v>
      </c>
      <c r="H80" s="33"/>
      <c r="I80" s="26"/>
      <c r="J80" s="50"/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239"/>
  <sheetViews>
    <sheetView showGridLines="0" zoomScale="85" zoomScaleNormal="85" workbookViewId="0">
      <pane ySplit="1" topLeftCell="A4" activePane="bottomLeft" state="frozenSplit"/>
      <selection pane="bottomLeft" activeCell="C18" sqref="B5:K239"/>
    </sheetView>
  </sheetViews>
  <sheetFormatPr baseColWidth="10" defaultRowHeight="12.75" x14ac:dyDescent="0.2"/>
  <cols>
    <col min="1" max="1" width="2.7109375" style="84" customWidth="1"/>
    <col min="2" max="2" width="12.140625" style="84" customWidth="1"/>
    <col min="3" max="3" width="73.140625" style="84" customWidth="1"/>
    <col min="4" max="4" width="12.7109375" style="98" bestFit="1" customWidth="1"/>
    <col min="5" max="5" width="12.28515625" style="98" bestFit="1" customWidth="1"/>
    <col min="6" max="6" width="11" style="84" customWidth="1"/>
    <col min="7" max="7" width="10.140625" style="84" customWidth="1"/>
    <col min="8" max="8" width="11.5703125" style="84" customWidth="1"/>
    <col min="9" max="9" width="13.42578125" style="84" customWidth="1"/>
    <col min="10" max="10" width="16.5703125" style="84" customWidth="1"/>
    <col min="11" max="11" width="0.140625" style="84" customWidth="1"/>
    <col min="12" max="256" width="9.140625" style="84" customWidth="1"/>
    <col min="257" max="257" width="2.7109375" style="84" customWidth="1"/>
    <col min="258" max="258" width="12.140625" style="84" customWidth="1"/>
    <col min="259" max="259" width="73.140625" style="84" customWidth="1"/>
    <col min="260" max="260" width="12.7109375" style="84" bestFit="1" customWidth="1"/>
    <col min="261" max="261" width="12.28515625" style="84" bestFit="1" customWidth="1"/>
    <col min="262" max="262" width="11" style="84" customWidth="1"/>
    <col min="263" max="263" width="10.140625" style="84" customWidth="1"/>
    <col min="264" max="264" width="11.5703125" style="84" customWidth="1"/>
    <col min="265" max="265" width="13.42578125" style="84" customWidth="1"/>
    <col min="266" max="266" width="16.5703125" style="84" customWidth="1"/>
    <col min="267" max="267" width="0.140625" style="84" customWidth="1"/>
    <col min="268" max="512" width="9.140625" style="84" customWidth="1"/>
    <col min="513" max="513" width="2.7109375" style="84" customWidth="1"/>
    <col min="514" max="514" width="12.140625" style="84" customWidth="1"/>
    <col min="515" max="515" width="73.140625" style="84" customWidth="1"/>
    <col min="516" max="516" width="12.7109375" style="84" bestFit="1" customWidth="1"/>
    <col min="517" max="517" width="12.28515625" style="84" bestFit="1" customWidth="1"/>
    <col min="518" max="518" width="11" style="84" customWidth="1"/>
    <col min="519" max="519" width="10.140625" style="84" customWidth="1"/>
    <col min="520" max="520" width="11.5703125" style="84" customWidth="1"/>
    <col min="521" max="521" width="13.42578125" style="84" customWidth="1"/>
    <col min="522" max="522" width="16.5703125" style="84" customWidth="1"/>
    <col min="523" max="523" width="0.140625" style="84" customWidth="1"/>
    <col min="524" max="768" width="9.140625" style="84" customWidth="1"/>
    <col min="769" max="769" width="2.7109375" style="84" customWidth="1"/>
    <col min="770" max="770" width="12.140625" style="84" customWidth="1"/>
    <col min="771" max="771" width="73.140625" style="84" customWidth="1"/>
    <col min="772" max="772" width="12.7109375" style="84" bestFit="1" customWidth="1"/>
    <col min="773" max="773" width="12.28515625" style="84" bestFit="1" customWidth="1"/>
    <col min="774" max="774" width="11" style="84" customWidth="1"/>
    <col min="775" max="775" width="10.140625" style="84" customWidth="1"/>
    <col min="776" max="776" width="11.5703125" style="84" customWidth="1"/>
    <col min="777" max="777" width="13.42578125" style="84" customWidth="1"/>
    <col min="778" max="778" width="16.5703125" style="84" customWidth="1"/>
    <col min="779" max="779" width="0.140625" style="84" customWidth="1"/>
    <col min="780" max="1024" width="9.140625" style="84" customWidth="1"/>
    <col min="1025" max="1025" width="2.7109375" style="84" customWidth="1"/>
    <col min="1026" max="1026" width="12.140625" style="84" customWidth="1"/>
    <col min="1027" max="1027" width="73.140625" style="84" customWidth="1"/>
    <col min="1028" max="1028" width="12.7109375" style="84" bestFit="1" customWidth="1"/>
    <col min="1029" max="1029" width="12.28515625" style="84" bestFit="1" customWidth="1"/>
    <col min="1030" max="1030" width="11" style="84" customWidth="1"/>
    <col min="1031" max="1031" width="10.140625" style="84" customWidth="1"/>
    <col min="1032" max="1032" width="11.5703125" style="84" customWidth="1"/>
    <col min="1033" max="1033" width="13.42578125" style="84" customWidth="1"/>
    <col min="1034" max="1034" width="16.5703125" style="84" customWidth="1"/>
    <col min="1035" max="1035" width="0.140625" style="84" customWidth="1"/>
    <col min="1036" max="1280" width="9.140625" style="84" customWidth="1"/>
    <col min="1281" max="1281" width="2.7109375" style="84" customWidth="1"/>
    <col min="1282" max="1282" width="12.140625" style="84" customWidth="1"/>
    <col min="1283" max="1283" width="73.140625" style="84" customWidth="1"/>
    <col min="1284" max="1284" width="12.7109375" style="84" bestFit="1" customWidth="1"/>
    <col min="1285" max="1285" width="12.28515625" style="84" bestFit="1" customWidth="1"/>
    <col min="1286" max="1286" width="11" style="84" customWidth="1"/>
    <col min="1287" max="1287" width="10.140625" style="84" customWidth="1"/>
    <col min="1288" max="1288" width="11.5703125" style="84" customWidth="1"/>
    <col min="1289" max="1289" width="13.42578125" style="84" customWidth="1"/>
    <col min="1290" max="1290" width="16.5703125" style="84" customWidth="1"/>
    <col min="1291" max="1291" width="0.140625" style="84" customWidth="1"/>
    <col min="1292" max="1536" width="9.140625" style="84" customWidth="1"/>
    <col min="1537" max="1537" width="2.7109375" style="84" customWidth="1"/>
    <col min="1538" max="1538" width="12.140625" style="84" customWidth="1"/>
    <col min="1539" max="1539" width="73.140625" style="84" customWidth="1"/>
    <col min="1540" max="1540" width="12.7109375" style="84" bestFit="1" customWidth="1"/>
    <col min="1541" max="1541" width="12.28515625" style="84" bestFit="1" customWidth="1"/>
    <col min="1542" max="1542" width="11" style="84" customWidth="1"/>
    <col min="1543" max="1543" width="10.140625" style="84" customWidth="1"/>
    <col min="1544" max="1544" width="11.5703125" style="84" customWidth="1"/>
    <col min="1545" max="1545" width="13.42578125" style="84" customWidth="1"/>
    <col min="1546" max="1546" width="16.5703125" style="84" customWidth="1"/>
    <col min="1547" max="1547" width="0.140625" style="84" customWidth="1"/>
    <col min="1548" max="1792" width="9.140625" style="84" customWidth="1"/>
    <col min="1793" max="1793" width="2.7109375" style="84" customWidth="1"/>
    <col min="1794" max="1794" width="12.140625" style="84" customWidth="1"/>
    <col min="1795" max="1795" width="73.140625" style="84" customWidth="1"/>
    <col min="1796" max="1796" width="12.7109375" style="84" bestFit="1" customWidth="1"/>
    <col min="1797" max="1797" width="12.28515625" style="84" bestFit="1" customWidth="1"/>
    <col min="1798" max="1798" width="11" style="84" customWidth="1"/>
    <col min="1799" max="1799" width="10.140625" style="84" customWidth="1"/>
    <col min="1800" max="1800" width="11.5703125" style="84" customWidth="1"/>
    <col min="1801" max="1801" width="13.42578125" style="84" customWidth="1"/>
    <col min="1802" max="1802" width="16.5703125" style="84" customWidth="1"/>
    <col min="1803" max="1803" width="0.140625" style="84" customWidth="1"/>
    <col min="1804" max="2048" width="9.140625" style="84" customWidth="1"/>
    <col min="2049" max="2049" width="2.7109375" style="84" customWidth="1"/>
    <col min="2050" max="2050" width="12.140625" style="84" customWidth="1"/>
    <col min="2051" max="2051" width="73.140625" style="84" customWidth="1"/>
    <col min="2052" max="2052" width="12.7109375" style="84" bestFit="1" customWidth="1"/>
    <col min="2053" max="2053" width="12.28515625" style="84" bestFit="1" customWidth="1"/>
    <col min="2054" max="2054" width="11" style="84" customWidth="1"/>
    <col min="2055" max="2055" width="10.140625" style="84" customWidth="1"/>
    <col min="2056" max="2056" width="11.5703125" style="84" customWidth="1"/>
    <col min="2057" max="2057" width="13.42578125" style="84" customWidth="1"/>
    <col min="2058" max="2058" width="16.5703125" style="84" customWidth="1"/>
    <col min="2059" max="2059" width="0.140625" style="84" customWidth="1"/>
    <col min="2060" max="2304" width="9.140625" style="84" customWidth="1"/>
    <col min="2305" max="2305" width="2.7109375" style="84" customWidth="1"/>
    <col min="2306" max="2306" width="12.140625" style="84" customWidth="1"/>
    <col min="2307" max="2307" width="73.140625" style="84" customWidth="1"/>
    <col min="2308" max="2308" width="12.7109375" style="84" bestFit="1" customWidth="1"/>
    <col min="2309" max="2309" width="12.28515625" style="84" bestFit="1" customWidth="1"/>
    <col min="2310" max="2310" width="11" style="84" customWidth="1"/>
    <col min="2311" max="2311" width="10.140625" style="84" customWidth="1"/>
    <col min="2312" max="2312" width="11.5703125" style="84" customWidth="1"/>
    <col min="2313" max="2313" width="13.42578125" style="84" customWidth="1"/>
    <col min="2314" max="2314" width="16.5703125" style="84" customWidth="1"/>
    <col min="2315" max="2315" width="0.140625" style="84" customWidth="1"/>
    <col min="2316" max="2560" width="9.140625" style="84" customWidth="1"/>
    <col min="2561" max="2561" width="2.7109375" style="84" customWidth="1"/>
    <col min="2562" max="2562" width="12.140625" style="84" customWidth="1"/>
    <col min="2563" max="2563" width="73.140625" style="84" customWidth="1"/>
    <col min="2564" max="2564" width="12.7109375" style="84" bestFit="1" customWidth="1"/>
    <col min="2565" max="2565" width="12.28515625" style="84" bestFit="1" customWidth="1"/>
    <col min="2566" max="2566" width="11" style="84" customWidth="1"/>
    <col min="2567" max="2567" width="10.140625" style="84" customWidth="1"/>
    <col min="2568" max="2568" width="11.5703125" style="84" customWidth="1"/>
    <col min="2569" max="2569" width="13.42578125" style="84" customWidth="1"/>
    <col min="2570" max="2570" width="16.5703125" style="84" customWidth="1"/>
    <col min="2571" max="2571" width="0.140625" style="84" customWidth="1"/>
    <col min="2572" max="2816" width="9.140625" style="84" customWidth="1"/>
    <col min="2817" max="2817" width="2.7109375" style="84" customWidth="1"/>
    <col min="2818" max="2818" width="12.140625" style="84" customWidth="1"/>
    <col min="2819" max="2819" width="73.140625" style="84" customWidth="1"/>
    <col min="2820" max="2820" width="12.7109375" style="84" bestFit="1" customWidth="1"/>
    <col min="2821" max="2821" width="12.28515625" style="84" bestFit="1" customWidth="1"/>
    <col min="2822" max="2822" width="11" style="84" customWidth="1"/>
    <col min="2823" max="2823" width="10.140625" style="84" customWidth="1"/>
    <col min="2824" max="2824" width="11.5703125" style="84" customWidth="1"/>
    <col min="2825" max="2825" width="13.42578125" style="84" customWidth="1"/>
    <col min="2826" max="2826" width="16.5703125" style="84" customWidth="1"/>
    <col min="2827" max="2827" width="0.140625" style="84" customWidth="1"/>
    <col min="2828" max="3072" width="9.140625" style="84" customWidth="1"/>
    <col min="3073" max="3073" width="2.7109375" style="84" customWidth="1"/>
    <col min="3074" max="3074" width="12.140625" style="84" customWidth="1"/>
    <col min="3075" max="3075" width="73.140625" style="84" customWidth="1"/>
    <col min="3076" max="3076" width="12.7109375" style="84" bestFit="1" customWidth="1"/>
    <col min="3077" max="3077" width="12.28515625" style="84" bestFit="1" customWidth="1"/>
    <col min="3078" max="3078" width="11" style="84" customWidth="1"/>
    <col min="3079" max="3079" width="10.140625" style="84" customWidth="1"/>
    <col min="3080" max="3080" width="11.5703125" style="84" customWidth="1"/>
    <col min="3081" max="3081" width="13.42578125" style="84" customWidth="1"/>
    <col min="3082" max="3082" width="16.5703125" style="84" customWidth="1"/>
    <col min="3083" max="3083" width="0.140625" style="84" customWidth="1"/>
    <col min="3084" max="3328" width="9.140625" style="84" customWidth="1"/>
    <col min="3329" max="3329" width="2.7109375" style="84" customWidth="1"/>
    <col min="3330" max="3330" width="12.140625" style="84" customWidth="1"/>
    <col min="3331" max="3331" width="73.140625" style="84" customWidth="1"/>
    <col min="3332" max="3332" width="12.7109375" style="84" bestFit="1" customWidth="1"/>
    <col min="3333" max="3333" width="12.28515625" style="84" bestFit="1" customWidth="1"/>
    <col min="3334" max="3334" width="11" style="84" customWidth="1"/>
    <col min="3335" max="3335" width="10.140625" style="84" customWidth="1"/>
    <col min="3336" max="3336" width="11.5703125" style="84" customWidth="1"/>
    <col min="3337" max="3337" width="13.42578125" style="84" customWidth="1"/>
    <col min="3338" max="3338" width="16.5703125" style="84" customWidth="1"/>
    <col min="3339" max="3339" width="0.140625" style="84" customWidth="1"/>
    <col min="3340" max="3584" width="9.140625" style="84" customWidth="1"/>
    <col min="3585" max="3585" width="2.7109375" style="84" customWidth="1"/>
    <col min="3586" max="3586" width="12.140625" style="84" customWidth="1"/>
    <col min="3587" max="3587" width="73.140625" style="84" customWidth="1"/>
    <col min="3588" max="3588" width="12.7109375" style="84" bestFit="1" customWidth="1"/>
    <col min="3589" max="3589" width="12.28515625" style="84" bestFit="1" customWidth="1"/>
    <col min="3590" max="3590" width="11" style="84" customWidth="1"/>
    <col min="3591" max="3591" width="10.140625" style="84" customWidth="1"/>
    <col min="3592" max="3592" width="11.5703125" style="84" customWidth="1"/>
    <col min="3593" max="3593" width="13.42578125" style="84" customWidth="1"/>
    <col min="3594" max="3594" width="16.5703125" style="84" customWidth="1"/>
    <col min="3595" max="3595" width="0.140625" style="84" customWidth="1"/>
    <col min="3596" max="3840" width="9.140625" style="84" customWidth="1"/>
    <col min="3841" max="3841" width="2.7109375" style="84" customWidth="1"/>
    <col min="3842" max="3842" width="12.140625" style="84" customWidth="1"/>
    <col min="3843" max="3843" width="73.140625" style="84" customWidth="1"/>
    <col min="3844" max="3844" width="12.7109375" style="84" bestFit="1" customWidth="1"/>
    <col min="3845" max="3845" width="12.28515625" style="84" bestFit="1" customWidth="1"/>
    <col min="3846" max="3846" width="11" style="84" customWidth="1"/>
    <col min="3847" max="3847" width="10.140625" style="84" customWidth="1"/>
    <col min="3848" max="3848" width="11.5703125" style="84" customWidth="1"/>
    <col min="3849" max="3849" width="13.42578125" style="84" customWidth="1"/>
    <col min="3850" max="3850" width="16.5703125" style="84" customWidth="1"/>
    <col min="3851" max="3851" width="0.140625" style="84" customWidth="1"/>
    <col min="3852" max="4096" width="9.140625" style="84" customWidth="1"/>
    <col min="4097" max="4097" width="2.7109375" style="84" customWidth="1"/>
    <col min="4098" max="4098" width="12.140625" style="84" customWidth="1"/>
    <col min="4099" max="4099" width="73.140625" style="84" customWidth="1"/>
    <col min="4100" max="4100" width="12.7109375" style="84" bestFit="1" customWidth="1"/>
    <col min="4101" max="4101" width="12.28515625" style="84" bestFit="1" customWidth="1"/>
    <col min="4102" max="4102" width="11" style="84" customWidth="1"/>
    <col min="4103" max="4103" width="10.140625" style="84" customWidth="1"/>
    <col min="4104" max="4104" width="11.5703125" style="84" customWidth="1"/>
    <col min="4105" max="4105" width="13.42578125" style="84" customWidth="1"/>
    <col min="4106" max="4106" width="16.5703125" style="84" customWidth="1"/>
    <col min="4107" max="4107" width="0.140625" style="84" customWidth="1"/>
    <col min="4108" max="4352" width="9.140625" style="84" customWidth="1"/>
    <col min="4353" max="4353" width="2.7109375" style="84" customWidth="1"/>
    <col min="4354" max="4354" width="12.140625" style="84" customWidth="1"/>
    <col min="4355" max="4355" width="73.140625" style="84" customWidth="1"/>
    <col min="4356" max="4356" width="12.7109375" style="84" bestFit="1" customWidth="1"/>
    <col min="4357" max="4357" width="12.28515625" style="84" bestFit="1" customWidth="1"/>
    <col min="4358" max="4358" width="11" style="84" customWidth="1"/>
    <col min="4359" max="4359" width="10.140625" style="84" customWidth="1"/>
    <col min="4360" max="4360" width="11.5703125" style="84" customWidth="1"/>
    <col min="4361" max="4361" width="13.42578125" style="84" customWidth="1"/>
    <col min="4362" max="4362" width="16.5703125" style="84" customWidth="1"/>
    <col min="4363" max="4363" width="0.140625" style="84" customWidth="1"/>
    <col min="4364" max="4608" width="9.140625" style="84" customWidth="1"/>
    <col min="4609" max="4609" width="2.7109375" style="84" customWidth="1"/>
    <col min="4610" max="4610" width="12.140625" style="84" customWidth="1"/>
    <col min="4611" max="4611" width="73.140625" style="84" customWidth="1"/>
    <col min="4612" max="4612" width="12.7109375" style="84" bestFit="1" customWidth="1"/>
    <col min="4613" max="4613" width="12.28515625" style="84" bestFit="1" customWidth="1"/>
    <col min="4614" max="4614" width="11" style="84" customWidth="1"/>
    <col min="4615" max="4615" width="10.140625" style="84" customWidth="1"/>
    <col min="4616" max="4616" width="11.5703125" style="84" customWidth="1"/>
    <col min="4617" max="4617" width="13.42578125" style="84" customWidth="1"/>
    <col min="4618" max="4618" width="16.5703125" style="84" customWidth="1"/>
    <col min="4619" max="4619" width="0.140625" style="84" customWidth="1"/>
    <col min="4620" max="4864" width="9.140625" style="84" customWidth="1"/>
    <col min="4865" max="4865" width="2.7109375" style="84" customWidth="1"/>
    <col min="4866" max="4866" width="12.140625" style="84" customWidth="1"/>
    <col min="4867" max="4867" width="73.140625" style="84" customWidth="1"/>
    <col min="4868" max="4868" width="12.7109375" style="84" bestFit="1" customWidth="1"/>
    <col min="4869" max="4869" width="12.28515625" style="84" bestFit="1" customWidth="1"/>
    <col min="4870" max="4870" width="11" style="84" customWidth="1"/>
    <col min="4871" max="4871" width="10.140625" style="84" customWidth="1"/>
    <col min="4872" max="4872" width="11.5703125" style="84" customWidth="1"/>
    <col min="4873" max="4873" width="13.42578125" style="84" customWidth="1"/>
    <col min="4874" max="4874" width="16.5703125" style="84" customWidth="1"/>
    <col min="4875" max="4875" width="0.140625" style="84" customWidth="1"/>
    <col min="4876" max="5120" width="9.140625" style="84" customWidth="1"/>
    <col min="5121" max="5121" width="2.7109375" style="84" customWidth="1"/>
    <col min="5122" max="5122" width="12.140625" style="84" customWidth="1"/>
    <col min="5123" max="5123" width="73.140625" style="84" customWidth="1"/>
    <col min="5124" max="5124" width="12.7109375" style="84" bestFit="1" customWidth="1"/>
    <col min="5125" max="5125" width="12.28515625" style="84" bestFit="1" customWidth="1"/>
    <col min="5126" max="5126" width="11" style="84" customWidth="1"/>
    <col min="5127" max="5127" width="10.140625" style="84" customWidth="1"/>
    <col min="5128" max="5128" width="11.5703125" style="84" customWidth="1"/>
    <col min="5129" max="5129" width="13.42578125" style="84" customWidth="1"/>
    <col min="5130" max="5130" width="16.5703125" style="84" customWidth="1"/>
    <col min="5131" max="5131" width="0.140625" style="84" customWidth="1"/>
    <col min="5132" max="5376" width="9.140625" style="84" customWidth="1"/>
    <col min="5377" max="5377" width="2.7109375" style="84" customWidth="1"/>
    <col min="5378" max="5378" width="12.140625" style="84" customWidth="1"/>
    <col min="5379" max="5379" width="73.140625" style="84" customWidth="1"/>
    <col min="5380" max="5380" width="12.7109375" style="84" bestFit="1" customWidth="1"/>
    <col min="5381" max="5381" width="12.28515625" style="84" bestFit="1" customWidth="1"/>
    <col min="5382" max="5382" width="11" style="84" customWidth="1"/>
    <col min="5383" max="5383" width="10.140625" style="84" customWidth="1"/>
    <col min="5384" max="5384" width="11.5703125" style="84" customWidth="1"/>
    <col min="5385" max="5385" width="13.42578125" style="84" customWidth="1"/>
    <col min="5386" max="5386" width="16.5703125" style="84" customWidth="1"/>
    <col min="5387" max="5387" width="0.140625" style="84" customWidth="1"/>
    <col min="5388" max="5632" width="9.140625" style="84" customWidth="1"/>
    <col min="5633" max="5633" width="2.7109375" style="84" customWidth="1"/>
    <col min="5634" max="5634" width="12.140625" style="84" customWidth="1"/>
    <col min="5635" max="5635" width="73.140625" style="84" customWidth="1"/>
    <col min="5636" max="5636" width="12.7109375" style="84" bestFit="1" customWidth="1"/>
    <col min="5637" max="5637" width="12.28515625" style="84" bestFit="1" customWidth="1"/>
    <col min="5638" max="5638" width="11" style="84" customWidth="1"/>
    <col min="5639" max="5639" width="10.140625" style="84" customWidth="1"/>
    <col min="5640" max="5640" width="11.5703125" style="84" customWidth="1"/>
    <col min="5641" max="5641" width="13.42578125" style="84" customWidth="1"/>
    <col min="5642" max="5642" width="16.5703125" style="84" customWidth="1"/>
    <col min="5643" max="5643" width="0.140625" style="84" customWidth="1"/>
    <col min="5644" max="5888" width="9.140625" style="84" customWidth="1"/>
    <col min="5889" max="5889" width="2.7109375" style="84" customWidth="1"/>
    <col min="5890" max="5890" width="12.140625" style="84" customWidth="1"/>
    <col min="5891" max="5891" width="73.140625" style="84" customWidth="1"/>
    <col min="5892" max="5892" width="12.7109375" style="84" bestFit="1" customWidth="1"/>
    <col min="5893" max="5893" width="12.28515625" style="84" bestFit="1" customWidth="1"/>
    <col min="5894" max="5894" width="11" style="84" customWidth="1"/>
    <col min="5895" max="5895" width="10.140625" style="84" customWidth="1"/>
    <col min="5896" max="5896" width="11.5703125" style="84" customWidth="1"/>
    <col min="5897" max="5897" width="13.42578125" style="84" customWidth="1"/>
    <col min="5898" max="5898" width="16.5703125" style="84" customWidth="1"/>
    <col min="5899" max="5899" width="0.140625" style="84" customWidth="1"/>
    <col min="5900" max="6144" width="9.140625" style="84" customWidth="1"/>
    <col min="6145" max="6145" width="2.7109375" style="84" customWidth="1"/>
    <col min="6146" max="6146" width="12.140625" style="84" customWidth="1"/>
    <col min="6147" max="6147" width="73.140625" style="84" customWidth="1"/>
    <col min="6148" max="6148" width="12.7109375" style="84" bestFit="1" customWidth="1"/>
    <col min="6149" max="6149" width="12.28515625" style="84" bestFit="1" customWidth="1"/>
    <col min="6150" max="6150" width="11" style="84" customWidth="1"/>
    <col min="6151" max="6151" width="10.140625" style="84" customWidth="1"/>
    <col min="6152" max="6152" width="11.5703125" style="84" customWidth="1"/>
    <col min="6153" max="6153" width="13.42578125" style="84" customWidth="1"/>
    <col min="6154" max="6154" width="16.5703125" style="84" customWidth="1"/>
    <col min="6155" max="6155" width="0.140625" style="84" customWidth="1"/>
    <col min="6156" max="6400" width="9.140625" style="84" customWidth="1"/>
    <col min="6401" max="6401" width="2.7109375" style="84" customWidth="1"/>
    <col min="6402" max="6402" width="12.140625" style="84" customWidth="1"/>
    <col min="6403" max="6403" width="73.140625" style="84" customWidth="1"/>
    <col min="6404" max="6404" width="12.7109375" style="84" bestFit="1" customWidth="1"/>
    <col min="6405" max="6405" width="12.28515625" style="84" bestFit="1" customWidth="1"/>
    <col min="6406" max="6406" width="11" style="84" customWidth="1"/>
    <col min="6407" max="6407" width="10.140625" style="84" customWidth="1"/>
    <col min="6408" max="6408" width="11.5703125" style="84" customWidth="1"/>
    <col min="6409" max="6409" width="13.42578125" style="84" customWidth="1"/>
    <col min="6410" max="6410" width="16.5703125" style="84" customWidth="1"/>
    <col min="6411" max="6411" width="0.140625" style="84" customWidth="1"/>
    <col min="6412" max="6656" width="9.140625" style="84" customWidth="1"/>
    <col min="6657" max="6657" width="2.7109375" style="84" customWidth="1"/>
    <col min="6658" max="6658" width="12.140625" style="84" customWidth="1"/>
    <col min="6659" max="6659" width="73.140625" style="84" customWidth="1"/>
    <col min="6660" max="6660" width="12.7109375" style="84" bestFit="1" customWidth="1"/>
    <col min="6661" max="6661" width="12.28515625" style="84" bestFit="1" customWidth="1"/>
    <col min="6662" max="6662" width="11" style="84" customWidth="1"/>
    <col min="6663" max="6663" width="10.140625" style="84" customWidth="1"/>
    <col min="6664" max="6664" width="11.5703125" style="84" customWidth="1"/>
    <col min="6665" max="6665" width="13.42578125" style="84" customWidth="1"/>
    <col min="6666" max="6666" width="16.5703125" style="84" customWidth="1"/>
    <col min="6667" max="6667" width="0.140625" style="84" customWidth="1"/>
    <col min="6668" max="6912" width="9.140625" style="84" customWidth="1"/>
    <col min="6913" max="6913" width="2.7109375" style="84" customWidth="1"/>
    <col min="6914" max="6914" width="12.140625" style="84" customWidth="1"/>
    <col min="6915" max="6915" width="73.140625" style="84" customWidth="1"/>
    <col min="6916" max="6916" width="12.7109375" style="84" bestFit="1" customWidth="1"/>
    <col min="6917" max="6917" width="12.28515625" style="84" bestFit="1" customWidth="1"/>
    <col min="6918" max="6918" width="11" style="84" customWidth="1"/>
    <col min="6919" max="6919" width="10.140625" style="84" customWidth="1"/>
    <col min="6920" max="6920" width="11.5703125" style="84" customWidth="1"/>
    <col min="6921" max="6921" width="13.42578125" style="84" customWidth="1"/>
    <col min="6922" max="6922" width="16.5703125" style="84" customWidth="1"/>
    <col min="6923" max="6923" width="0.140625" style="84" customWidth="1"/>
    <col min="6924" max="7168" width="9.140625" style="84" customWidth="1"/>
    <col min="7169" max="7169" width="2.7109375" style="84" customWidth="1"/>
    <col min="7170" max="7170" width="12.140625" style="84" customWidth="1"/>
    <col min="7171" max="7171" width="73.140625" style="84" customWidth="1"/>
    <col min="7172" max="7172" width="12.7109375" style="84" bestFit="1" customWidth="1"/>
    <col min="7173" max="7173" width="12.28515625" style="84" bestFit="1" customWidth="1"/>
    <col min="7174" max="7174" width="11" style="84" customWidth="1"/>
    <col min="7175" max="7175" width="10.140625" style="84" customWidth="1"/>
    <col min="7176" max="7176" width="11.5703125" style="84" customWidth="1"/>
    <col min="7177" max="7177" width="13.42578125" style="84" customWidth="1"/>
    <col min="7178" max="7178" width="16.5703125" style="84" customWidth="1"/>
    <col min="7179" max="7179" width="0.140625" style="84" customWidth="1"/>
    <col min="7180" max="7424" width="9.140625" style="84" customWidth="1"/>
    <col min="7425" max="7425" width="2.7109375" style="84" customWidth="1"/>
    <col min="7426" max="7426" width="12.140625" style="84" customWidth="1"/>
    <col min="7427" max="7427" width="73.140625" style="84" customWidth="1"/>
    <col min="7428" max="7428" width="12.7109375" style="84" bestFit="1" customWidth="1"/>
    <col min="7429" max="7429" width="12.28515625" style="84" bestFit="1" customWidth="1"/>
    <col min="7430" max="7430" width="11" style="84" customWidth="1"/>
    <col min="7431" max="7431" width="10.140625" style="84" customWidth="1"/>
    <col min="7432" max="7432" width="11.5703125" style="84" customWidth="1"/>
    <col min="7433" max="7433" width="13.42578125" style="84" customWidth="1"/>
    <col min="7434" max="7434" width="16.5703125" style="84" customWidth="1"/>
    <col min="7435" max="7435" width="0.140625" style="84" customWidth="1"/>
    <col min="7436" max="7680" width="9.140625" style="84" customWidth="1"/>
    <col min="7681" max="7681" width="2.7109375" style="84" customWidth="1"/>
    <col min="7682" max="7682" width="12.140625" style="84" customWidth="1"/>
    <col min="7683" max="7683" width="73.140625" style="84" customWidth="1"/>
    <col min="7684" max="7684" width="12.7109375" style="84" bestFit="1" customWidth="1"/>
    <col min="7685" max="7685" width="12.28515625" style="84" bestFit="1" customWidth="1"/>
    <col min="7686" max="7686" width="11" style="84" customWidth="1"/>
    <col min="7687" max="7687" width="10.140625" style="84" customWidth="1"/>
    <col min="7688" max="7688" width="11.5703125" style="84" customWidth="1"/>
    <col min="7689" max="7689" width="13.42578125" style="84" customWidth="1"/>
    <col min="7690" max="7690" width="16.5703125" style="84" customWidth="1"/>
    <col min="7691" max="7691" width="0.140625" style="84" customWidth="1"/>
    <col min="7692" max="7936" width="9.140625" style="84" customWidth="1"/>
    <col min="7937" max="7937" width="2.7109375" style="84" customWidth="1"/>
    <col min="7938" max="7938" width="12.140625" style="84" customWidth="1"/>
    <col min="7939" max="7939" width="73.140625" style="84" customWidth="1"/>
    <col min="7940" max="7940" width="12.7109375" style="84" bestFit="1" customWidth="1"/>
    <col min="7941" max="7941" width="12.28515625" style="84" bestFit="1" customWidth="1"/>
    <col min="7942" max="7942" width="11" style="84" customWidth="1"/>
    <col min="7943" max="7943" width="10.140625" style="84" customWidth="1"/>
    <col min="7944" max="7944" width="11.5703125" style="84" customWidth="1"/>
    <col min="7945" max="7945" width="13.42578125" style="84" customWidth="1"/>
    <col min="7946" max="7946" width="16.5703125" style="84" customWidth="1"/>
    <col min="7947" max="7947" width="0.140625" style="84" customWidth="1"/>
    <col min="7948" max="8192" width="9.140625" style="84" customWidth="1"/>
    <col min="8193" max="8193" width="2.7109375" style="84" customWidth="1"/>
    <col min="8194" max="8194" width="12.140625" style="84" customWidth="1"/>
    <col min="8195" max="8195" width="73.140625" style="84" customWidth="1"/>
    <col min="8196" max="8196" width="12.7109375" style="84" bestFit="1" customWidth="1"/>
    <col min="8197" max="8197" width="12.28515625" style="84" bestFit="1" customWidth="1"/>
    <col min="8198" max="8198" width="11" style="84" customWidth="1"/>
    <col min="8199" max="8199" width="10.140625" style="84" customWidth="1"/>
    <col min="8200" max="8200" width="11.5703125" style="84" customWidth="1"/>
    <col min="8201" max="8201" width="13.42578125" style="84" customWidth="1"/>
    <col min="8202" max="8202" width="16.5703125" style="84" customWidth="1"/>
    <col min="8203" max="8203" width="0.140625" style="84" customWidth="1"/>
    <col min="8204" max="8448" width="9.140625" style="84" customWidth="1"/>
    <col min="8449" max="8449" width="2.7109375" style="84" customWidth="1"/>
    <col min="8450" max="8450" width="12.140625" style="84" customWidth="1"/>
    <col min="8451" max="8451" width="73.140625" style="84" customWidth="1"/>
    <col min="8452" max="8452" width="12.7109375" style="84" bestFit="1" customWidth="1"/>
    <col min="8453" max="8453" width="12.28515625" style="84" bestFit="1" customWidth="1"/>
    <col min="8454" max="8454" width="11" style="84" customWidth="1"/>
    <col min="8455" max="8455" width="10.140625" style="84" customWidth="1"/>
    <col min="8456" max="8456" width="11.5703125" style="84" customWidth="1"/>
    <col min="8457" max="8457" width="13.42578125" style="84" customWidth="1"/>
    <col min="8458" max="8458" width="16.5703125" style="84" customWidth="1"/>
    <col min="8459" max="8459" width="0.140625" style="84" customWidth="1"/>
    <col min="8460" max="8704" width="9.140625" style="84" customWidth="1"/>
    <col min="8705" max="8705" width="2.7109375" style="84" customWidth="1"/>
    <col min="8706" max="8706" width="12.140625" style="84" customWidth="1"/>
    <col min="8707" max="8707" width="73.140625" style="84" customWidth="1"/>
    <col min="8708" max="8708" width="12.7109375" style="84" bestFit="1" customWidth="1"/>
    <col min="8709" max="8709" width="12.28515625" style="84" bestFit="1" customWidth="1"/>
    <col min="8710" max="8710" width="11" style="84" customWidth="1"/>
    <col min="8711" max="8711" width="10.140625" style="84" customWidth="1"/>
    <col min="8712" max="8712" width="11.5703125" style="84" customWidth="1"/>
    <col min="8713" max="8713" width="13.42578125" style="84" customWidth="1"/>
    <col min="8714" max="8714" width="16.5703125" style="84" customWidth="1"/>
    <col min="8715" max="8715" width="0.140625" style="84" customWidth="1"/>
    <col min="8716" max="8960" width="9.140625" style="84" customWidth="1"/>
    <col min="8961" max="8961" width="2.7109375" style="84" customWidth="1"/>
    <col min="8962" max="8962" width="12.140625" style="84" customWidth="1"/>
    <col min="8963" max="8963" width="73.140625" style="84" customWidth="1"/>
    <col min="8964" max="8964" width="12.7109375" style="84" bestFit="1" customWidth="1"/>
    <col min="8965" max="8965" width="12.28515625" style="84" bestFit="1" customWidth="1"/>
    <col min="8966" max="8966" width="11" style="84" customWidth="1"/>
    <col min="8967" max="8967" width="10.140625" style="84" customWidth="1"/>
    <col min="8968" max="8968" width="11.5703125" style="84" customWidth="1"/>
    <col min="8969" max="8969" width="13.42578125" style="84" customWidth="1"/>
    <col min="8970" max="8970" width="16.5703125" style="84" customWidth="1"/>
    <col min="8971" max="8971" width="0.140625" style="84" customWidth="1"/>
    <col min="8972" max="9216" width="9.140625" style="84" customWidth="1"/>
    <col min="9217" max="9217" width="2.7109375" style="84" customWidth="1"/>
    <col min="9218" max="9218" width="12.140625" style="84" customWidth="1"/>
    <col min="9219" max="9219" width="73.140625" style="84" customWidth="1"/>
    <col min="9220" max="9220" width="12.7109375" style="84" bestFit="1" customWidth="1"/>
    <col min="9221" max="9221" width="12.28515625" style="84" bestFit="1" customWidth="1"/>
    <col min="9222" max="9222" width="11" style="84" customWidth="1"/>
    <col min="9223" max="9223" width="10.140625" style="84" customWidth="1"/>
    <col min="9224" max="9224" width="11.5703125" style="84" customWidth="1"/>
    <col min="9225" max="9225" width="13.42578125" style="84" customWidth="1"/>
    <col min="9226" max="9226" width="16.5703125" style="84" customWidth="1"/>
    <col min="9227" max="9227" width="0.140625" style="84" customWidth="1"/>
    <col min="9228" max="9472" width="9.140625" style="84" customWidth="1"/>
    <col min="9473" max="9473" width="2.7109375" style="84" customWidth="1"/>
    <col min="9474" max="9474" width="12.140625" style="84" customWidth="1"/>
    <col min="9475" max="9475" width="73.140625" style="84" customWidth="1"/>
    <col min="9476" max="9476" width="12.7109375" style="84" bestFit="1" customWidth="1"/>
    <col min="9477" max="9477" width="12.28515625" style="84" bestFit="1" customWidth="1"/>
    <col min="9478" max="9478" width="11" style="84" customWidth="1"/>
    <col min="9479" max="9479" width="10.140625" style="84" customWidth="1"/>
    <col min="9480" max="9480" width="11.5703125" style="84" customWidth="1"/>
    <col min="9481" max="9481" width="13.42578125" style="84" customWidth="1"/>
    <col min="9482" max="9482" width="16.5703125" style="84" customWidth="1"/>
    <col min="9483" max="9483" width="0.140625" style="84" customWidth="1"/>
    <col min="9484" max="9728" width="9.140625" style="84" customWidth="1"/>
    <col min="9729" max="9729" width="2.7109375" style="84" customWidth="1"/>
    <col min="9730" max="9730" width="12.140625" style="84" customWidth="1"/>
    <col min="9731" max="9731" width="73.140625" style="84" customWidth="1"/>
    <col min="9732" max="9732" width="12.7109375" style="84" bestFit="1" customWidth="1"/>
    <col min="9733" max="9733" width="12.28515625" style="84" bestFit="1" customWidth="1"/>
    <col min="9734" max="9734" width="11" style="84" customWidth="1"/>
    <col min="9735" max="9735" width="10.140625" style="84" customWidth="1"/>
    <col min="9736" max="9736" width="11.5703125" style="84" customWidth="1"/>
    <col min="9737" max="9737" width="13.42578125" style="84" customWidth="1"/>
    <col min="9738" max="9738" width="16.5703125" style="84" customWidth="1"/>
    <col min="9739" max="9739" width="0.140625" style="84" customWidth="1"/>
    <col min="9740" max="9984" width="9.140625" style="84" customWidth="1"/>
    <col min="9985" max="9985" width="2.7109375" style="84" customWidth="1"/>
    <col min="9986" max="9986" width="12.140625" style="84" customWidth="1"/>
    <col min="9987" max="9987" width="73.140625" style="84" customWidth="1"/>
    <col min="9988" max="9988" width="12.7109375" style="84" bestFit="1" customWidth="1"/>
    <col min="9989" max="9989" width="12.28515625" style="84" bestFit="1" customWidth="1"/>
    <col min="9990" max="9990" width="11" style="84" customWidth="1"/>
    <col min="9991" max="9991" width="10.140625" style="84" customWidth="1"/>
    <col min="9992" max="9992" width="11.5703125" style="84" customWidth="1"/>
    <col min="9993" max="9993" width="13.42578125" style="84" customWidth="1"/>
    <col min="9994" max="9994" width="16.5703125" style="84" customWidth="1"/>
    <col min="9995" max="9995" width="0.140625" style="84" customWidth="1"/>
    <col min="9996" max="10240" width="9.140625" style="84" customWidth="1"/>
    <col min="10241" max="10241" width="2.7109375" style="84" customWidth="1"/>
    <col min="10242" max="10242" width="12.140625" style="84" customWidth="1"/>
    <col min="10243" max="10243" width="73.140625" style="84" customWidth="1"/>
    <col min="10244" max="10244" width="12.7109375" style="84" bestFit="1" customWidth="1"/>
    <col min="10245" max="10245" width="12.28515625" style="84" bestFit="1" customWidth="1"/>
    <col min="10246" max="10246" width="11" style="84" customWidth="1"/>
    <col min="10247" max="10247" width="10.140625" style="84" customWidth="1"/>
    <col min="10248" max="10248" width="11.5703125" style="84" customWidth="1"/>
    <col min="10249" max="10249" width="13.42578125" style="84" customWidth="1"/>
    <col min="10250" max="10250" width="16.5703125" style="84" customWidth="1"/>
    <col min="10251" max="10251" width="0.140625" style="84" customWidth="1"/>
    <col min="10252" max="10496" width="9.140625" style="84" customWidth="1"/>
    <col min="10497" max="10497" width="2.7109375" style="84" customWidth="1"/>
    <col min="10498" max="10498" width="12.140625" style="84" customWidth="1"/>
    <col min="10499" max="10499" width="73.140625" style="84" customWidth="1"/>
    <col min="10500" max="10500" width="12.7109375" style="84" bestFit="1" customWidth="1"/>
    <col min="10501" max="10501" width="12.28515625" style="84" bestFit="1" customWidth="1"/>
    <col min="10502" max="10502" width="11" style="84" customWidth="1"/>
    <col min="10503" max="10503" width="10.140625" style="84" customWidth="1"/>
    <col min="10504" max="10504" width="11.5703125" style="84" customWidth="1"/>
    <col min="10505" max="10505" width="13.42578125" style="84" customWidth="1"/>
    <col min="10506" max="10506" width="16.5703125" style="84" customWidth="1"/>
    <col min="10507" max="10507" width="0.140625" style="84" customWidth="1"/>
    <col min="10508" max="10752" width="9.140625" style="84" customWidth="1"/>
    <col min="10753" max="10753" width="2.7109375" style="84" customWidth="1"/>
    <col min="10754" max="10754" width="12.140625" style="84" customWidth="1"/>
    <col min="10755" max="10755" width="73.140625" style="84" customWidth="1"/>
    <col min="10756" max="10756" width="12.7109375" style="84" bestFit="1" customWidth="1"/>
    <col min="10757" max="10757" width="12.28515625" style="84" bestFit="1" customWidth="1"/>
    <col min="10758" max="10758" width="11" style="84" customWidth="1"/>
    <col min="10759" max="10759" width="10.140625" style="84" customWidth="1"/>
    <col min="10760" max="10760" width="11.5703125" style="84" customWidth="1"/>
    <col min="10761" max="10761" width="13.42578125" style="84" customWidth="1"/>
    <col min="10762" max="10762" width="16.5703125" style="84" customWidth="1"/>
    <col min="10763" max="10763" width="0.140625" style="84" customWidth="1"/>
    <col min="10764" max="11008" width="9.140625" style="84" customWidth="1"/>
    <col min="11009" max="11009" width="2.7109375" style="84" customWidth="1"/>
    <col min="11010" max="11010" width="12.140625" style="84" customWidth="1"/>
    <col min="11011" max="11011" width="73.140625" style="84" customWidth="1"/>
    <col min="11012" max="11012" width="12.7109375" style="84" bestFit="1" customWidth="1"/>
    <col min="11013" max="11013" width="12.28515625" style="84" bestFit="1" customWidth="1"/>
    <col min="11014" max="11014" width="11" style="84" customWidth="1"/>
    <col min="11015" max="11015" width="10.140625" style="84" customWidth="1"/>
    <col min="11016" max="11016" width="11.5703125" style="84" customWidth="1"/>
    <col min="11017" max="11017" width="13.42578125" style="84" customWidth="1"/>
    <col min="11018" max="11018" width="16.5703125" style="84" customWidth="1"/>
    <col min="11019" max="11019" width="0.140625" style="84" customWidth="1"/>
    <col min="11020" max="11264" width="9.140625" style="84" customWidth="1"/>
    <col min="11265" max="11265" width="2.7109375" style="84" customWidth="1"/>
    <col min="11266" max="11266" width="12.140625" style="84" customWidth="1"/>
    <col min="11267" max="11267" width="73.140625" style="84" customWidth="1"/>
    <col min="11268" max="11268" width="12.7109375" style="84" bestFit="1" customWidth="1"/>
    <col min="11269" max="11269" width="12.28515625" style="84" bestFit="1" customWidth="1"/>
    <col min="11270" max="11270" width="11" style="84" customWidth="1"/>
    <col min="11271" max="11271" width="10.140625" style="84" customWidth="1"/>
    <col min="11272" max="11272" width="11.5703125" style="84" customWidth="1"/>
    <col min="11273" max="11273" width="13.42578125" style="84" customWidth="1"/>
    <col min="11274" max="11274" width="16.5703125" style="84" customWidth="1"/>
    <col min="11275" max="11275" width="0.140625" style="84" customWidth="1"/>
    <col min="11276" max="11520" width="9.140625" style="84" customWidth="1"/>
    <col min="11521" max="11521" width="2.7109375" style="84" customWidth="1"/>
    <col min="11522" max="11522" width="12.140625" style="84" customWidth="1"/>
    <col min="11523" max="11523" width="73.140625" style="84" customWidth="1"/>
    <col min="11524" max="11524" width="12.7109375" style="84" bestFit="1" customWidth="1"/>
    <col min="11525" max="11525" width="12.28515625" style="84" bestFit="1" customWidth="1"/>
    <col min="11526" max="11526" width="11" style="84" customWidth="1"/>
    <col min="11527" max="11527" width="10.140625" style="84" customWidth="1"/>
    <col min="11528" max="11528" width="11.5703125" style="84" customWidth="1"/>
    <col min="11529" max="11529" width="13.42578125" style="84" customWidth="1"/>
    <col min="11530" max="11530" width="16.5703125" style="84" customWidth="1"/>
    <col min="11531" max="11531" width="0.140625" style="84" customWidth="1"/>
    <col min="11532" max="11776" width="9.140625" style="84" customWidth="1"/>
    <col min="11777" max="11777" width="2.7109375" style="84" customWidth="1"/>
    <col min="11778" max="11778" width="12.140625" style="84" customWidth="1"/>
    <col min="11779" max="11779" width="73.140625" style="84" customWidth="1"/>
    <col min="11780" max="11780" width="12.7109375" style="84" bestFit="1" customWidth="1"/>
    <col min="11781" max="11781" width="12.28515625" style="84" bestFit="1" customWidth="1"/>
    <col min="11782" max="11782" width="11" style="84" customWidth="1"/>
    <col min="11783" max="11783" width="10.140625" style="84" customWidth="1"/>
    <col min="11784" max="11784" width="11.5703125" style="84" customWidth="1"/>
    <col min="11785" max="11785" width="13.42578125" style="84" customWidth="1"/>
    <col min="11786" max="11786" width="16.5703125" style="84" customWidth="1"/>
    <col min="11787" max="11787" width="0.140625" style="84" customWidth="1"/>
    <col min="11788" max="12032" width="9.140625" style="84" customWidth="1"/>
    <col min="12033" max="12033" width="2.7109375" style="84" customWidth="1"/>
    <col min="12034" max="12034" width="12.140625" style="84" customWidth="1"/>
    <col min="12035" max="12035" width="73.140625" style="84" customWidth="1"/>
    <col min="12036" max="12036" width="12.7109375" style="84" bestFit="1" customWidth="1"/>
    <col min="12037" max="12037" width="12.28515625" style="84" bestFit="1" customWidth="1"/>
    <col min="12038" max="12038" width="11" style="84" customWidth="1"/>
    <col min="12039" max="12039" width="10.140625" style="84" customWidth="1"/>
    <col min="12040" max="12040" width="11.5703125" style="84" customWidth="1"/>
    <col min="12041" max="12041" width="13.42578125" style="84" customWidth="1"/>
    <col min="12042" max="12042" width="16.5703125" style="84" customWidth="1"/>
    <col min="12043" max="12043" width="0.140625" style="84" customWidth="1"/>
    <col min="12044" max="12288" width="9.140625" style="84" customWidth="1"/>
    <col min="12289" max="12289" width="2.7109375" style="84" customWidth="1"/>
    <col min="12290" max="12290" width="12.140625" style="84" customWidth="1"/>
    <col min="12291" max="12291" width="73.140625" style="84" customWidth="1"/>
    <col min="12292" max="12292" width="12.7109375" style="84" bestFit="1" customWidth="1"/>
    <col min="12293" max="12293" width="12.28515625" style="84" bestFit="1" customWidth="1"/>
    <col min="12294" max="12294" width="11" style="84" customWidth="1"/>
    <col min="12295" max="12295" width="10.140625" style="84" customWidth="1"/>
    <col min="12296" max="12296" width="11.5703125" style="84" customWidth="1"/>
    <col min="12297" max="12297" width="13.42578125" style="84" customWidth="1"/>
    <col min="12298" max="12298" width="16.5703125" style="84" customWidth="1"/>
    <col min="12299" max="12299" width="0.140625" style="84" customWidth="1"/>
    <col min="12300" max="12544" width="9.140625" style="84" customWidth="1"/>
    <col min="12545" max="12545" width="2.7109375" style="84" customWidth="1"/>
    <col min="12546" max="12546" width="12.140625" style="84" customWidth="1"/>
    <col min="12547" max="12547" width="73.140625" style="84" customWidth="1"/>
    <col min="12548" max="12548" width="12.7109375" style="84" bestFit="1" customWidth="1"/>
    <col min="12549" max="12549" width="12.28515625" style="84" bestFit="1" customWidth="1"/>
    <col min="12550" max="12550" width="11" style="84" customWidth="1"/>
    <col min="12551" max="12551" width="10.140625" style="84" customWidth="1"/>
    <col min="12552" max="12552" width="11.5703125" style="84" customWidth="1"/>
    <col min="12553" max="12553" width="13.42578125" style="84" customWidth="1"/>
    <col min="12554" max="12554" width="16.5703125" style="84" customWidth="1"/>
    <col min="12555" max="12555" width="0.140625" style="84" customWidth="1"/>
    <col min="12556" max="12800" width="9.140625" style="84" customWidth="1"/>
    <col min="12801" max="12801" width="2.7109375" style="84" customWidth="1"/>
    <col min="12802" max="12802" width="12.140625" style="84" customWidth="1"/>
    <col min="12803" max="12803" width="73.140625" style="84" customWidth="1"/>
    <col min="12804" max="12804" width="12.7109375" style="84" bestFit="1" customWidth="1"/>
    <col min="12805" max="12805" width="12.28515625" style="84" bestFit="1" customWidth="1"/>
    <col min="12806" max="12806" width="11" style="84" customWidth="1"/>
    <col min="12807" max="12807" width="10.140625" style="84" customWidth="1"/>
    <col min="12808" max="12808" width="11.5703125" style="84" customWidth="1"/>
    <col min="12809" max="12809" width="13.42578125" style="84" customWidth="1"/>
    <col min="12810" max="12810" width="16.5703125" style="84" customWidth="1"/>
    <col min="12811" max="12811" width="0.140625" style="84" customWidth="1"/>
    <col min="12812" max="13056" width="9.140625" style="84" customWidth="1"/>
    <col min="13057" max="13057" width="2.7109375" style="84" customWidth="1"/>
    <col min="13058" max="13058" width="12.140625" style="84" customWidth="1"/>
    <col min="13059" max="13059" width="73.140625" style="84" customWidth="1"/>
    <col min="13060" max="13060" width="12.7109375" style="84" bestFit="1" customWidth="1"/>
    <col min="13061" max="13061" width="12.28515625" style="84" bestFit="1" customWidth="1"/>
    <col min="13062" max="13062" width="11" style="84" customWidth="1"/>
    <col min="13063" max="13063" width="10.140625" style="84" customWidth="1"/>
    <col min="13064" max="13064" width="11.5703125" style="84" customWidth="1"/>
    <col min="13065" max="13065" width="13.42578125" style="84" customWidth="1"/>
    <col min="13066" max="13066" width="16.5703125" style="84" customWidth="1"/>
    <col min="13067" max="13067" width="0.140625" style="84" customWidth="1"/>
    <col min="13068" max="13312" width="9.140625" style="84" customWidth="1"/>
    <col min="13313" max="13313" width="2.7109375" style="84" customWidth="1"/>
    <col min="13314" max="13314" width="12.140625" style="84" customWidth="1"/>
    <col min="13315" max="13315" width="73.140625" style="84" customWidth="1"/>
    <col min="13316" max="13316" width="12.7109375" style="84" bestFit="1" customWidth="1"/>
    <col min="13317" max="13317" width="12.28515625" style="84" bestFit="1" customWidth="1"/>
    <col min="13318" max="13318" width="11" style="84" customWidth="1"/>
    <col min="13319" max="13319" width="10.140625" style="84" customWidth="1"/>
    <col min="13320" max="13320" width="11.5703125" style="84" customWidth="1"/>
    <col min="13321" max="13321" width="13.42578125" style="84" customWidth="1"/>
    <col min="13322" max="13322" width="16.5703125" style="84" customWidth="1"/>
    <col min="13323" max="13323" width="0.140625" style="84" customWidth="1"/>
    <col min="13324" max="13568" width="9.140625" style="84" customWidth="1"/>
    <col min="13569" max="13569" width="2.7109375" style="84" customWidth="1"/>
    <col min="13570" max="13570" width="12.140625" style="84" customWidth="1"/>
    <col min="13571" max="13571" width="73.140625" style="84" customWidth="1"/>
    <col min="13572" max="13572" width="12.7109375" style="84" bestFit="1" customWidth="1"/>
    <col min="13573" max="13573" width="12.28515625" style="84" bestFit="1" customWidth="1"/>
    <col min="13574" max="13574" width="11" style="84" customWidth="1"/>
    <col min="13575" max="13575" width="10.140625" style="84" customWidth="1"/>
    <col min="13576" max="13576" width="11.5703125" style="84" customWidth="1"/>
    <col min="13577" max="13577" width="13.42578125" style="84" customWidth="1"/>
    <col min="13578" max="13578" width="16.5703125" style="84" customWidth="1"/>
    <col min="13579" max="13579" width="0.140625" style="84" customWidth="1"/>
    <col min="13580" max="13824" width="9.140625" style="84" customWidth="1"/>
    <col min="13825" max="13825" width="2.7109375" style="84" customWidth="1"/>
    <col min="13826" max="13826" width="12.140625" style="84" customWidth="1"/>
    <col min="13827" max="13827" width="73.140625" style="84" customWidth="1"/>
    <col min="13828" max="13828" width="12.7109375" style="84" bestFit="1" customWidth="1"/>
    <col min="13829" max="13829" width="12.28515625" style="84" bestFit="1" customWidth="1"/>
    <col min="13830" max="13830" width="11" style="84" customWidth="1"/>
    <col min="13831" max="13831" width="10.140625" style="84" customWidth="1"/>
    <col min="13832" max="13832" width="11.5703125" style="84" customWidth="1"/>
    <col min="13833" max="13833" width="13.42578125" style="84" customWidth="1"/>
    <col min="13834" max="13834" width="16.5703125" style="84" customWidth="1"/>
    <col min="13835" max="13835" width="0.140625" style="84" customWidth="1"/>
    <col min="13836" max="14080" width="9.140625" style="84" customWidth="1"/>
    <col min="14081" max="14081" width="2.7109375" style="84" customWidth="1"/>
    <col min="14082" max="14082" width="12.140625" style="84" customWidth="1"/>
    <col min="14083" max="14083" width="73.140625" style="84" customWidth="1"/>
    <col min="14084" max="14084" width="12.7109375" style="84" bestFit="1" customWidth="1"/>
    <col min="14085" max="14085" width="12.28515625" style="84" bestFit="1" customWidth="1"/>
    <col min="14086" max="14086" width="11" style="84" customWidth="1"/>
    <col min="14087" max="14087" width="10.140625" style="84" customWidth="1"/>
    <col min="14088" max="14088" width="11.5703125" style="84" customWidth="1"/>
    <col min="14089" max="14089" width="13.42578125" style="84" customWidth="1"/>
    <col min="14090" max="14090" width="16.5703125" style="84" customWidth="1"/>
    <col min="14091" max="14091" width="0.140625" style="84" customWidth="1"/>
    <col min="14092" max="14336" width="9.140625" style="84" customWidth="1"/>
    <col min="14337" max="14337" width="2.7109375" style="84" customWidth="1"/>
    <col min="14338" max="14338" width="12.140625" style="84" customWidth="1"/>
    <col min="14339" max="14339" width="73.140625" style="84" customWidth="1"/>
    <col min="14340" max="14340" width="12.7109375" style="84" bestFit="1" customWidth="1"/>
    <col min="14341" max="14341" width="12.28515625" style="84" bestFit="1" customWidth="1"/>
    <col min="14342" max="14342" width="11" style="84" customWidth="1"/>
    <col min="14343" max="14343" width="10.140625" style="84" customWidth="1"/>
    <col min="14344" max="14344" width="11.5703125" style="84" customWidth="1"/>
    <col min="14345" max="14345" width="13.42578125" style="84" customWidth="1"/>
    <col min="14346" max="14346" width="16.5703125" style="84" customWidth="1"/>
    <col min="14347" max="14347" width="0.140625" style="84" customWidth="1"/>
    <col min="14348" max="14592" width="9.140625" style="84" customWidth="1"/>
    <col min="14593" max="14593" width="2.7109375" style="84" customWidth="1"/>
    <col min="14594" max="14594" width="12.140625" style="84" customWidth="1"/>
    <col min="14595" max="14595" width="73.140625" style="84" customWidth="1"/>
    <col min="14596" max="14596" width="12.7109375" style="84" bestFit="1" customWidth="1"/>
    <col min="14597" max="14597" width="12.28515625" style="84" bestFit="1" customWidth="1"/>
    <col min="14598" max="14598" width="11" style="84" customWidth="1"/>
    <col min="14599" max="14599" width="10.140625" style="84" customWidth="1"/>
    <col min="14600" max="14600" width="11.5703125" style="84" customWidth="1"/>
    <col min="14601" max="14601" width="13.42578125" style="84" customWidth="1"/>
    <col min="14602" max="14602" width="16.5703125" style="84" customWidth="1"/>
    <col min="14603" max="14603" width="0.140625" style="84" customWidth="1"/>
    <col min="14604" max="14848" width="9.140625" style="84" customWidth="1"/>
    <col min="14849" max="14849" width="2.7109375" style="84" customWidth="1"/>
    <col min="14850" max="14850" width="12.140625" style="84" customWidth="1"/>
    <col min="14851" max="14851" width="73.140625" style="84" customWidth="1"/>
    <col min="14852" max="14852" width="12.7109375" style="84" bestFit="1" customWidth="1"/>
    <col min="14853" max="14853" width="12.28515625" style="84" bestFit="1" customWidth="1"/>
    <col min="14854" max="14854" width="11" style="84" customWidth="1"/>
    <col min="14855" max="14855" width="10.140625" style="84" customWidth="1"/>
    <col min="14856" max="14856" width="11.5703125" style="84" customWidth="1"/>
    <col min="14857" max="14857" width="13.42578125" style="84" customWidth="1"/>
    <col min="14858" max="14858" width="16.5703125" style="84" customWidth="1"/>
    <col min="14859" max="14859" width="0.140625" style="84" customWidth="1"/>
    <col min="14860" max="15104" width="9.140625" style="84" customWidth="1"/>
    <col min="15105" max="15105" width="2.7109375" style="84" customWidth="1"/>
    <col min="15106" max="15106" width="12.140625" style="84" customWidth="1"/>
    <col min="15107" max="15107" width="73.140625" style="84" customWidth="1"/>
    <col min="15108" max="15108" width="12.7109375" style="84" bestFit="1" customWidth="1"/>
    <col min="15109" max="15109" width="12.28515625" style="84" bestFit="1" customWidth="1"/>
    <col min="15110" max="15110" width="11" style="84" customWidth="1"/>
    <col min="15111" max="15111" width="10.140625" style="84" customWidth="1"/>
    <col min="15112" max="15112" width="11.5703125" style="84" customWidth="1"/>
    <col min="15113" max="15113" width="13.42578125" style="84" customWidth="1"/>
    <col min="15114" max="15114" width="16.5703125" style="84" customWidth="1"/>
    <col min="15115" max="15115" width="0.140625" style="84" customWidth="1"/>
    <col min="15116" max="15360" width="9.140625" style="84" customWidth="1"/>
    <col min="15361" max="15361" width="2.7109375" style="84" customWidth="1"/>
    <col min="15362" max="15362" width="12.140625" style="84" customWidth="1"/>
    <col min="15363" max="15363" width="73.140625" style="84" customWidth="1"/>
    <col min="15364" max="15364" width="12.7109375" style="84" bestFit="1" customWidth="1"/>
    <col min="15365" max="15365" width="12.28515625" style="84" bestFit="1" customWidth="1"/>
    <col min="15366" max="15366" width="11" style="84" customWidth="1"/>
    <col min="15367" max="15367" width="10.140625" style="84" customWidth="1"/>
    <col min="15368" max="15368" width="11.5703125" style="84" customWidth="1"/>
    <col min="15369" max="15369" width="13.42578125" style="84" customWidth="1"/>
    <col min="15370" max="15370" width="16.5703125" style="84" customWidth="1"/>
    <col min="15371" max="15371" width="0.140625" style="84" customWidth="1"/>
    <col min="15372" max="15616" width="9.140625" style="84" customWidth="1"/>
    <col min="15617" max="15617" width="2.7109375" style="84" customWidth="1"/>
    <col min="15618" max="15618" width="12.140625" style="84" customWidth="1"/>
    <col min="15619" max="15619" width="73.140625" style="84" customWidth="1"/>
    <col min="15620" max="15620" width="12.7109375" style="84" bestFit="1" customWidth="1"/>
    <col min="15621" max="15621" width="12.28515625" style="84" bestFit="1" customWidth="1"/>
    <col min="15622" max="15622" width="11" style="84" customWidth="1"/>
    <col min="15623" max="15623" width="10.140625" style="84" customWidth="1"/>
    <col min="15624" max="15624" width="11.5703125" style="84" customWidth="1"/>
    <col min="15625" max="15625" width="13.42578125" style="84" customWidth="1"/>
    <col min="15626" max="15626" width="16.5703125" style="84" customWidth="1"/>
    <col min="15627" max="15627" width="0.140625" style="84" customWidth="1"/>
    <col min="15628" max="15872" width="9.140625" style="84" customWidth="1"/>
    <col min="15873" max="15873" width="2.7109375" style="84" customWidth="1"/>
    <col min="15874" max="15874" width="12.140625" style="84" customWidth="1"/>
    <col min="15875" max="15875" width="73.140625" style="84" customWidth="1"/>
    <col min="15876" max="15876" width="12.7109375" style="84" bestFit="1" customWidth="1"/>
    <col min="15877" max="15877" width="12.28515625" style="84" bestFit="1" customWidth="1"/>
    <col min="15878" max="15878" width="11" style="84" customWidth="1"/>
    <col min="15879" max="15879" width="10.140625" style="84" customWidth="1"/>
    <col min="15880" max="15880" width="11.5703125" style="84" customWidth="1"/>
    <col min="15881" max="15881" width="13.42578125" style="84" customWidth="1"/>
    <col min="15882" max="15882" width="16.5703125" style="84" customWidth="1"/>
    <col min="15883" max="15883" width="0.140625" style="84" customWidth="1"/>
    <col min="15884" max="16128" width="9.140625" style="84" customWidth="1"/>
    <col min="16129" max="16129" width="2.7109375" style="84" customWidth="1"/>
    <col min="16130" max="16130" width="12.140625" style="84" customWidth="1"/>
    <col min="16131" max="16131" width="73.140625" style="84" customWidth="1"/>
    <col min="16132" max="16132" width="12.7109375" style="84" bestFit="1" customWidth="1"/>
    <col min="16133" max="16133" width="12.28515625" style="84" bestFit="1" customWidth="1"/>
    <col min="16134" max="16134" width="11" style="84" customWidth="1"/>
    <col min="16135" max="16135" width="10.140625" style="84" customWidth="1"/>
    <col min="16136" max="16136" width="11.5703125" style="84" customWidth="1"/>
    <col min="16137" max="16137" width="13.42578125" style="84" customWidth="1"/>
    <col min="16138" max="16138" width="16.5703125" style="84" customWidth="1"/>
    <col min="16139" max="16139" width="0.140625" style="84" customWidth="1"/>
    <col min="16140" max="16384" width="9.140625" style="84" customWidth="1"/>
  </cols>
  <sheetData>
    <row r="1" spans="1:11" ht="9.9499999999999993" customHeight="1" x14ac:dyDescent="0.2">
      <c r="A1" s="81"/>
      <c r="B1" s="81"/>
      <c r="C1" s="81"/>
      <c r="D1" s="82"/>
      <c r="E1" s="82"/>
      <c r="F1" s="81"/>
      <c r="G1" s="81"/>
      <c r="H1" s="81"/>
      <c r="I1" s="81"/>
      <c r="J1" s="81"/>
      <c r="K1" s="83"/>
    </row>
    <row r="2" spans="1:11" ht="8.1" customHeight="1" thickBot="1" x14ac:dyDescent="0.25">
      <c r="A2" s="85"/>
      <c r="B2" s="85"/>
      <c r="C2" s="85"/>
      <c r="D2" s="86"/>
      <c r="E2" s="86"/>
      <c r="F2" s="85"/>
      <c r="G2" s="85"/>
      <c r="H2" s="85"/>
      <c r="I2" s="85"/>
      <c r="J2" s="85"/>
      <c r="K2" s="85"/>
    </row>
    <row r="3" spans="1:11" ht="16.5" thickBot="1" x14ac:dyDescent="0.25">
      <c r="A3" s="85"/>
      <c r="B3" s="87"/>
      <c r="C3" s="88" t="s">
        <v>138</v>
      </c>
      <c r="D3" s="88" t="s">
        <v>139</v>
      </c>
      <c r="E3" s="88"/>
      <c r="F3" s="87"/>
      <c r="G3" s="87"/>
      <c r="H3" s="87"/>
      <c r="I3" s="87"/>
      <c r="J3" s="89"/>
      <c r="K3" s="89"/>
    </row>
    <row r="4" spans="1:11" ht="16.5" thickBot="1" x14ac:dyDescent="0.25">
      <c r="A4" s="85"/>
      <c r="B4" s="87"/>
      <c r="C4" s="87"/>
      <c r="D4" s="88"/>
      <c r="E4" s="88"/>
      <c r="F4" s="87"/>
      <c r="G4" s="87"/>
      <c r="H4" s="87"/>
      <c r="I4" s="87"/>
      <c r="J4" s="89"/>
      <c r="K4" s="89"/>
    </row>
    <row r="5" spans="1:11" ht="16.5" thickBot="1" x14ac:dyDescent="0.25">
      <c r="A5" s="85"/>
      <c r="B5" s="90" t="s">
        <v>140</v>
      </c>
      <c r="C5" s="90" t="s">
        <v>141</v>
      </c>
      <c r="D5" s="91" t="s">
        <v>142</v>
      </c>
      <c r="E5" s="91" t="s">
        <v>143</v>
      </c>
      <c r="F5" s="90" t="s">
        <v>144</v>
      </c>
      <c r="G5" s="90" t="s">
        <v>145</v>
      </c>
      <c r="H5" s="90" t="s">
        <v>146</v>
      </c>
      <c r="I5" s="90" t="s">
        <v>147</v>
      </c>
      <c r="J5" s="92" t="s">
        <v>148</v>
      </c>
      <c r="K5" s="92"/>
    </row>
    <row r="6" spans="1:11" x14ac:dyDescent="0.2">
      <c r="A6" s="85"/>
      <c r="B6" s="93" t="s">
        <v>9</v>
      </c>
      <c r="C6" s="93" t="s">
        <v>149</v>
      </c>
      <c r="D6" s="94">
        <v>20910</v>
      </c>
      <c r="E6" s="95">
        <v>45536</v>
      </c>
      <c r="F6" s="96">
        <v>31</v>
      </c>
      <c r="G6" s="96">
        <v>1017</v>
      </c>
      <c r="H6" s="96">
        <v>0</v>
      </c>
      <c r="I6" s="96">
        <v>0</v>
      </c>
      <c r="J6" s="97">
        <v>1017</v>
      </c>
      <c r="K6" s="97"/>
    </row>
    <row r="7" spans="1:11" x14ac:dyDescent="0.2">
      <c r="A7" s="85"/>
      <c r="B7" s="93" t="s">
        <v>9</v>
      </c>
      <c r="C7" s="93" t="s">
        <v>149</v>
      </c>
      <c r="D7" s="94">
        <v>21011</v>
      </c>
      <c r="E7" s="95">
        <v>45931</v>
      </c>
      <c r="F7" s="96">
        <v>44</v>
      </c>
      <c r="G7" s="96">
        <v>10021</v>
      </c>
      <c r="H7" s="96">
        <v>0</v>
      </c>
      <c r="I7" s="96">
        <v>0</v>
      </c>
      <c r="J7" s="97">
        <v>10021</v>
      </c>
      <c r="K7" s="97"/>
    </row>
    <row r="8" spans="1:11" customFormat="1" hidden="1" x14ac:dyDescent="0.2">
      <c r="A8" s="19"/>
      <c r="B8" s="20" t="s">
        <v>154</v>
      </c>
      <c r="C8" s="20" t="s">
        <v>155</v>
      </c>
      <c r="D8" s="20" t="s">
        <v>150</v>
      </c>
      <c r="E8" s="20" t="s">
        <v>151</v>
      </c>
      <c r="F8" s="21">
        <v>31</v>
      </c>
      <c r="G8" s="21">
        <v>2</v>
      </c>
      <c r="H8" s="21">
        <v>0</v>
      </c>
      <c r="I8" s="21">
        <v>0</v>
      </c>
      <c r="J8" s="80">
        <v>0</v>
      </c>
      <c r="K8" s="80"/>
    </row>
    <row r="9" spans="1:11" customFormat="1" ht="25.5" hidden="1" x14ac:dyDescent="0.2">
      <c r="A9" s="19"/>
      <c r="B9" s="20" t="s">
        <v>156</v>
      </c>
      <c r="C9" s="20" t="s">
        <v>157</v>
      </c>
      <c r="D9" s="20" t="s">
        <v>158</v>
      </c>
      <c r="E9" s="20" t="s">
        <v>159</v>
      </c>
      <c r="F9" s="21">
        <v>2</v>
      </c>
      <c r="G9" s="21">
        <v>1106</v>
      </c>
      <c r="H9" s="21">
        <v>0</v>
      </c>
      <c r="I9" s="21">
        <v>0</v>
      </c>
      <c r="J9" s="80">
        <v>0</v>
      </c>
      <c r="K9" s="80"/>
    </row>
    <row r="10" spans="1:11" x14ac:dyDescent="0.2">
      <c r="A10" s="85"/>
      <c r="B10" s="93" t="s">
        <v>12</v>
      </c>
      <c r="C10" s="93" t="s">
        <v>160</v>
      </c>
      <c r="D10" s="94">
        <v>212031</v>
      </c>
      <c r="E10" s="94" t="s">
        <v>161</v>
      </c>
      <c r="F10" s="96">
        <v>22</v>
      </c>
      <c r="G10" s="96">
        <v>4096</v>
      </c>
      <c r="H10" s="96">
        <v>0</v>
      </c>
      <c r="I10" s="96">
        <v>3690</v>
      </c>
      <c r="J10" s="97">
        <f>+G10+H10+I10</f>
        <v>7786</v>
      </c>
      <c r="K10" s="97"/>
    </row>
    <row r="11" spans="1:11" customFormat="1" hidden="1" x14ac:dyDescent="0.2">
      <c r="A11" s="19"/>
      <c r="B11" s="20" t="s">
        <v>162</v>
      </c>
      <c r="C11" s="20" t="s">
        <v>163</v>
      </c>
      <c r="D11" s="20" t="s">
        <v>164</v>
      </c>
      <c r="E11" s="20" t="s">
        <v>165</v>
      </c>
      <c r="F11" s="21">
        <v>11</v>
      </c>
      <c r="G11" s="21">
        <v>4150</v>
      </c>
      <c r="H11" s="21">
        <v>5</v>
      </c>
      <c r="I11" s="21">
        <v>3780</v>
      </c>
      <c r="J11" s="80">
        <v>0</v>
      </c>
      <c r="K11" s="80"/>
    </row>
    <row r="12" spans="1:11" customFormat="1" hidden="1" x14ac:dyDescent="0.2">
      <c r="A12" s="19"/>
      <c r="B12" s="20" t="s">
        <v>166</v>
      </c>
      <c r="C12" s="20" t="s">
        <v>167</v>
      </c>
      <c r="D12" s="20" t="s">
        <v>168</v>
      </c>
      <c r="E12" s="20" t="s">
        <v>169</v>
      </c>
      <c r="F12" s="21">
        <v>17</v>
      </c>
      <c r="G12" s="21">
        <v>5680</v>
      </c>
      <c r="H12" s="21">
        <v>0</v>
      </c>
      <c r="I12" s="21">
        <v>0</v>
      </c>
      <c r="J12" s="80">
        <v>0</v>
      </c>
      <c r="K12" s="80"/>
    </row>
    <row r="13" spans="1:11" x14ac:dyDescent="0.2">
      <c r="A13" s="85"/>
      <c r="B13" s="93" t="s">
        <v>14</v>
      </c>
      <c r="C13" s="93" t="s">
        <v>170</v>
      </c>
      <c r="D13" s="94">
        <v>211131</v>
      </c>
      <c r="E13" s="94" t="s">
        <v>171</v>
      </c>
      <c r="F13" s="96">
        <v>21</v>
      </c>
      <c r="G13" s="96">
        <v>2013</v>
      </c>
      <c r="H13" s="96">
        <v>0</v>
      </c>
      <c r="I13" s="96">
        <v>950</v>
      </c>
      <c r="J13" s="97">
        <f>+G13+H13+I13</f>
        <v>2963</v>
      </c>
      <c r="K13" s="97"/>
    </row>
    <row r="14" spans="1:11" customFormat="1" ht="25.5" hidden="1" x14ac:dyDescent="0.2">
      <c r="A14" s="19"/>
      <c r="B14" s="20" t="s">
        <v>172</v>
      </c>
      <c r="C14" s="20" t="s">
        <v>173</v>
      </c>
      <c r="D14" s="20" t="s">
        <v>174</v>
      </c>
      <c r="E14" s="20" t="s">
        <v>159</v>
      </c>
      <c r="F14" s="21">
        <v>2</v>
      </c>
      <c r="G14" s="21">
        <v>452</v>
      </c>
      <c r="H14" s="21">
        <v>0</v>
      </c>
      <c r="I14" s="21">
        <v>0</v>
      </c>
      <c r="J14" s="80">
        <v>0</v>
      </c>
      <c r="K14" s="80"/>
    </row>
    <row r="15" spans="1:11" x14ac:dyDescent="0.2">
      <c r="A15" s="85"/>
      <c r="B15" s="93" t="s">
        <v>19</v>
      </c>
      <c r="C15" s="93" t="s">
        <v>175</v>
      </c>
      <c r="D15" s="94">
        <v>20631</v>
      </c>
      <c r="E15" s="94" t="s">
        <v>176</v>
      </c>
      <c r="F15" s="96">
        <v>28</v>
      </c>
      <c r="G15" s="96">
        <v>280</v>
      </c>
      <c r="H15" s="96">
        <v>0</v>
      </c>
      <c r="I15" s="96">
        <v>0</v>
      </c>
      <c r="J15" s="97">
        <f>+G15+H15+I15</f>
        <v>280</v>
      </c>
      <c r="K15" s="97"/>
    </row>
    <row r="16" spans="1:11" x14ac:dyDescent="0.2">
      <c r="A16" s="85"/>
      <c r="B16" s="93" t="s">
        <v>19</v>
      </c>
      <c r="C16" s="93" t="s">
        <v>175</v>
      </c>
      <c r="D16" s="94">
        <v>21031</v>
      </c>
      <c r="E16" s="94" t="s">
        <v>178</v>
      </c>
      <c r="F16" s="96">
        <v>32</v>
      </c>
      <c r="G16" s="96">
        <v>4395</v>
      </c>
      <c r="H16" s="96">
        <v>0</v>
      </c>
      <c r="I16" s="96">
        <v>0</v>
      </c>
      <c r="J16" s="97">
        <f>+G16+H16+I16</f>
        <v>4395</v>
      </c>
      <c r="K16" s="97"/>
    </row>
    <row r="17" spans="1:11" customFormat="1" hidden="1" x14ac:dyDescent="0.2">
      <c r="A17" s="19"/>
      <c r="B17" s="20" t="s">
        <v>179</v>
      </c>
      <c r="C17" s="20" t="s">
        <v>180</v>
      </c>
      <c r="D17" s="20" t="s">
        <v>177</v>
      </c>
      <c r="E17" s="20" t="s">
        <v>178</v>
      </c>
      <c r="F17" s="21">
        <v>32</v>
      </c>
      <c r="G17" s="21">
        <v>778</v>
      </c>
      <c r="H17" s="21">
        <v>0</v>
      </c>
      <c r="I17" s="21">
        <v>0</v>
      </c>
      <c r="J17" s="80">
        <v>0</v>
      </c>
      <c r="K17" s="80"/>
    </row>
    <row r="18" spans="1:11" x14ac:dyDescent="0.2">
      <c r="A18" s="85"/>
      <c r="B18" s="93" t="s">
        <v>21</v>
      </c>
      <c r="C18" s="93" t="s">
        <v>181</v>
      </c>
      <c r="D18" s="94">
        <v>201062</v>
      </c>
      <c r="E18" s="94" t="s">
        <v>182</v>
      </c>
      <c r="F18" s="96">
        <v>35</v>
      </c>
      <c r="G18" s="96">
        <v>4904</v>
      </c>
      <c r="H18" s="96">
        <v>0</v>
      </c>
      <c r="I18" s="96">
        <v>0</v>
      </c>
      <c r="J18" s="97">
        <f>+G18+H18+I18</f>
        <v>4904</v>
      </c>
      <c r="K18" s="97"/>
    </row>
    <row r="19" spans="1:11" x14ac:dyDescent="0.2">
      <c r="A19" s="85"/>
      <c r="B19" s="93" t="s">
        <v>21</v>
      </c>
      <c r="C19" s="93" t="s">
        <v>181</v>
      </c>
      <c r="D19" s="94">
        <v>201072</v>
      </c>
      <c r="E19" s="94" t="s">
        <v>182</v>
      </c>
      <c r="F19" s="96">
        <v>35</v>
      </c>
      <c r="G19" s="96">
        <v>5131</v>
      </c>
      <c r="H19" s="96">
        <v>0</v>
      </c>
      <c r="I19" s="96">
        <v>0</v>
      </c>
      <c r="J19" s="97">
        <f>+G19+H19+I19</f>
        <v>5131</v>
      </c>
      <c r="K19" s="97"/>
    </row>
    <row r="20" spans="1:11" x14ac:dyDescent="0.2">
      <c r="A20" s="85"/>
      <c r="B20" s="93" t="s">
        <v>21</v>
      </c>
      <c r="C20" s="93" t="s">
        <v>181</v>
      </c>
      <c r="D20" s="94">
        <v>205011</v>
      </c>
      <c r="E20" s="94" t="s">
        <v>183</v>
      </c>
      <c r="F20" s="96">
        <v>27</v>
      </c>
      <c r="G20" s="96">
        <v>5161</v>
      </c>
      <c r="H20" s="96">
        <v>0</v>
      </c>
      <c r="I20" s="96">
        <v>0</v>
      </c>
      <c r="J20" s="97">
        <f>+G20+H20+I20</f>
        <v>5161</v>
      </c>
      <c r="K20" s="97"/>
    </row>
    <row r="21" spans="1:11" customFormat="1" hidden="1" x14ac:dyDescent="0.2">
      <c r="A21" s="19"/>
      <c r="B21" s="20" t="s">
        <v>184</v>
      </c>
      <c r="C21" s="20" t="s">
        <v>185</v>
      </c>
      <c r="D21" s="20" t="s">
        <v>186</v>
      </c>
      <c r="E21" s="20" t="s">
        <v>187</v>
      </c>
      <c r="F21" s="21">
        <v>7</v>
      </c>
      <c r="G21" s="21">
        <v>3492</v>
      </c>
      <c r="H21" s="21">
        <v>0</v>
      </c>
      <c r="I21" s="21">
        <v>0</v>
      </c>
      <c r="J21" s="80">
        <v>0</v>
      </c>
      <c r="K21" s="80"/>
    </row>
    <row r="22" spans="1:11" x14ac:dyDescent="0.2">
      <c r="A22" s="85"/>
      <c r="B22" s="93" t="s">
        <v>23</v>
      </c>
      <c r="C22" s="93" t="s">
        <v>22</v>
      </c>
      <c r="D22" s="94">
        <v>201102</v>
      </c>
      <c r="E22" s="95">
        <v>45292</v>
      </c>
      <c r="F22" s="96">
        <v>23</v>
      </c>
      <c r="G22" s="96">
        <v>2162</v>
      </c>
      <c r="H22" s="96">
        <v>0</v>
      </c>
      <c r="I22" s="96">
        <v>0</v>
      </c>
      <c r="J22" s="97">
        <f>+G22+H22+I22</f>
        <v>2162</v>
      </c>
      <c r="K22" s="97"/>
    </row>
    <row r="23" spans="1:11" x14ac:dyDescent="0.2">
      <c r="A23" s="85"/>
      <c r="B23" s="93" t="s">
        <v>23</v>
      </c>
      <c r="C23" s="93" t="s">
        <v>22</v>
      </c>
      <c r="D23" s="94">
        <v>207031</v>
      </c>
      <c r="E23" s="95">
        <v>45108</v>
      </c>
      <c r="F23" s="96">
        <v>17</v>
      </c>
      <c r="G23" s="96">
        <v>5</v>
      </c>
      <c r="H23" s="96">
        <v>0</v>
      </c>
      <c r="I23" s="96">
        <v>0</v>
      </c>
      <c r="J23" s="97">
        <f>+G23+H23+I23</f>
        <v>5</v>
      </c>
      <c r="K23" s="97"/>
    </row>
    <row r="24" spans="1:11" customFormat="1" ht="25.5" hidden="1" x14ac:dyDescent="0.2">
      <c r="A24" s="19"/>
      <c r="B24" s="20" t="s">
        <v>189</v>
      </c>
      <c r="C24" s="20" t="s">
        <v>190</v>
      </c>
      <c r="D24" s="20" t="s">
        <v>191</v>
      </c>
      <c r="E24" s="20" t="s">
        <v>192</v>
      </c>
      <c r="F24" s="21">
        <v>20</v>
      </c>
      <c r="G24" s="21">
        <v>2747</v>
      </c>
      <c r="H24" s="21">
        <v>0</v>
      </c>
      <c r="I24" s="21">
        <v>0</v>
      </c>
      <c r="J24" s="80">
        <v>0</v>
      </c>
      <c r="K24" s="80"/>
    </row>
    <row r="25" spans="1:11" x14ac:dyDescent="0.2">
      <c r="A25" s="85"/>
      <c r="B25" s="93" t="s">
        <v>25</v>
      </c>
      <c r="C25" s="93" t="s">
        <v>193</v>
      </c>
      <c r="D25" s="94" t="s">
        <v>194</v>
      </c>
      <c r="E25" s="95">
        <v>45200</v>
      </c>
      <c r="F25" s="96">
        <v>19</v>
      </c>
      <c r="G25" s="96">
        <v>100</v>
      </c>
      <c r="H25" s="96">
        <v>0</v>
      </c>
      <c r="I25" s="96">
        <v>0</v>
      </c>
      <c r="J25" s="97">
        <f>+G25+H25+I25</f>
        <v>100</v>
      </c>
      <c r="K25" s="97"/>
    </row>
    <row r="26" spans="1:11" x14ac:dyDescent="0.2">
      <c r="A26" s="85"/>
      <c r="B26" s="93" t="s">
        <v>25</v>
      </c>
      <c r="C26" s="93" t="s">
        <v>193</v>
      </c>
      <c r="D26" s="94" t="s">
        <v>191</v>
      </c>
      <c r="E26" s="94" t="s">
        <v>192</v>
      </c>
      <c r="F26" s="96">
        <v>19</v>
      </c>
      <c r="G26" s="96">
        <v>216</v>
      </c>
      <c r="H26" s="96">
        <v>0</v>
      </c>
      <c r="I26" s="96">
        <v>1096</v>
      </c>
      <c r="J26" s="97">
        <f>+G26+H26+I26</f>
        <v>1312</v>
      </c>
      <c r="K26" s="97"/>
    </row>
    <row r="27" spans="1:11" customFormat="1" hidden="1" x14ac:dyDescent="0.2">
      <c r="A27" s="19"/>
      <c r="B27" s="20" t="s">
        <v>25</v>
      </c>
      <c r="C27" s="20" t="s">
        <v>193</v>
      </c>
      <c r="D27" s="20" t="s">
        <v>195</v>
      </c>
      <c r="E27" s="22">
        <v>44348</v>
      </c>
      <c r="F27" s="21">
        <v>-8</v>
      </c>
      <c r="G27" s="21">
        <v>2</v>
      </c>
      <c r="H27" s="21">
        <v>0</v>
      </c>
      <c r="I27" s="21">
        <v>0</v>
      </c>
      <c r="J27" s="80">
        <f>+G27+H27+I27</f>
        <v>2</v>
      </c>
      <c r="K27" s="80"/>
    </row>
    <row r="28" spans="1:11" x14ac:dyDescent="0.2">
      <c r="A28" s="85"/>
      <c r="B28" s="93" t="s">
        <v>196</v>
      </c>
      <c r="C28" s="93" t="s">
        <v>197</v>
      </c>
      <c r="D28" s="94" t="s">
        <v>198</v>
      </c>
      <c r="E28" s="94" t="s">
        <v>199</v>
      </c>
      <c r="F28" s="96">
        <v>13</v>
      </c>
      <c r="G28" s="96">
        <v>753</v>
      </c>
      <c r="H28" s="96">
        <v>0</v>
      </c>
      <c r="I28" s="96">
        <v>0</v>
      </c>
      <c r="J28" s="97">
        <f>+G28+H28+I28</f>
        <v>753</v>
      </c>
      <c r="K28" s="97"/>
    </row>
    <row r="29" spans="1:11" x14ac:dyDescent="0.2">
      <c r="A29" s="85"/>
      <c r="B29" s="93" t="s">
        <v>27</v>
      </c>
      <c r="C29" s="93" t="s">
        <v>200</v>
      </c>
      <c r="D29" s="94">
        <v>21111</v>
      </c>
      <c r="E29" s="95">
        <v>45597</v>
      </c>
      <c r="F29" s="96">
        <v>33</v>
      </c>
      <c r="G29" s="96">
        <v>4445</v>
      </c>
      <c r="H29" s="96">
        <v>0</v>
      </c>
      <c r="I29" s="96">
        <v>0</v>
      </c>
      <c r="J29" s="97">
        <f>+G29+H29+I29</f>
        <v>4445</v>
      </c>
      <c r="K29" s="97"/>
    </row>
    <row r="30" spans="1:11" customFormat="1" hidden="1" x14ac:dyDescent="0.2">
      <c r="A30" s="19"/>
      <c r="B30" s="20" t="s">
        <v>203</v>
      </c>
      <c r="C30" s="20" t="s">
        <v>204</v>
      </c>
      <c r="D30" s="20" t="s">
        <v>205</v>
      </c>
      <c r="E30" s="20" t="s">
        <v>178</v>
      </c>
      <c r="F30" s="21">
        <v>32</v>
      </c>
      <c r="G30" s="21">
        <v>3000</v>
      </c>
      <c r="H30" s="21">
        <v>0</v>
      </c>
      <c r="I30" s="21">
        <v>0</v>
      </c>
      <c r="J30" s="80">
        <v>0</v>
      </c>
      <c r="K30" s="80"/>
    </row>
    <row r="31" spans="1:11" customFormat="1" hidden="1" x14ac:dyDescent="0.2">
      <c r="A31" s="19"/>
      <c r="B31" s="20" t="s">
        <v>206</v>
      </c>
      <c r="C31" s="20" t="s">
        <v>207</v>
      </c>
      <c r="D31" s="20" t="s">
        <v>205</v>
      </c>
      <c r="E31" s="20" t="s">
        <v>178</v>
      </c>
      <c r="F31" s="21">
        <v>32</v>
      </c>
      <c r="G31" s="21">
        <v>1350</v>
      </c>
      <c r="H31" s="21">
        <v>0</v>
      </c>
      <c r="I31" s="21">
        <v>0</v>
      </c>
      <c r="J31" s="80">
        <v>0</v>
      </c>
      <c r="K31" s="80"/>
    </row>
    <row r="32" spans="1:11" customFormat="1" hidden="1" x14ac:dyDescent="0.2">
      <c r="A32" s="19"/>
      <c r="B32" s="20" t="s">
        <v>208</v>
      </c>
      <c r="C32" s="20" t="s">
        <v>209</v>
      </c>
      <c r="D32" s="20" t="s">
        <v>205</v>
      </c>
      <c r="E32" s="20" t="s">
        <v>178</v>
      </c>
      <c r="F32" s="21">
        <v>32</v>
      </c>
      <c r="G32" s="21">
        <v>2000</v>
      </c>
      <c r="H32" s="21">
        <v>0</v>
      </c>
      <c r="I32" s="21">
        <v>0</v>
      </c>
      <c r="J32" s="80">
        <v>0</v>
      </c>
      <c r="K32" s="80"/>
    </row>
    <row r="33" spans="1:11" customFormat="1" hidden="1" x14ac:dyDescent="0.2">
      <c r="A33" s="19"/>
      <c r="B33" s="20" t="s">
        <v>210</v>
      </c>
      <c r="C33" s="20" t="s">
        <v>211</v>
      </c>
      <c r="D33" s="20" t="s">
        <v>212</v>
      </c>
      <c r="E33" s="20" t="s">
        <v>213</v>
      </c>
      <c r="F33" s="21">
        <v>34</v>
      </c>
      <c r="G33" s="21">
        <v>5566</v>
      </c>
      <c r="H33" s="21">
        <v>0</v>
      </c>
      <c r="I33" s="21">
        <v>0</v>
      </c>
      <c r="J33" s="80">
        <v>0</v>
      </c>
      <c r="K33" s="80"/>
    </row>
    <row r="34" spans="1:11" customFormat="1" hidden="1" x14ac:dyDescent="0.2">
      <c r="A34" s="19"/>
      <c r="B34" s="20" t="s">
        <v>214</v>
      </c>
      <c r="C34" s="20" t="s">
        <v>215</v>
      </c>
      <c r="D34" s="20" t="s">
        <v>205</v>
      </c>
      <c r="E34" s="20" t="s">
        <v>178</v>
      </c>
      <c r="F34" s="21">
        <v>32</v>
      </c>
      <c r="G34" s="21">
        <v>888</v>
      </c>
      <c r="H34" s="21">
        <v>2</v>
      </c>
      <c r="I34" s="21">
        <v>490</v>
      </c>
      <c r="J34" s="80">
        <v>0</v>
      </c>
      <c r="K34" s="80"/>
    </row>
    <row r="35" spans="1:11" x14ac:dyDescent="0.2">
      <c r="A35" s="85"/>
      <c r="B35" s="93" t="s">
        <v>29</v>
      </c>
      <c r="C35" s="93" t="s">
        <v>216</v>
      </c>
      <c r="D35" s="94">
        <v>201112</v>
      </c>
      <c r="E35" s="95">
        <v>45658</v>
      </c>
      <c r="F35" s="96">
        <v>35</v>
      </c>
      <c r="G35" s="96">
        <v>19359</v>
      </c>
      <c r="H35" s="96">
        <v>0</v>
      </c>
      <c r="I35" s="96">
        <v>0</v>
      </c>
      <c r="J35" s="97">
        <v>19359</v>
      </c>
      <c r="K35" s="97"/>
    </row>
    <row r="36" spans="1:11" x14ac:dyDescent="0.2">
      <c r="A36" s="85"/>
      <c r="B36" s="93" t="s">
        <v>29</v>
      </c>
      <c r="C36" s="93" t="s">
        <v>216</v>
      </c>
      <c r="D36" s="94">
        <v>210221</v>
      </c>
      <c r="E36" s="95">
        <v>45566</v>
      </c>
      <c r="F36" s="96">
        <v>32</v>
      </c>
      <c r="G36" s="96">
        <v>8</v>
      </c>
      <c r="H36" s="96">
        <v>0</v>
      </c>
      <c r="I36" s="96">
        <v>0</v>
      </c>
      <c r="J36" s="97">
        <v>8</v>
      </c>
      <c r="K36" s="97"/>
    </row>
    <row r="37" spans="1:11" x14ac:dyDescent="0.2">
      <c r="A37" s="85"/>
      <c r="B37" s="93" t="s">
        <v>29</v>
      </c>
      <c r="C37" s="93" t="s">
        <v>216</v>
      </c>
      <c r="D37" s="94">
        <v>210231</v>
      </c>
      <c r="E37" s="95">
        <v>45566</v>
      </c>
      <c r="F37" s="96">
        <v>32</v>
      </c>
      <c r="G37" s="96">
        <v>152</v>
      </c>
      <c r="H37" s="96">
        <v>0</v>
      </c>
      <c r="I37" s="96">
        <v>0</v>
      </c>
      <c r="J37" s="97">
        <v>152</v>
      </c>
      <c r="K37" s="97"/>
    </row>
    <row r="38" spans="1:11" x14ac:dyDescent="0.2">
      <c r="A38" s="85"/>
      <c r="B38" s="93" t="s">
        <v>29</v>
      </c>
      <c r="C38" s="93" t="s">
        <v>216</v>
      </c>
      <c r="D38" s="94">
        <v>212131</v>
      </c>
      <c r="E38" s="95">
        <v>45627</v>
      </c>
      <c r="F38" s="96">
        <v>34</v>
      </c>
      <c r="G38" s="96">
        <v>2280</v>
      </c>
      <c r="H38" s="96">
        <v>0</v>
      </c>
      <c r="I38" s="96">
        <v>0</v>
      </c>
      <c r="J38" s="97">
        <v>2280</v>
      </c>
      <c r="K38" s="97"/>
    </row>
    <row r="39" spans="1:11" x14ac:dyDescent="0.2">
      <c r="A39" s="85"/>
      <c r="B39" s="93" t="s">
        <v>29</v>
      </c>
      <c r="C39" s="93" t="s">
        <v>216</v>
      </c>
      <c r="D39" s="94">
        <v>212141</v>
      </c>
      <c r="E39" s="95">
        <v>45627</v>
      </c>
      <c r="F39" s="96">
        <v>34</v>
      </c>
      <c r="G39" s="96">
        <v>2041</v>
      </c>
      <c r="H39" s="96">
        <v>0</v>
      </c>
      <c r="I39" s="96">
        <v>0</v>
      </c>
      <c r="J39" s="97">
        <v>2041</v>
      </c>
      <c r="K39" s="97"/>
    </row>
    <row r="40" spans="1:11" customFormat="1" hidden="1" x14ac:dyDescent="0.2">
      <c r="A40" s="19"/>
      <c r="B40" s="20" t="s">
        <v>217</v>
      </c>
      <c r="C40" s="20" t="s">
        <v>218</v>
      </c>
      <c r="D40" s="20" t="s">
        <v>205</v>
      </c>
      <c r="E40" s="20" t="s">
        <v>178</v>
      </c>
      <c r="F40" s="21">
        <v>32</v>
      </c>
      <c r="G40" s="21">
        <v>3000</v>
      </c>
      <c r="H40" s="21">
        <v>0</v>
      </c>
      <c r="I40" s="21">
        <v>0</v>
      </c>
      <c r="J40" s="80">
        <v>0</v>
      </c>
      <c r="K40" s="80"/>
    </row>
    <row r="41" spans="1:11" customFormat="1" hidden="1" x14ac:dyDescent="0.2">
      <c r="A41" s="19"/>
      <c r="B41" s="20" t="s">
        <v>219</v>
      </c>
      <c r="C41" s="20" t="s">
        <v>220</v>
      </c>
      <c r="D41" s="20" t="s">
        <v>221</v>
      </c>
      <c r="E41" s="20" t="s">
        <v>188</v>
      </c>
      <c r="F41" s="21">
        <v>23</v>
      </c>
      <c r="G41" s="21">
        <v>1316</v>
      </c>
      <c r="H41" s="21">
        <v>0</v>
      </c>
      <c r="I41" s="21">
        <v>0</v>
      </c>
      <c r="J41" s="80">
        <v>0</v>
      </c>
      <c r="K41" s="80"/>
    </row>
    <row r="42" spans="1:11" x14ac:dyDescent="0.2">
      <c r="A42" s="85"/>
      <c r="B42" s="93" t="s">
        <v>31</v>
      </c>
      <c r="C42" s="93" t="s">
        <v>222</v>
      </c>
      <c r="D42" s="94">
        <v>201092</v>
      </c>
      <c r="E42" s="95">
        <v>45292</v>
      </c>
      <c r="F42" s="96">
        <v>23</v>
      </c>
      <c r="G42" s="96">
        <v>2579</v>
      </c>
      <c r="H42" s="96">
        <v>0</v>
      </c>
      <c r="I42" s="96">
        <v>0</v>
      </c>
      <c r="J42" s="97">
        <v>2579</v>
      </c>
      <c r="K42" s="97"/>
    </row>
    <row r="43" spans="1:11" customFormat="1" hidden="1" x14ac:dyDescent="0.2">
      <c r="A43" s="19"/>
      <c r="B43" s="20" t="s">
        <v>31</v>
      </c>
      <c r="C43" s="20" t="s">
        <v>222</v>
      </c>
      <c r="D43" s="20">
        <v>204130</v>
      </c>
      <c r="E43" s="20" t="s">
        <v>224</v>
      </c>
      <c r="F43" s="21">
        <v>1</v>
      </c>
      <c r="G43" s="21">
        <v>99</v>
      </c>
      <c r="H43" s="21">
        <v>0</v>
      </c>
      <c r="I43" s="21">
        <v>0</v>
      </c>
      <c r="J43" s="80">
        <v>99</v>
      </c>
      <c r="K43" s="80"/>
    </row>
    <row r="44" spans="1:11" customFormat="1" hidden="1" x14ac:dyDescent="0.2">
      <c r="A44" s="19"/>
      <c r="B44" s="20" t="s">
        <v>225</v>
      </c>
      <c r="C44" s="20" t="s">
        <v>226</v>
      </c>
      <c r="D44" s="20" t="s">
        <v>223</v>
      </c>
      <c r="E44" s="20" t="s">
        <v>224</v>
      </c>
      <c r="F44" s="21">
        <v>1</v>
      </c>
      <c r="G44" s="21">
        <v>1</v>
      </c>
      <c r="H44" s="21">
        <v>0</v>
      </c>
      <c r="I44" s="21">
        <v>0</v>
      </c>
      <c r="J44" s="80">
        <v>0</v>
      </c>
      <c r="K44" s="80"/>
    </row>
    <row r="45" spans="1:11" customFormat="1" ht="25.5" hidden="1" x14ac:dyDescent="0.2">
      <c r="A45" s="19"/>
      <c r="B45" s="20" t="s">
        <v>227</v>
      </c>
      <c r="C45" s="20" t="s">
        <v>228</v>
      </c>
      <c r="D45" s="20" t="s">
        <v>229</v>
      </c>
      <c r="E45" s="20" t="s">
        <v>230</v>
      </c>
      <c r="F45" s="21">
        <v>15</v>
      </c>
      <c r="G45" s="21">
        <v>1764</v>
      </c>
      <c r="H45" s="21">
        <v>0</v>
      </c>
      <c r="I45" s="21">
        <v>0</v>
      </c>
      <c r="J45" s="80">
        <v>0</v>
      </c>
      <c r="K45" s="80"/>
    </row>
    <row r="46" spans="1:11" customFormat="1" hidden="1" x14ac:dyDescent="0.2">
      <c r="A46" s="19"/>
      <c r="B46" s="20" t="s">
        <v>34</v>
      </c>
      <c r="C46" s="20" t="s">
        <v>231</v>
      </c>
      <c r="D46" s="20" t="s">
        <v>232</v>
      </c>
      <c r="E46" s="20" t="s">
        <v>233</v>
      </c>
      <c r="F46" s="21">
        <v>6</v>
      </c>
      <c r="G46" s="21">
        <v>2744</v>
      </c>
      <c r="H46" s="21">
        <v>0</v>
      </c>
      <c r="I46" s="21">
        <v>0</v>
      </c>
      <c r="J46" s="80">
        <f>+G46+H46+I46</f>
        <v>2744</v>
      </c>
      <c r="K46" s="80"/>
    </row>
    <row r="47" spans="1:11" x14ac:dyDescent="0.2">
      <c r="A47" s="85"/>
      <c r="B47" s="93" t="s">
        <v>34</v>
      </c>
      <c r="C47" s="93" t="s">
        <v>231</v>
      </c>
      <c r="D47" s="94">
        <v>201040</v>
      </c>
      <c r="E47" s="94" t="s">
        <v>165</v>
      </c>
      <c r="F47" s="96">
        <v>11</v>
      </c>
      <c r="G47" s="96">
        <v>665</v>
      </c>
      <c r="H47" s="96">
        <v>0</v>
      </c>
      <c r="I47" s="96">
        <v>0</v>
      </c>
      <c r="J47" s="97">
        <f>+G47+H47+I47</f>
        <v>665</v>
      </c>
      <c r="K47" s="97"/>
    </row>
    <row r="48" spans="1:11" customFormat="1" hidden="1" x14ac:dyDescent="0.2">
      <c r="A48" s="19"/>
      <c r="B48" s="20" t="s">
        <v>234</v>
      </c>
      <c r="C48" s="20" t="s">
        <v>235</v>
      </c>
      <c r="D48" s="20" t="s">
        <v>232</v>
      </c>
      <c r="E48" s="20" t="s">
        <v>233</v>
      </c>
      <c r="F48" s="21">
        <v>6</v>
      </c>
      <c r="G48" s="21">
        <v>9</v>
      </c>
      <c r="H48" s="21">
        <v>0</v>
      </c>
      <c r="I48" s="21">
        <v>0</v>
      </c>
      <c r="J48" s="80">
        <v>0</v>
      </c>
      <c r="K48" s="80"/>
    </row>
    <row r="49" spans="1:11" customFormat="1" hidden="1" x14ac:dyDescent="0.2">
      <c r="A49" s="19"/>
      <c r="B49" s="20" t="s">
        <v>236</v>
      </c>
      <c r="C49" s="20" t="s">
        <v>237</v>
      </c>
      <c r="D49" s="20" t="s">
        <v>238</v>
      </c>
      <c r="E49" s="20" t="s">
        <v>178</v>
      </c>
      <c r="F49" s="21">
        <v>32</v>
      </c>
      <c r="G49" s="21">
        <v>40000</v>
      </c>
      <c r="H49" s="21">
        <v>0</v>
      </c>
      <c r="I49" s="21">
        <v>0</v>
      </c>
      <c r="J49" s="80">
        <v>0</v>
      </c>
      <c r="K49" s="80"/>
    </row>
    <row r="50" spans="1:11" x14ac:dyDescent="0.2">
      <c r="A50" s="85"/>
      <c r="B50" s="93" t="s">
        <v>36</v>
      </c>
      <c r="C50" s="93" t="s">
        <v>239</v>
      </c>
      <c r="D50" s="94">
        <v>208221</v>
      </c>
      <c r="E50" s="95">
        <v>45505</v>
      </c>
      <c r="F50" s="96">
        <v>30</v>
      </c>
      <c r="G50" s="96">
        <v>32</v>
      </c>
      <c r="H50" s="96">
        <v>0</v>
      </c>
      <c r="I50" s="96">
        <v>0</v>
      </c>
      <c r="J50" s="97">
        <v>32</v>
      </c>
      <c r="K50" s="97"/>
    </row>
    <row r="51" spans="1:11" x14ac:dyDescent="0.2">
      <c r="A51" s="85"/>
      <c r="B51" s="93" t="s">
        <v>36</v>
      </c>
      <c r="C51" s="93" t="s">
        <v>239</v>
      </c>
      <c r="D51" s="94">
        <v>209151</v>
      </c>
      <c r="E51" s="95">
        <v>45536</v>
      </c>
      <c r="F51" s="96">
        <v>31</v>
      </c>
      <c r="G51" s="96">
        <v>3719</v>
      </c>
      <c r="H51" s="96">
        <v>0</v>
      </c>
      <c r="I51" s="96">
        <v>0</v>
      </c>
      <c r="J51" s="97">
        <v>3719</v>
      </c>
      <c r="K51" s="97"/>
    </row>
    <row r="52" spans="1:11" x14ac:dyDescent="0.2">
      <c r="A52" s="85"/>
      <c r="B52" s="93" t="s">
        <v>36</v>
      </c>
      <c r="C52" s="93" t="s">
        <v>239</v>
      </c>
      <c r="D52" s="94">
        <v>210031</v>
      </c>
      <c r="E52" s="95">
        <v>45566</v>
      </c>
      <c r="F52" s="96">
        <v>32</v>
      </c>
      <c r="G52" s="96">
        <v>9075</v>
      </c>
      <c r="H52" s="96">
        <v>0</v>
      </c>
      <c r="I52" s="96">
        <v>74340</v>
      </c>
      <c r="J52" s="97">
        <v>83415</v>
      </c>
      <c r="K52" s="97"/>
    </row>
    <row r="53" spans="1:11" x14ac:dyDescent="0.2">
      <c r="A53" s="85"/>
      <c r="B53" s="93" t="s">
        <v>36</v>
      </c>
      <c r="C53" s="93" t="s">
        <v>239</v>
      </c>
      <c r="D53" s="94">
        <v>210071</v>
      </c>
      <c r="E53" s="95">
        <v>45566</v>
      </c>
      <c r="F53" s="96">
        <v>32</v>
      </c>
      <c r="G53" s="96">
        <v>25585</v>
      </c>
      <c r="H53" s="96">
        <v>0</v>
      </c>
      <c r="I53" s="96">
        <v>0</v>
      </c>
      <c r="J53" s="97">
        <v>25585</v>
      </c>
      <c r="K53" s="97"/>
    </row>
    <row r="54" spans="1:11" x14ac:dyDescent="0.2">
      <c r="A54" s="85"/>
      <c r="B54" s="93" t="s">
        <v>36</v>
      </c>
      <c r="C54" s="93" t="s">
        <v>239</v>
      </c>
      <c r="D54" s="94">
        <v>211111</v>
      </c>
      <c r="E54" s="95">
        <v>45597</v>
      </c>
      <c r="F54" s="96">
        <v>33</v>
      </c>
      <c r="G54" s="96">
        <v>0</v>
      </c>
      <c r="H54" s="96">
        <v>45561</v>
      </c>
      <c r="I54" s="96">
        <v>0</v>
      </c>
      <c r="J54" s="97">
        <v>45561</v>
      </c>
      <c r="K54" s="97"/>
    </row>
    <row r="55" spans="1:11" customFormat="1" hidden="1" x14ac:dyDescent="0.2">
      <c r="A55" s="19"/>
      <c r="B55" s="20" t="s">
        <v>241</v>
      </c>
      <c r="C55" s="20" t="s">
        <v>242</v>
      </c>
      <c r="D55" s="20" t="s">
        <v>243</v>
      </c>
      <c r="E55" s="20" t="s">
        <v>244</v>
      </c>
      <c r="F55" s="21">
        <v>8</v>
      </c>
      <c r="G55" s="21">
        <v>376</v>
      </c>
      <c r="H55" s="21">
        <v>0</v>
      </c>
      <c r="I55" s="21">
        <v>0</v>
      </c>
      <c r="J55" s="80">
        <v>0</v>
      </c>
      <c r="K55" s="80"/>
    </row>
    <row r="56" spans="1:11" customFormat="1" hidden="1" x14ac:dyDescent="0.2">
      <c r="A56" s="19"/>
      <c r="B56" s="20" t="s">
        <v>241</v>
      </c>
      <c r="C56" s="20" t="s">
        <v>242</v>
      </c>
      <c r="D56" s="20" t="s">
        <v>245</v>
      </c>
      <c r="E56" s="20" t="s">
        <v>183</v>
      </c>
      <c r="F56" s="21">
        <v>27</v>
      </c>
      <c r="G56" s="21">
        <v>4867</v>
      </c>
      <c r="H56" s="21">
        <v>0</v>
      </c>
      <c r="I56" s="21">
        <v>0</v>
      </c>
      <c r="J56" s="80">
        <v>0</v>
      </c>
      <c r="K56" s="80"/>
    </row>
    <row r="57" spans="1:11" x14ac:dyDescent="0.2">
      <c r="A57" s="85"/>
      <c r="B57" s="93" t="s">
        <v>38</v>
      </c>
      <c r="C57" s="93" t="s">
        <v>246</v>
      </c>
      <c r="D57" s="94">
        <v>209161</v>
      </c>
      <c r="E57" s="95">
        <v>45536</v>
      </c>
      <c r="F57" s="96">
        <v>31</v>
      </c>
      <c r="G57" s="96">
        <v>13096</v>
      </c>
      <c r="H57" s="96">
        <v>0</v>
      </c>
      <c r="I57" s="96">
        <v>130680</v>
      </c>
      <c r="J57" s="97">
        <f>+G57+H57+I57</f>
        <v>143776</v>
      </c>
      <c r="K57" s="97"/>
    </row>
    <row r="58" spans="1:11" x14ac:dyDescent="0.2">
      <c r="A58" s="85"/>
      <c r="B58" s="93" t="s">
        <v>40</v>
      </c>
      <c r="C58" s="93" t="s">
        <v>247</v>
      </c>
      <c r="D58" s="94">
        <v>202151</v>
      </c>
      <c r="E58" s="95">
        <v>44958</v>
      </c>
      <c r="F58" s="96">
        <v>12</v>
      </c>
      <c r="G58" s="96">
        <v>155</v>
      </c>
      <c r="H58" s="96">
        <v>0</v>
      </c>
      <c r="I58" s="96">
        <v>220</v>
      </c>
      <c r="J58" s="97">
        <f>+G58+H58+I58</f>
        <v>375</v>
      </c>
      <c r="K58" s="97"/>
    </row>
    <row r="59" spans="1:11" x14ac:dyDescent="0.2">
      <c r="A59" s="85"/>
      <c r="B59" s="93" t="s">
        <v>40</v>
      </c>
      <c r="C59" s="93" t="s">
        <v>247</v>
      </c>
      <c r="D59" s="94">
        <v>207231</v>
      </c>
      <c r="E59" s="95">
        <v>45108</v>
      </c>
      <c r="F59" s="96">
        <v>17</v>
      </c>
      <c r="G59" s="96">
        <v>152</v>
      </c>
      <c r="H59" s="96">
        <v>0</v>
      </c>
      <c r="I59" s="96">
        <v>1175</v>
      </c>
      <c r="J59" s="97">
        <f>+G59+H59+I59</f>
        <v>1327</v>
      </c>
      <c r="K59" s="97"/>
    </row>
    <row r="60" spans="1:11" x14ac:dyDescent="0.2">
      <c r="A60" s="85"/>
      <c r="B60" s="93" t="s">
        <v>42</v>
      </c>
      <c r="C60" s="93" t="s">
        <v>41</v>
      </c>
      <c r="D60" s="94">
        <v>205081</v>
      </c>
      <c r="E60" s="94" t="s">
        <v>183</v>
      </c>
      <c r="F60" s="96">
        <v>27</v>
      </c>
      <c r="G60" s="96">
        <v>3309</v>
      </c>
      <c r="H60" s="96">
        <v>0</v>
      </c>
      <c r="I60" s="96">
        <v>4100</v>
      </c>
      <c r="J60" s="97">
        <f>+G60+H60+I60</f>
        <v>7409</v>
      </c>
      <c r="K60" s="97"/>
    </row>
    <row r="61" spans="1:11" customFormat="1" hidden="1" x14ac:dyDescent="0.2">
      <c r="A61" s="19"/>
      <c r="B61" s="20" t="s">
        <v>249</v>
      </c>
      <c r="C61" s="20" t="s">
        <v>250</v>
      </c>
      <c r="D61" s="20" t="s">
        <v>251</v>
      </c>
      <c r="E61" s="20" t="s">
        <v>252</v>
      </c>
      <c r="F61" s="21">
        <v>9</v>
      </c>
      <c r="G61" s="21">
        <v>1</v>
      </c>
      <c r="H61" s="21">
        <v>0</v>
      </c>
      <c r="I61" s="21">
        <v>0</v>
      </c>
      <c r="J61" s="80">
        <v>0</v>
      </c>
      <c r="K61" s="80"/>
    </row>
    <row r="62" spans="1:11" customFormat="1" hidden="1" x14ac:dyDescent="0.2">
      <c r="A62" s="19"/>
      <c r="B62" s="20" t="s">
        <v>249</v>
      </c>
      <c r="C62" s="20" t="s">
        <v>250</v>
      </c>
      <c r="D62" s="20" t="s">
        <v>253</v>
      </c>
      <c r="E62" s="20" t="s">
        <v>178</v>
      </c>
      <c r="F62" s="21">
        <v>32</v>
      </c>
      <c r="G62" s="21">
        <v>1432</v>
      </c>
      <c r="H62" s="21">
        <v>0</v>
      </c>
      <c r="I62" s="21">
        <v>0</v>
      </c>
      <c r="J62" s="80">
        <v>0</v>
      </c>
      <c r="K62" s="80"/>
    </row>
    <row r="63" spans="1:11" customFormat="1" hidden="1" x14ac:dyDescent="0.2">
      <c r="A63" s="19"/>
      <c r="B63" s="20" t="s">
        <v>254</v>
      </c>
      <c r="C63" s="20" t="s">
        <v>255</v>
      </c>
      <c r="D63" s="20" t="s">
        <v>256</v>
      </c>
      <c r="E63" s="20" t="s">
        <v>252</v>
      </c>
      <c r="F63" s="21">
        <v>9</v>
      </c>
      <c r="G63" s="21">
        <v>653</v>
      </c>
      <c r="H63" s="21">
        <v>0</v>
      </c>
      <c r="I63" s="21">
        <v>0</v>
      </c>
      <c r="J63" s="80">
        <v>0</v>
      </c>
      <c r="K63" s="80"/>
    </row>
    <row r="64" spans="1:11" x14ac:dyDescent="0.2">
      <c r="A64" s="85"/>
      <c r="B64" s="93" t="s">
        <v>44</v>
      </c>
      <c r="C64" s="93" t="s">
        <v>257</v>
      </c>
      <c r="D64" s="94">
        <v>201012</v>
      </c>
      <c r="E64" s="94" t="s">
        <v>182</v>
      </c>
      <c r="F64" s="96">
        <v>35</v>
      </c>
      <c r="G64" s="96">
        <v>40236</v>
      </c>
      <c r="H64" s="96">
        <v>0</v>
      </c>
      <c r="I64" s="96">
        <v>80209</v>
      </c>
      <c r="J64" s="97">
        <f>+G64+H64+I64</f>
        <v>120445</v>
      </c>
      <c r="K64" s="97"/>
    </row>
    <row r="65" spans="1:11" x14ac:dyDescent="0.2">
      <c r="A65" s="85"/>
      <c r="B65" s="93" t="s">
        <v>46</v>
      </c>
      <c r="C65" s="93" t="s">
        <v>258</v>
      </c>
      <c r="D65" s="94">
        <v>210081</v>
      </c>
      <c r="E65" s="94" t="s">
        <v>178</v>
      </c>
      <c r="F65" s="96">
        <v>32</v>
      </c>
      <c r="G65" s="96">
        <v>32911</v>
      </c>
      <c r="H65" s="96">
        <v>0</v>
      </c>
      <c r="I65" s="96">
        <v>13860</v>
      </c>
      <c r="J65" s="97">
        <f>+G65+H65+I65</f>
        <v>46771</v>
      </c>
      <c r="K65" s="97"/>
    </row>
    <row r="66" spans="1:11" customFormat="1" hidden="1" x14ac:dyDescent="0.2">
      <c r="A66" s="19"/>
      <c r="B66" s="20" t="s">
        <v>259</v>
      </c>
      <c r="C66" s="20" t="s">
        <v>260</v>
      </c>
      <c r="D66" s="20" t="s">
        <v>261</v>
      </c>
      <c r="E66" s="20" t="s">
        <v>262</v>
      </c>
      <c r="F66" s="21">
        <v>10</v>
      </c>
      <c r="G66" s="21">
        <v>6543</v>
      </c>
      <c r="H66" s="21">
        <v>0</v>
      </c>
      <c r="I66" s="21">
        <v>0</v>
      </c>
      <c r="J66" s="80">
        <f>+G66+H66+I66</f>
        <v>6543</v>
      </c>
      <c r="K66" s="80"/>
    </row>
    <row r="67" spans="1:11" x14ac:dyDescent="0.2">
      <c r="A67" s="85"/>
      <c r="B67" s="93" t="s">
        <v>263</v>
      </c>
      <c r="C67" s="93" t="s">
        <v>264</v>
      </c>
      <c r="D67" s="94" t="s">
        <v>265</v>
      </c>
      <c r="E67" s="94" t="s">
        <v>248</v>
      </c>
      <c r="F67" s="96">
        <v>12</v>
      </c>
      <c r="G67" s="96">
        <v>8661</v>
      </c>
      <c r="H67" s="96">
        <v>0</v>
      </c>
      <c r="I67" s="96">
        <v>0</v>
      </c>
      <c r="J67" s="97">
        <f>+G67+H67+I67</f>
        <v>8661</v>
      </c>
      <c r="K67" s="97"/>
    </row>
    <row r="68" spans="1:11" customFormat="1" hidden="1" x14ac:dyDescent="0.2">
      <c r="A68" s="19"/>
      <c r="B68" s="20" t="s">
        <v>266</v>
      </c>
      <c r="C68" s="20" t="s">
        <v>267</v>
      </c>
      <c r="D68" s="20" t="s">
        <v>268</v>
      </c>
      <c r="E68" s="20" t="s">
        <v>165</v>
      </c>
      <c r="F68" s="21">
        <v>11</v>
      </c>
      <c r="G68" s="21">
        <v>2160</v>
      </c>
      <c r="H68" s="21">
        <v>0</v>
      </c>
      <c r="I68" s="21">
        <v>0</v>
      </c>
      <c r="J68" s="80">
        <v>0</v>
      </c>
      <c r="K68" s="80"/>
    </row>
    <row r="69" spans="1:11" x14ac:dyDescent="0.2">
      <c r="A69" s="85"/>
      <c r="B69" s="93" t="s">
        <v>48</v>
      </c>
      <c r="C69" s="93" t="s">
        <v>269</v>
      </c>
      <c r="D69" s="94">
        <v>207221</v>
      </c>
      <c r="E69" s="95">
        <v>45108</v>
      </c>
      <c r="F69" s="96">
        <v>17</v>
      </c>
      <c r="G69" s="96">
        <v>244</v>
      </c>
      <c r="H69" s="96">
        <v>0</v>
      </c>
      <c r="I69" s="96">
        <v>942</v>
      </c>
      <c r="J69" s="97">
        <f>+G69+H69+I69</f>
        <v>1186</v>
      </c>
      <c r="K69" s="97"/>
    </row>
    <row r="70" spans="1:11" x14ac:dyDescent="0.2">
      <c r="A70" s="85"/>
      <c r="B70" s="93" t="s">
        <v>48</v>
      </c>
      <c r="C70" s="93" t="s">
        <v>269</v>
      </c>
      <c r="D70" s="94">
        <v>211141</v>
      </c>
      <c r="E70" s="95">
        <v>45231</v>
      </c>
      <c r="F70" s="96">
        <v>21</v>
      </c>
      <c r="G70" s="96">
        <v>2991</v>
      </c>
      <c r="H70" s="96">
        <v>0</v>
      </c>
      <c r="I70" s="96">
        <v>3326</v>
      </c>
      <c r="J70" s="97">
        <f>+G70+H70+I70</f>
        <v>6317</v>
      </c>
      <c r="K70" s="97"/>
    </row>
    <row r="71" spans="1:11" customFormat="1" hidden="1" x14ac:dyDescent="0.2">
      <c r="A71" s="19"/>
      <c r="B71" s="20" t="s">
        <v>50</v>
      </c>
      <c r="C71" s="20" t="s">
        <v>270</v>
      </c>
      <c r="D71" s="20" t="s">
        <v>271</v>
      </c>
      <c r="E71" s="20" t="s">
        <v>187</v>
      </c>
      <c r="F71" s="21">
        <v>7</v>
      </c>
      <c r="G71" s="21">
        <v>1</v>
      </c>
      <c r="H71" s="21">
        <v>0</v>
      </c>
      <c r="I71" s="21">
        <v>0</v>
      </c>
      <c r="J71" s="80">
        <f>+G71+H71+I71</f>
        <v>1</v>
      </c>
      <c r="K71" s="80"/>
    </row>
    <row r="72" spans="1:11" x14ac:dyDescent="0.2">
      <c r="A72" s="85"/>
      <c r="B72" s="93" t="s">
        <v>50</v>
      </c>
      <c r="C72" s="93" t="s">
        <v>270</v>
      </c>
      <c r="D72" s="94">
        <v>211171</v>
      </c>
      <c r="E72" s="95">
        <v>45231</v>
      </c>
      <c r="F72" s="96">
        <v>21</v>
      </c>
      <c r="G72" s="96">
        <v>3560</v>
      </c>
      <c r="H72" s="96">
        <v>0</v>
      </c>
      <c r="I72" s="96">
        <v>0</v>
      </c>
      <c r="J72" s="97">
        <f>+G72+H72+I72</f>
        <v>3560</v>
      </c>
      <c r="K72" s="97"/>
    </row>
    <row r="73" spans="1:11" customFormat="1" hidden="1" x14ac:dyDescent="0.2">
      <c r="A73" s="19"/>
      <c r="B73" s="20" t="s">
        <v>273</v>
      </c>
      <c r="C73" s="20" t="s">
        <v>274</v>
      </c>
      <c r="D73" s="20" t="s">
        <v>275</v>
      </c>
      <c r="E73" s="20" t="s">
        <v>169</v>
      </c>
      <c r="F73" s="21">
        <v>17</v>
      </c>
      <c r="G73" s="21">
        <v>162</v>
      </c>
      <c r="H73" s="21">
        <v>0</v>
      </c>
      <c r="I73" s="21">
        <v>0</v>
      </c>
      <c r="J73" s="80">
        <v>0</v>
      </c>
      <c r="K73" s="80"/>
    </row>
    <row r="74" spans="1:11" customFormat="1" hidden="1" x14ac:dyDescent="0.2">
      <c r="A74" s="19"/>
      <c r="B74" s="20" t="s">
        <v>273</v>
      </c>
      <c r="C74" s="20" t="s">
        <v>274</v>
      </c>
      <c r="D74" s="20" t="s">
        <v>272</v>
      </c>
      <c r="E74" s="20" t="s">
        <v>171</v>
      </c>
      <c r="F74" s="21">
        <v>21</v>
      </c>
      <c r="G74" s="21">
        <v>0</v>
      </c>
      <c r="H74" s="21">
        <v>0</v>
      </c>
      <c r="I74" s="21">
        <v>5040</v>
      </c>
      <c r="J74" s="80">
        <v>0</v>
      </c>
      <c r="K74" s="80"/>
    </row>
    <row r="75" spans="1:11" customFormat="1" hidden="1" x14ac:dyDescent="0.2">
      <c r="A75" s="19"/>
      <c r="B75" s="20" t="s">
        <v>276</v>
      </c>
      <c r="C75" s="20" t="s">
        <v>277</v>
      </c>
      <c r="D75" s="20" t="s">
        <v>278</v>
      </c>
      <c r="E75" s="20" t="s">
        <v>178</v>
      </c>
      <c r="F75" s="21">
        <v>32</v>
      </c>
      <c r="G75" s="21">
        <v>1252</v>
      </c>
      <c r="H75" s="21">
        <v>0</v>
      </c>
      <c r="I75" s="21">
        <v>0</v>
      </c>
      <c r="J75" s="80">
        <v>0</v>
      </c>
      <c r="K75" s="80"/>
    </row>
    <row r="76" spans="1:11" customFormat="1" hidden="1" x14ac:dyDescent="0.2">
      <c r="A76" s="19"/>
      <c r="B76" s="20" t="s">
        <v>279</v>
      </c>
      <c r="C76" s="20" t="s">
        <v>280</v>
      </c>
      <c r="D76" s="20" t="s">
        <v>281</v>
      </c>
      <c r="E76" s="20" t="s">
        <v>252</v>
      </c>
      <c r="F76" s="21">
        <v>9</v>
      </c>
      <c r="G76" s="21">
        <v>730</v>
      </c>
      <c r="H76" s="21">
        <v>0</v>
      </c>
      <c r="I76" s="21">
        <v>0</v>
      </c>
      <c r="J76" s="80">
        <v>0</v>
      </c>
      <c r="K76" s="80"/>
    </row>
    <row r="77" spans="1:11" x14ac:dyDescent="0.2">
      <c r="A77" s="85"/>
      <c r="B77" s="93" t="s">
        <v>52</v>
      </c>
      <c r="C77" s="93" t="s">
        <v>282</v>
      </c>
      <c r="D77" s="94">
        <v>209201</v>
      </c>
      <c r="E77" s="94" t="s">
        <v>151</v>
      </c>
      <c r="F77" s="96">
        <v>31</v>
      </c>
      <c r="G77" s="96">
        <v>2</v>
      </c>
      <c r="H77" s="96">
        <v>0</v>
      </c>
      <c r="I77" s="96">
        <v>0</v>
      </c>
      <c r="J77" s="97">
        <f t="shared" ref="J77:J82" si="0">+G77+H77+I77</f>
        <v>2</v>
      </c>
      <c r="K77" s="97"/>
    </row>
    <row r="78" spans="1:11" x14ac:dyDescent="0.2">
      <c r="A78" s="85"/>
      <c r="B78" s="93" t="s">
        <v>52</v>
      </c>
      <c r="C78" s="93" t="s">
        <v>282</v>
      </c>
      <c r="D78" s="94">
        <v>210021</v>
      </c>
      <c r="E78" s="94" t="s">
        <v>178</v>
      </c>
      <c r="F78" s="96">
        <v>32</v>
      </c>
      <c r="G78" s="96">
        <v>15538</v>
      </c>
      <c r="H78" s="96">
        <v>0</v>
      </c>
      <c r="I78" s="96">
        <v>0</v>
      </c>
      <c r="J78" s="97">
        <f t="shared" si="0"/>
        <v>15538</v>
      </c>
      <c r="K78" s="97"/>
    </row>
    <row r="79" spans="1:11" x14ac:dyDescent="0.2">
      <c r="A79" s="85"/>
      <c r="B79" s="93" t="s">
        <v>52</v>
      </c>
      <c r="C79" s="93" t="s">
        <v>282</v>
      </c>
      <c r="D79" s="94">
        <v>210051</v>
      </c>
      <c r="E79" s="94" t="s">
        <v>178</v>
      </c>
      <c r="F79" s="96">
        <v>32</v>
      </c>
      <c r="G79" s="96">
        <v>5445</v>
      </c>
      <c r="H79" s="96">
        <v>0</v>
      </c>
      <c r="I79" s="96">
        <v>40082</v>
      </c>
      <c r="J79" s="97">
        <f t="shared" si="0"/>
        <v>45527</v>
      </c>
      <c r="K79" s="97"/>
    </row>
    <row r="80" spans="1:11" x14ac:dyDescent="0.2">
      <c r="A80" s="85"/>
      <c r="B80" s="93" t="s">
        <v>52</v>
      </c>
      <c r="C80" s="93" t="s">
        <v>282</v>
      </c>
      <c r="D80" s="94">
        <v>210061</v>
      </c>
      <c r="E80" s="94" t="s">
        <v>178</v>
      </c>
      <c r="F80" s="96">
        <v>32</v>
      </c>
      <c r="G80" s="96">
        <v>0</v>
      </c>
      <c r="H80" s="96">
        <v>0</v>
      </c>
      <c r="I80" s="96">
        <v>44748</v>
      </c>
      <c r="J80" s="97">
        <f t="shared" si="0"/>
        <v>44748</v>
      </c>
      <c r="K80" s="97"/>
    </row>
    <row r="81" spans="1:11" x14ac:dyDescent="0.2">
      <c r="A81" s="85"/>
      <c r="B81" s="93" t="s">
        <v>283</v>
      </c>
      <c r="C81" s="93" t="s">
        <v>284</v>
      </c>
      <c r="D81" s="94" t="s">
        <v>285</v>
      </c>
      <c r="E81" s="94" t="s">
        <v>240</v>
      </c>
      <c r="F81" s="96">
        <v>30</v>
      </c>
      <c r="G81" s="96">
        <v>7772</v>
      </c>
      <c r="H81" s="96">
        <v>0</v>
      </c>
      <c r="I81" s="96">
        <v>13049</v>
      </c>
      <c r="J81" s="97">
        <f t="shared" si="0"/>
        <v>20821</v>
      </c>
      <c r="K81" s="97"/>
    </row>
    <row r="82" spans="1:11" x14ac:dyDescent="0.2">
      <c r="A82" s="85"/>
      <c r="B82" s="93" t="s">
        <v>56</v>
      </c>
      <c r="C82" s="93" t="s">
        <v>55</v>
      </c>
      <c r="D82" s="94">
        <v>212081</v>
      </c>
      <c r="E82" s="95">
        <v>45261</v>
      </c>
      <c r="F82" s="96">
        <v>22</v>
      </c>
      <c r="G82" s="96">
        <v>5641</v>
      </c>
      <c r="H82" s="96">
        <v>0</v>
      </c>
      <c r="I82" s="96">
        <v>0</v>
      </c>
      <c r="J82" s="97">
        <f t="shared" si="0"/>
        <v>5641</v>
      </c>
      <c r="K82" s="97"/>
    </row>
    <row r="83" spans="1:11" customFormat="1" hidden="1" x14ac:dyDescent="0.2">
      <c r="A83" s="19"/>
      <c r="B83" s="20" t="s">
        <v>286</v>
      </c>
      <c r="C83" s="20" t="s">
        <v>287</v>
      </c>
      <c r="D83" s="20" t="s">
        <v>288</v>
      </c>
      <c r="E83" s="20" t="s">
        <v>192</v>
      </c>
      <c r="F83" s="21">
        <v>20</v>
      </c>
      <c r="G83" s="21">
        <v>49</v>
      </c>
      <c r="H83" s="21">
        <v>0</v>
      </c>
      <c r="I83" s="21">
        <v>0</v>
      </c>
      <c r="J83" s="80">
        <v>0</v>
      </c>
      <c r="K83" s="80"/>
    </row>
    <row r="84" spans="1:11" x14ac:dyDescent="0.2">
      <c r="A84" s="85"/>
      <c r="B84" s="93" t="s">
        <v>61</v>
      </c>
      <c r="C84" s="93" t="s">
        <v>289</v>
      </c>
      <c r="D84" s="94">
        <v>205141</v>
      </c>
      <c r="E84" s="95">
        <v>45413</v>
      </c>
      <c r="F84" s="96">
        <v>27</v>
      </c>
      <c r="G84" s="96">
        <v>3769</v>
      </c>
      <c r="H84" s="96">
        <v>0</v>
      </c>
      <c r="I84" s="96">
        <v>13068</v>
      </c>
      <c r="J84" s="97">
        <f>+G84+H84+I84</f>
        <v>16837</v>
      </c>
      <c r="K84" s="97"/>
    </row>
    <row r="85" spans="1:11" x14ac:dyDescent="0.2">
      <c r="A85" s="85"/>
      <c r="B85" s="93" t="s">
        <v>63</v>
      </c>
      <c r="C85" s="93" t="s">
        <v>290</v>
      </c>
      <c r="D85" s="94">
        <v>204141</v>
      </c>
      <c r="E85" s="95">
        <v>45383</v>
      </c>
      <c r="F85" s="96">
        <v>26</v>
      </c>
      <c r="G85" s="96">
        <v>4535</v>
      </c>
      <c r="H85" s="96">
        <v>0</v>
      </c>
      <c r="I85" s="96">
        <v>0</v>
      </c>
      <c r="J85" s="97">
        <f>+G85+H85+I85</f>
        <v>4535</v>
      </c>
      <c r="K85" s="97"/>
    </row>
    <row r="86" spans="1:11" x14ac:dyDescent="0.2">
      <c r="A86" s="85"/>
      <c r="B86" s="93" t="s">
        <v>63</v>
      </c>
      <c r="C86" s="93" t="s">
        <v>290</v>
      </c>
      <c r="D86" s="94">
        <v>204170</v>
      </c>
      <c r="E86" s="95">
        <v>45017</v>
      </c>
      <c r="F86" s="96">
        <v>14</v>
      </c>
      <c r="G86" s="96">
        <v>13</v>
      </c>
      <c r="H86" s="96">
        <v>0</v>
      </c>
      <c r="I86" s="96">
        <v>0</v>
      </c>
      <c r="J86" s="97">
        <f>+G86+H86+I86</f>
        <v>13</v>
      </c>
      <c r="K86" s="97"/>
    </row>
    <row r="87" spans="1:11" x14ac:dyDescent="0.2">
      <c r="A87" s="85"/>
      <c r="B87" s="93" t="s">
        <v>63</v>
      </c>
      <c r="C87" s="93" t="s">
        <v>290</v>
      </c>
      <c r="D87" s="94">
        <v>205281</v>
      </c>
      <c r="E87" s="95">
        <v>45413</v>
      </c>
      <c r="F87" s="96">
        <v>27</v>
      </c>
      <c r="G87" s="96">
        <v>1363</v>
      </c>
      <c r="H87" s="96">
        <v>0</v>
      </c>
      <c r="I87" s="96">
        <v>10164</v>
      </c>
      <c r="J87" s="97">
        <f>+G87+H87+I87</f>
        <v>11527</v>
      </c>
      <c r="K87" s="97"/>
    </row>
    <row r="88" spans="1:11" customFormat="1" hidden="1" x14ac:dyDescent="0.2">
      <c r="A88" s="19"/>
      <c r="B88" s="20" t="s">
        <v>294</v>
      </c>
      <c r="C88" s="20" t="s">
        <v>295</v>
      </c>
      <c r="D88" s="20" t="s">
        <v>293</v>
      </c>
      <c r="E88" s="20" t="s">
        <v>183</v>
      </c>
      <c r="F88" s="21">
        <v>27</v>
      </c>
      <c r="G88" s="21">
        <v>3528</v>
      </c>
      <c r="H88" s="21">
        <v>0</v>
      </c>
      <c r="I88" s="21">
        <v>0</v>
      </c>
      <c r="J88" s="80">
        <v>0</v>
      </c>
      <c r="K88" s="80"/>
    </row>
    <row r="89" spans="1:11" customFormat="1" hidden="1" x14ac:dyDescent="0.2">
      <c r="A89" s="19"/>
      <c r="B89" s="20" t="s">
        <v>65</v>
      </c>
      <c r="C89" s="20" t="s">
        <v>64</v>
      </c>
      <c r="D89" s="20" t="s">
        <v>296</v>
      </c>
      <c r="E89" s="20" t="s">
        <v>297</v>
      </c>
      <c r="F89" s="21">
        <v>4</v>
      </c>
      <c r="G89" s="21">
        <v>10643</v>
      </c>
      <c r="H89" s="21">
        <v>0</v>
      </c>
      <c r="I89" s="21">
        <v>0</v>
      </c>
      <c r="J89" s="80">
        <f>+G89+H89+I89</f>
        <v>10643</v>
      </c>
      <c r="K89" s="80"/>
    </row>
    <row r="90" spans="1:11" customFormat="1" hidden="1" x14ac:dyDescent="0.2">
      <c r="A90" s="19"/>
      <c r="B90" s="20" t="s">
        <v>298</v>
      </c>
      <c r="C90" s="20" t="s">
        <v>299</v>
      </c>
      <c r="D90" s="20" t="s">
        <v>300</v>
      </c>
      <c r="E90" s="20" t="s">
        <v>188</v>
      </c>
      <c r="F90" s="21">
        <v>23</v>
      </c>
      <c r="G90" s="21">
        <v>4500</v>
      </c>
      <c r="H90" s="21">
        <v>0</v>
      </c>
      <c r="I90" s="21">
        <v>0</v>
      </c>
      <c r="J90" s="80">
        <v>0</v>
      </c>
      <c r="K90" s="80"/>
    </row>
    <row r="91" spans="1:11" customFormat="1" hidden="1" x14ac:dyDescent="0.2">
      <c r="A91" s="19"/>
      <c r="B91" s="20" t="s">
        <v>301</v>
      </c>
      <c r="C91" s="20" t="s">
        <v>302</v>
      </c>
      <c r="D91" s="20" t="s">
        <v>300</v>
      </c>
      <c r="E91" s="20" t="s">
        <v>188</v>
      </c>
      <c r="F91" s="21">
        <v>23</v>
      </c>
      <c r="G91" s="21">
        <v>2200</v>
      </c>
      <c r="H91" s="21">
        <v>0</v>
      </c>
      <c r="I91" s="21">
        <v>0</v>
      </c>
      <c r="J91" s="80">
        <v>0</v>
      </c>
      <c r="K91" s="80"/>
    </row>
    <row r="92" spans="1:11" x14ac:dyDescent="0.2">
      <c r="A92" s="85"/>
      <c r="B92" s="93" t="s">
        <v>67</v>
      </c>
      <c r="C92" s="93" t="s">
        <v>303</v>
      </c>
      <c r="D92" s="94">
        <v>201022</v>
      </c>
      <c r="E92" s="94" t="s">
        <v>188</v>
      </c>
      <c r="F92" s="96">
        <v>23</v>
      </c>
      <c r="G92" s="96">
        <v>4853</v>
      </c>
      <c r="H92" s="96">
        <v>0</v>
      </c>
      <c r="I92" s="96">
        <v>0</v>
      </c>
      <c r="J92" s="97">
        <f>+G92+H92+I92</f>
        <v>4853</v>
      </c>
      <c r="K92" s="97"/>
    </row>
    <row r="93" spans="1:11" x14ac:dyDescent="0.2">
      <c r="A93" s="85"/>
      <c r="B93" s="93" t="s">
        <v>67</v>
      </c>
      <c r="C93" s="93" t="s">
        <v>303</v>
      </c>
      <c r="D93" s="94">
        <v>201032</v>
      </c>
      <c r="E93" s="94" t="s">
        <v>188</v>
      </c>
      <c r="F93" s="96">
        <v>23</v>
      </c>
      <c r="G93" s="96">
        <v>9899</v>
      </c>
      <c r="H93" s="96">
        <v>0</v>
      </c>
      <c r="I93" s="96">
        <v>0</v>
      </c>
      <c r="J93" s="97">
        <f>+G93+H93+I93</f>
        <v>9899</v>
      </c>
      <c r="K93" s="97"/>
    </row>
    <row r="94" spans="1:11" x14ac:dyDescent="0.2">
      <c r="A94" s="85"/>
      <c r="B94" s="93" t="s">
        <v>69</v>
      </c>
      <c r="C94" s="93" t="s">
        <v>68</v>
      </c>
      <c r="D94" s="94" t="s">
        <v>304</v>
      </c>
      <c r="E94" s="95">
        <v>45170</v>
      </c>
      <c r="F94" s="96">
        <v>19</v>
      </c>
      <c r="G94" s="96">
        <v>530</v>
      </c>
      <c r="H94" s="96">
        <v>0</v>
      </c>
      <c r="I94" s="96">
        <v>3986</v>
      </c>
      <c r="J94" s="97">
        <f>+G94+H94+I94</f>
        <v>4516</v>
      </c>
      <c r="K94" s="97"/>
    </row>
    <row r="95" spans="1:11" x14ac:dyDescent="0.2">
      <c r="A95" s="85"/>
      <c r="B95" s="93" t="s">
        <v>69</v>
      </c>
      <c r="C95" s="93" t="s">
        <v>68</v>
      </c>
      <c r="D95" s="94" t="s">
        <v>306</v>
      </c>
      <c r="E95" s="95">
        <v>45261</v>
      </c>
      <c r="F95" s="96">
        <v>22</v>
      </c>
      <c r="G95" s="96">
        <v>0</v>
      </c>
      <c r="H95" s="96">
        <v>0</v>
      </c>
      <c r="I95" s="96">
        <v>7993</v>
      </c>
      <c r="J95" s="97">
        <f>+G95+H95+I95</f>
        <v>7993</v>
      </c>
      <c r="K95" s="97"/>
    </row>
    <row r="96" spans="1:11" customFormat="1" ht="25.5" hidden="1" x14ac:dyDescent="0.2">
      <c r="A96" s="19"/>
      <c r="B96" s="20" t="s">
        <v>307</v>
      </c>
      <c r="C96" s="20" t="s">
        <v>308</v>
      </c>
      <c r="D96" s="20" t="s">
        <v>309</v>
      </c>
      <c r="E96" s="20" t="s">
        <v>310</v>
      </c>
      <c r="F96" s="21">
        <v>16</v>
      </c>
      <c r="G96" s="21">
        <v>479</v>
      </c>
      <c r="H96" s="21">
        <v>0</v>
      </c>
      <c r="I96" s="21">
        <v>741</v>
      </c>
      <c r="J96" s="80">
        <v>0</v>
      </c>
      <c r="K96" s="80"/>
    </row>
    <row r="97" spans="1:11" customFormat="1" hidden="1" x14ac:dyDescent="0.2">
      <c r="A97" s="19"/>
      <c r="B97" s="20" t="s">
        <v>311</v>
      </c>
      <c r="C97" s="20" t="s">
        <v>312</v>
      </c>
      <c r="D97" s="20" t="s">
        <v>313</v>
      </c>
      <c r="E97" s="20" t="s">
        <v>165</v>
      </c>
      <c r="F97" s="21">
        <v>11</v>
      </c>
      <c r="G97" s="21">
        <v>413</v>
      </c>
      <c r="H97" s="21">
        <v>0</v>
      </c>
      <c r="I97" s="21">
        <v>4495</v>
      </c>
      <c r="J97" s="80">
        <v>0</v>
      </c>
      <c r="K97" s="80"/>
    </row>
    <row r="98" spans="1:11" x14ac:dyDescent="0.2">
      <c r="A98" s="85"/>
      <c r="B98" s="93" t="s">
        <v>71</v>
      </c>
      <c r="C98" s="93" t="s">
        <v>314</v>
      </c>
      <c r="D98" s="94">
        <v>201042</v>
      </c>
      <c r="E98" s="95">
        <v>45658</v>
      </c>
      <c r="F98" s="96">
        <v>35</v>
      </c>
      <c r="G98" s="96">
        <v>10417</v>
      </c>
      <c r="H98" s="96">
        <v>0</v>
      </c>
      <c r="I98" s="96">
        <v>0</v>
      </c>
      <c r="J98" s="97">
        <f>+G98+H98+I98</f>
        <v>10417</v>
      </c>
      <c r="K98" s="97"/>
    </row>
    <row r="99" spans="1:11" customFormat="1" hidden="1" x14ac:dyDescent="0.2">
      <c r="A99" s="19"/>
      <c r="B99" s="20" t="s">
        <v>315</v>
      </c>
      <c r="C99" s="20" t="s">
        <v>316</v>
      </c>
      <c r="D99" s="20" t="s">
        <v>317</v>
      </c>
      <c r="E99" s="20" t="s">
        <v>171</v>
      </c>
      <c r="F99" s="21">
        <v>21</v>
      </c>
      <c r="G99" s="21">
        <v>2959</v>
      </c>
      <c r="H99" s="21">
        <v>0</v>
      </c>
      <c r="I99" s="21">
        <v>0</v>
      </c>
      <c r="J99" s="80">
        <v>0</v>
      </c>
      <c r="K99" s="80"/>
    </row>
    <row r="100" spans="1:11" x14ac:dyDescent="0.2">
      <c r="A100" s="85"/>
      <c r="B100" s="93" t="s">
        <v>73</v>
      </c>
      <c r="C100" s="93" t="s">
        <v>72</v>
      </c>
      <c r="D100" s="94">
        <v>211191</v>
      </c>
      <c r="E100" s="94" t="s">
        <v>171</v>
      </c>
      <c r="F100" s="96">
        <v>21</v>
      </c>
      <c r="G100" s="96">
        <v>281</v>
      </c>
      <c r="H100" s="96">
        <v>0</v>
      </c>
      <c r="I100" s="96">
        <v>0</v>
      </c>
      <c r="J100" s="97">
        <f>+G100+H100+I100</f>
        <v>281</v>
      </c>
      <c r="K100" s="97"/>
    </row>
    <row r="101" spans="1:11" x14ac:dyDescent="0.2">
      <c r="A101" s="85"/>
      <c r="B101" s="93" t="s">
        <v>73</v>
      </c>
      <c r="C101" s="93" t="s">
        <v>72</v>
      </c>
      <c r="D101" s="94">
        <v>211201</v>
      </c>
      <c r="E101" s="94" t="s">
        <v>171</v>
      </c>
      <c r="F101" s="96">
        <v>21</v>
      </c>
      <c r="G101" s="96">
        <v>2006</v>
      </c>
      <c r="H101" s="96">
        <v>0</v>
      </c>
      <c r="I101" s="96">
        <v>0</v>
      </c>
      <c r="J101" s="97">
        <f>+G101+H101+I101</f>
        <v>2006</v>
      </c>
      <c r="K101" s="97"/>
    </row>
    <row r="102" spans="1:11" x14ac:dyDescent="0.2">
      <c r="A102" s="85"/>
      <c r="B102" s="93" t="s">
        <v>75</v>
      </c>
      <c r="C102" s="93" t="s">
        <v>74</v>
      </c>
      <c r="D102" s="94">
        <v>205090</v>
      </c>
      <c r="E102" s="95">
        <v>45047</v>
      </c>
      <c r="F102" s="96">
        <v>15</v>
      </c>
      <c r="G102" s="96">
        <v>7074</v>
      </c>
      <c r="H102" s="96">
        <v>0</v>
      </c>
      <c r="I102" s="96">
        <v>17061</v>
      </c>
      <c r="J102" s="97">
        <f>+G102+H102+I102</f>
        <v>24135</v>
      </c>
      <c r="K102" s="97"/>
    </row>
    <row r="103" spans="1:11" customFormat="1" hidden="1" x14ac:dyDescent="0.2">
      <c r="A103" s="19"/>
      <c r="B103" s="20" t="s">
        <v>318</v>
      </c>
      <c r="C103" s="20" t="s">
        <v>319</v>
      </c>
      <c r="D103" s="20" t="s">
        <v>320</v>
      </c>
      <c r="E103" s="20" t="s">
        <v>248</v>
      </c>
      <c r="F103" s="21">
        <v>12</v>
      </c>
      <c r="G103" s="21">
        <v>45</v>
      </c>
      <c r="H103" s="21">
        <v>0</v>
      </c>
      <c r="I103" s="21">
        <v>0</v>
      </c>
      <c r="J103" s="80">
        <v>0</v>
      </c>
      <c r="K103" s="80"/>
    </row>
    <row r="104" spans="1:11" customFormat="1" hidden="1" x14ac:dyDescent="0.2">
      <c r="A104" s="19"/>
      <c r="B104" s="20" t="s">
        <v>321</v>
      </c>
      <c r="C104" s="20" t="s">
        <v>322</v>
      </c>
      <c r="D104" s="20" t="s">
        <v>323</v>
      </c>
      <c r="E104" s="20" t="s">
        <v>324</v>
      </c>
      <c r="F104" s="21">
        <v>0</v>
      </c>
      <c r="G104" s="21">
        <v>258</v>
      </c>
      <c r="H104" s="21">
        <v>0</v>
      </c>
      <c r="I104" s="21">
        <v>0</v>
      </c>
      <c r="J104" s="80">
        <v>0</v>
      </c>
      <c r="K104" s="80"/>
    </row>
    <row r="105" spans="1:11" x14ac:dyDescent="0.2">
      <c r="A105" s="85"/>
      <c r="B105" s="93" t="s">
        <v>134</v>
      </c>
      <c r="C105" s="93" t="s">
        <v>133</v>
      </c>
      <c r="D105" s="94">
        <v>202171</v>
      </c>
      <c r="E105" s="94" t="s">
        <v>248</v>
      </c>
      <c r="F105" s="96">
        <v>12</v>
      </c>
      <c r="G105" s="96">
        <v>12</v>
      </c>
      <c r="H105" s="96">
        <v>0</v>
      </c>
      <c r="I105" s="96">
        <v>9680</v>
      </c>
      <c r="J105" s="97">
        <v>9692</v>
      </c>
      <c r="K105" s="97"/>
    </row>
    <row r="106" spans="1:11" x14ac:dyDescent="0.2">
      <c r="A106" s="85"/>
      <c r="B106" s="93" t="s">
        <v>134</v>
      </c>
      <c r="C106" s="93" t="s">
        <v>133</v>
      </c>
      <c r="D106" s="94">
        <v>202181</v>
      </c>
      <c r="E106" s="94" t="s">
        <v>248</v>
      </c>
      <c r="F106" s="96">
        <v>12</v>
      </c>
      <c r="G106" s="96">
        <v>5807</v>
      </c>
      <c r="H106" s="96">
        <v>0</v>
      </c>
      <c r="I106" s="96">
        <v>20328</v>
      </c>
      <c r="J106" s="97">
        <v>26135</v>
      </c>
      <c r="K106" s="97"/>
    </row>
    <row r="107" spans="1:11" customFormat="1" ht="25.5" hidden="1" x14ac:dyDescent="0.2">
      <c r="A107" s="19"/>
      <c r="B107" s="20" t="s">
        <v>136</v>
      </c>
      <c r="C107" s="20" t="s">
        <v>135</v>
      </c>
      <c r="D107" s="20" t="s">
        <v>325</v>
      </c>
      <c r="E107" s="20" t="s">
        <v>297</v>
      </c>
      <c r="F107" s="21">
        <v>4</v>
      </c>
      <c r="G107" s="21">
        <v>2446</v>
      </c>
      <c r="H107" s="21">
        <v>0</v>
      </c>
      <c r="I107" s="21">
        <v>0</v>
      </c>
      <c r="J107" s="80">
        <f t="shared" ref="J107:J117" si="1">+G107+H107+I107</f>
        <v>2446</v>
      </c>
      <c r="K107" s="80"/>
    </row>
    <row r="108" spans="1:11" customFormat="1" ht="25.5" hidden="1" x14ac:dyDescent="0.2">
      <c r="A108" s="19"/>
      <c r="B108" s="20" t="s">
        <v>136</v>
      </c>
      <c r="C108" s="20" t="s">
        <v>135</v>
      </c>
      <c r="D108" s="20" t="s">
        <v>326</v>
      </c>
      <c r="E108" s="20" t="s">
        <v>297</v>
      </c>
      <c r="F108" s="21">
        <v>4</v>
      </c>
      <c r="G108" s="21">
        <v>1970</v>
      </c>
      <c r="H108" s="21">
        <v>0</v>
      </c>
      <c r="I108" s="21">
        <v>0</v>
      </c>
      <c r="J108" s="80">
        <f t="shared" si="1"/>
        <v>1970</v>
      </c>
      <c r="K108" s="80"/>
    </row>
    <row r="109" spans="1:11" customFormat="1" ht="25.5" hidden="1" x14ac:dyDescent="0.2">
      <c r="A109" s="19"/>
      <c r="B109" s="20" t="s">
        <v>136</v>
      </c>
      <c r="C109" s="20" t="s">
        <v>135</v>
      </c>
      <c r="D109" s="20" t="s">
        <v>327</v>
      </c>
      <c r="E109" s="20" t="s">
        <v>233</v>
      </c>
      <c r="F109" s="21">
        <v>6</v>
      </c>
      <c r="G109" s="21">
        <v>4671</v>
      </c>
      <c r="H109" s="21">
        <v>0</v>
      </c>
      <c r="I109" s="21">
        <v>0</v>
      </c>
      <c r="J109" s="80">
        <f t="shared" si="1"/>
        <v>4671</v>
      </c>
      <c r="K109" s="80"/>
    </row>
    <row r="110" spans="1:11" customFormat="1" ht="25.5" hidden="1" x14ac:dyDescent="0.2">
      <c r="A110" s="19"/>
      <c r="B110" s="20" t="s">
        <v>136</v>
      </c>
      <c r="C110" s="20" t="s">
        <v>135</v>
      </c>
      <c r="D110" s="20" t="s">
        <v>328</v>
      </c>
      <c r="E110" s="20" t="s">
        <v>233</v>
      </c>
      <c r="F110" s="21">
        <v>6</v>
      </c>
      <c r="G110" s="21">
        <v>0</v>
      </c>
      <c r="H110" s="21">
        <v>0</v>
      </c>
      <c r="I110" s="21">
        <v>131224</v>
      </c>
      <c r="J110" s="80">
        <f t="shared" si="1"/>
        <v>131224</v>
      </c>
      <c r="K110" s="80"/>
    </row>
    <row r="111" spans="1:11" customFormat="1" ht="25.5" hidden="1" x14ac:dyDescent="0.2">
      <c r="A111" s="19"/>
      <c r="B111" s="20" t="s">
        <v>136</v>
      </c>
      <c r="C111" s="20" t="s">
        <v>135</v>
      </c>
      <c r="D111" s="20" t="s">
        <v>329</v>
      </c>
      <c r="E111" s="20" t="s">
        <v>233</v>
      </c>
      <c r="F111" s="21">
        <v>6</v>
      </c>
      <c r="G111" s="21">
        <v>0</v>
      </c>
      <c r="H111" s="21">
        <v>0</v>
      </c>
      <c r="I111" s="21">
        <v>177562</v>
      </c>
      <c r="J111" s="80">
        <f t="shared" si="1"/>
        <v>177562</v>
      </c>
      <c r="K111" s="80"/>
    </row>
    <row r="112" spans="1:11" customFormat="1" ht="25.5" hidden="1" x14ac:dyDescent="0.2">
      <c r="A112" s="19"/>
      <c r="B112" s="20" t="s">
        <v>136</v>
      </c>
      <c r="C112" s="20" t="s">
        <v>135</v>
      </c>
      <c r="D112" s="20" t="s">
        <v>330</v>
      </c>
      <c r="E112" s="20" t="s">
        <v>187</v>
      </c>
      <c r="F112" s="21">
        <v>7</v>
      </c>
      <c r="G112" s="21">
        <v>0</v>
      </c>
      <c r="H112" s="21">
        <v>0</v>
      </c>
      <c r="I112" s="21">
        <v>175896</v>
      </c>
      <c r="J112" s="80">
        <f t="shared" si="1"/>
        <v>175896</v>
      </c>
      <c r="K112" s="80"/>
    </row>
    <row r="113" spans="1:11" customFormat="1" ht="25.5" hidden="1" x14ac:dyDescent="0.2">
      <c r="A113" s="19"/>
      <c r="B113" s="20" t="s">
        <v>136</v>
      </c>
      <c r="C113" s="20" t="s">
        <v>135</v>
      </c>
      <c r="D113" s="20" t="s">
        <v>331</v>
      </c>
      <c r="E113" s="20" t="s">
        <v>187</v>
      </c>
      <c r="F113" s="21">
        <v>7</v>
      </c>
      <c r="G113" s="21">
        <v>0</v>
      </c>
      <c r="H113" s="21">
        <v>0</v>
      </c>
      <c r="I113" s="21">
        <v>176727</v>
      </c>
      <c r="J113" s="80">
        <f t="shared" si="1"/>
        <v>176727</v>
      </c>
      <c r="K113" s="80"/>
    </row>
    <row r="114" spans="1:11" x14ac:dyDescent="0.2">
      <c r="A114" s="85"/>
      <c r="B114" s="93" t="s">
        <v>125</v>
      </c>
      <c r="C114" s="93" t="s">
        <v>124</v>
      </c>
      <c r="D114" s="94" t="s">
        <v>332</v>
      </c>
      <c r="E114" s="95">
        <v>44986</v>
      </c>
      <c r="F114" s="96">
        <v>13</v>
      </c>
      <c r="G114" s="96">
        <v>233</v>
      </c>
      <c r="H114" s="96">
        <v>0</v>
      </c>
      <c r="I114" s="96">
        <v>2521</v>
      </c>
      <c r="J114" s="97">
        <f t="shared" si="1"/>
        <v>2754</v>
      </c>
      <c r="K114" s="97"/>
    </row>
    <row r="115" spans="1:11" x14ac:dyDescent="0.2">
      <c r="A115" s="85"/>
      <c r="B115" s="93" t="s">
        <v>127</v>
      </c>
      <c r="C115" s="93" t="s">
        <v>126</v>
      </c>
      <c r="D115" s="94" t="s">
        <v>333</v>
      </c>
      <c r="E115" s="95">
        <v>44986</v>
      </c>
      <c r="F115" s="96">
        <v>13</v>
      </c>
      <c r="G115" s="96">
        <v>241</v>
      </c>
      <c r="H115" s="96">
        <v>0</v>
      </c>
      <c r="I115" s="96">
        <v>2910</v>
      </c>
      <c r="J115" s="97">
        <f t="shared" si="1"/>
        <v>3151</v>
      </c>
      <c r="K115" s="97"/>
    </row>
    <row r="116" spans="1:11" x14ac:dyDescent="0.2">
      <c r="A116" s="85"/>
      <c r="B116" s="93" t="s">
        <v>129</v>
      </c>
      <c r="C116" s="93" t="s">
        <v>128</v>
      </c>
      <c r="D116" s="94" t="s">
        <v>334</v>
      </c>
      <c r="E116" s="95">
        <v>44927</v>
      </c>
      <c r="F116" s="96">
        <v>11</v>
      </c>
      <c r="G116" s="96">
        <v>210</v>
      </c>
      <c r="H116" s="96">
        <v>0</v>
      </c>
      <c r="I116" s="96">
        <v>1797</v>
      </c>
      <c r="J116" s="97">
        <f t="shared" si="1"/>
        <v>2007</v>
      </c>
      <c r="K116" s="97"/>
    </row>
    <row r="117" spans="1:11" x14ac:dyDescent="0.2">
      <c r="A117" s="85"/>
      <c r="B117" s="93" t="s">
        <v>131</v>
      </c>
      <c r="C117" s="93" t="s">
        <v>130</v>
      </c>
      <c r="D117" s="94" t="s">
        <v>335</v>
      </c>
      <c r="E117" s="94" t="s">
        <v>248</v>
      </c>
      <c r="F117" s="96">
        <v>12</v>
      </c>
      <c r="G117" s="96">
        <v>248</v>
      </c>
      <c r="H117" s="96">
        <v>0</v>
      </c>
      <c r="I117" s="96">
        <v>2066</v>
      </c>
      <c r="J117" s="97">
        <f t="shared" si="1"/>
        <v>2314</v>
      </c>
      <c r="K117" s="97"/>
    </row>
    <row r="118" spans="1:11" customFormat="1" hidden="1" x14ac:dyDescent="0.2">
      <c r="A118" s="19"/>
      <c r="B118" s="20" t="s">
        <v>336</v>
      </c>
      <c r="C118" s="20" t="s">
        <v>337</v>
      </c>
      <c r="D118" s="20" t="s">
        <v>338</v>
      </c>
      <c r="E118" s="20" t="s">
        <v>291</v>
      </c>
      <c r="F118" s="21">
        <v>26</v>
      </c>
      <c r="G118" s="21">
        <v>30</v>
      </c>
      <c r="H118" s="21">
        <v>0</v>
      </c>
      <c r="I118" s="21">
        <v>0</v>
      </c>
      <c r="J118" s="80">
        <v>0</v>
      </c>
      <c r="K118" s="80"/>
    </row>
    <row r="119" spans="1:11" x14ac:dyDescent="0.2">
      <c r="A119" s="85"/>
      <c r="B119" s="93" t="s">
        <v>339</v>
      </c>
      <c r="C119" s="93" t="s">
        <v>340</v>
      </c>
      <c r="D119" s="94" t="s">
        <v>341</v>
      </c>
      <c r="E119" s="94" t="s">
        <v>342</v>
      </c>
      <c r="F119" s="96">
        <v>73</v>
      </c>
      <c r="G119" s="96">
        <v>0</v>
      </c>
      <c r="H119" s="96">
        <v>0</v>
      </c>
      <c r="I119" s="96">
        <v>37</v>
      </c>
      <c r="J119" s="97">
        <f>+G119+H119+I119</f>
        <v>37</v>
      </c>
      <c r="K119" s="97"/>
    </row>
    <row r="120" spans="1:11" customFormat="1" hidden="1" x14ac:dyDescent="0.2">
      <c r="A120" s="19"/>
      <c r="B120" s="20" t="s">
        <v>343</v>
      </c>
      <c r="C120" s="20" t="s">
        <v>344</v>
      </c>
      <c r="D120" s="20" t="s">
        <v>341</v>
      </c>
      <c r="E120" s="20" t="s">
        <v>262</v>
      </c>
      <c r="F120" s="21">
        <v>10</v>
      </c>
      <c r="G120" s="21">
        <v>2139</v>
      </c>
      <c r="H120" s="21">
        <v>0</v>
      </c>
      <c r="I120" s="21">
        <v>0</v>
      </c>
      <c r="J120" s="80">
        <f>+G120+H120+I120</f>
        <v>2139</v>
      </c>
      <c r="K120" s="80"/>
    </row>
    <row r="121" spans="1:11" customFormat="1" hidden="1" x14ac:dyDescent="0.2">
      <c r="A121" s="19"/>
      <c r="B121" s="20" t="s">
        <v>345</v>
      </c>
      <c r="C121" s="20" t="s">
        <v>346</v>
      </c>
      <c r="D121" s="20" t="s">
        <v>347</v>
      </c>
      <c r="E121" s="20" t="s">
        <v>178</v>
      </c>
      <c r="F121" s="21">
        <v>32</v>
      </c>
      <c r="G121" s="21">
        <v>2000</v>
      </c>
      <c r="H121" s="21">
        <v>0</v>
      </c>
      <c r="I121" s="21">
        <v>0</v>
      </c>
      <c r="J121" s="80">
        <v>0</v>
      </c>
      <c r="K121" s="80"/>
    </row>
    <row r="122" spans="1:11" customFormat="1" hidden="1" x14ac:dyDescent="0.2">
      <c r="A122" s="19"/>
      <c r="B122" s="20" t="s">
        <v>348</v>
      </c>
      <c r="C122" s="20" t="s">
        <v>349</v>
      </c>
      <c r="D122" s="20" t="s">
        <v>347</v>
      </c>
      <c r="E122" s="20" t="s">
        <v>178</v>
      </c>
      <c r="F122" s="21">
        <v>32</v>
      </c>
      <c r="G122" s="21">
        <v>19</v>
      </c>
      <c r="H122" s="21">
        <v>1</v>
      </c>
      <c r="I122" s="21">
        <v>10</v>
      </c>
      <c r="J122" s="80">
        <v>0</v>
      </c>
      <c r="K122" s="80"/>
    </row>
    <row r="123" spans="1:11" x14ac:dyDescent="0.2">
      <c r="A123" s="85"/>
      <c r="B123" s="93" t="s">
        <v>81</v>
      </c>
      <c r="C123" s="93" t="s">
        <v>350</v>
      </c>
      <c r="D123" s="94">
        <v>201142</v>
      </c>
      <c r="E123" s="95">
        <v>45658</v>
      </c>
      <c r="F123" s="96">
        <v>35</v>
      </c>
      <c r="G123" s="96">
        <v>0</v>
      </c>
      <c r="H123" s="96">
        <v>0</v>
      </c>
      <c r="I123" s="96">
        <v>12100</v>
      </c>
      <c r="J123" s="97">
        <f>+G123+H123+I123</f>
        <v>12100</v>
      </c>
      <c r="K123" s="97"/>
    </row>
    <row r="124" spans="1:11" x14ac:dyDescent="0.2">
      <c r="A124" s="85"/>
      <c r="B124" s="93" t="s">
        <v>81</v>
      </c>
      <c r="C124" s="93" t="s">
        <v>350</v>
      </c>
      <c r="D124" s="94">
        <v>211081</v>
      </c>
      <c r="E124" s="95">
        <v>45597</v>
      </c>
      <c r="F124" s="96">
        <v>33</v>
      </c>
      <c r="G124" s="96">
        <v>5142</v>
      </c>
      <c r="H124" s="96">
        <v>0</v>
      </c>
      <c r="I124" s="96">
        <v>4920</v>
      </c>
      <c r="J124" s="97">
        <f>+G124+H124+I124</f>
        <v>10062</v>
      </c>
      <c r="K124" s="97"/>
    </row>
    <row r="125" spans="1:11" customFormat="1" hidden="1" x14ac:dyDescent="0.2">
      <c r="A125" s="19"/>
      <c r="B125" s="20" t="s">
        <v>351</v>
      </c>
      <c r="C125" s="20" t="s">
        <v>352</v>
      </c>
      <c r="D125" s="20" t="s">
        <v>347</v>
      </c>
      <c r="E125" s="20" t="s">
        <v>178</v>
      </c>
      <c r="F125" s="21">
        <v>32</v>
      </c>
      <c r="G125" s="21">
        <v>2000</v>
      </c>
      <c r="H125" s="21">
        <v>0</v>
      </c>
      <c r="I125" s="21">
        <v>0</v>
      </c>
      <c r="J125" s="80">
        <v>0</v>
      </c>
      <c r="K125" s="80"/>
    </row>
    <row r="126" spans="1:11" x14ac:dyDescent="0.2">
      <c r="A126" s="85"/>
      <c r="B126" s="93" t="s">
        <v>83</v>
      </c>
      <c r="C126" s="93" t="s">
        <v>353</v>
      </c>
      <c r="D126" s="94">
        <v>212111</v>
      </c>
      <c r="E126" s="95">
        <v>45261</v>
      </c>
      <c r="F126" s="96">
        <v>22</v>
      </c>
      <c r="G126" s="96">
        <v>5298</v>
      </c>
      <c r="H126" s="96">
        <v>0</v>
      </c>
      <c r="I126" s="96">
        <v>0</v>
      </c>
      <c r="J126" s="97">
        <f>+G126+H126+I126</f>
        <v>5298</v>
      </c>
      <c r="K126" s="97"/>
    </row>
    <row r="127" spans="1:11" customFormat="1" hidden="1" x14ac:dyDescent="0.2">
      <c r="A127" s="19"/>
      <c r="B127" s="20" t="s">
        <v>355</v>
      </c>
      <c r="C127" s="20" t="s">
        <v>356</v>
      </c>
      <c r="D127" s="20" t="s">
        <v>354</v>
      </c>
      <c r="E127" s="20" t="s">
        <v>161</v>
      </c>
      <c r="F127" s="21">
        <v>22</v>
      </c>
      <c r="G127" s="21">
        <v>4000</v>
      </c>
      <c r="H127" s="21">
        <v>0</v>
      </c>
      <c r="I127" s="21">
        <v>0</v>
      </c>
      <c r="J127" s="80">
        <v>0</v>
      </c>
      <c r="K127" s="80"/>
    </row>
    <row r="128" spans="1:11" x14ac:dyDescent="0.2">
      <c r="A128" s="85"/>
      <c r="B128" s="93" t="s">
        <v>85</v>
      </c>
      <c r="C128" s="93" t="s">
        <v>357</v>
      </c>
      <c r="D128" s="94" t="s">
        <v>354</v>
      </c>
      <c r="E128" s="94" t="s">
        <v>161</v>
      </c>
      <c r="F128" s="96">
        <v>22</v>
      </c>
      <c r="G128" s="96">
        <v>2230</v>
      </c>
      <c r="H128" s="96">
        <v>0</v>
      </c>
      <c r="I128" s="96">
        <v>0</v>
      </c>
      <c r="J128" s="97">
        <f>+G128+H128+I128</f>
        <v>2230</v>
      </c>
      <c r="K128" s="97"/>
    </row>
    <row r="129" spans="1:11" x14ac:dyDescent="0.2">
      <c r="A129" s="85"/>
      <c r="B129" s="93" t="s">
        <v>87</v>
      </c>
      <c r="C129" s="93" t="s">
        <v>358</v>
      </c>
      <c r="D129" s="94">
        <v>201130</v>
      </c>
      <c r="E129" s="95">
        <v>44927</v>
      </c>
      <c r="F129" s="96">
        <v>11</v>
      </c>
      <c r="G129" s="96">
        <v>6014</v>
      </c>
      <c r="H129" s="96">
        <v>0</v>
      </c>
      <c r="I129" s="96">
        <v>15246</v>
      </c>
      <c r="J129" s="97">
        <f>+G129+H129+I129</f>
        <v>21260</v>
      </c>
      <c r="K129" s="97"/>
    </row>
    <row r="130" spans="1:11" customFormat="1" hidden="1" x14ac:dyDescent="0.2">
      <c r="A130" s="19"/>
      <c r="B130" s="20" t="s">
        <v>359</v>
      </c>
      <c r="C130" s="20" t="s">
        <v>360</v>
      </c>
      <c r="D130" s="20" t="s">
        <v>361</v>
      </c>
      <c r="E130" s="20" t="s">
        <v>165</v>
      </c>
      <c r="F130" s="21">
        <v>11</v>
      </c>
      <c r="G130" s="21">
        <v>188</v>
      </c>
      <c r="H130" s="21">
        <v>0</v>
      </c>
      <c r="I130" s="21">
        <v>0</v>
      </c>
      <c r="J130" s="80">
        <v>0</v>
      </c>
      <c r="K130" s="80"/>
    </row>
    <row r="131" spans="1:11" customFormat="1" ht="25.5" hidden="1" x14ac:dyDescent="0.2">
      <c r="A131" s="19"/>
      <c r="B131" s="20" t="s">
        <v>362</v>
      </c>
      <c r="C131" s="20" t="s">
        <v>363</v>
      </c>
      <c r="D131" s="20" t="s">
        <v>364</v>
      </c>
      <c r="E131" s="20" t="s">
        <v>365</v>
      </c>
      <c r="F131" s="21">
        <v>3</v>
      </c>
      <c r="G131" s="21">
        <v>2597</v>
      </c>
      <c r="H131" s="21">
        <v>0</v>
      </c>
      <c r="I131" s="21">
        <v>0</v>
      </c>
      <c r="J131" s="80">
        <v>0</v>
      </c>
      <c r="K131" s="80"/>
    </row>
    <row r="132" spans="1:11" customFormat="1" hidden="1" x14ac:dyDescent="0.2">
      <c r="A132" s="19"/>
      <c r="B132" s="20" t="s">
        <v>366</v>
      </c>
      <c r="C132" s="20" t="s">
        <v>367</v>
      </c>
      <c r="D132" s="20" t="s">
        <v>364</v>
      </c>
      <c r="E132" s="20" t="s">
        <v>365</v>
      </c>
      <c r="F132" s="21">
        <v>3</v>
      </c>
      <c r="G132" s="21">
        <v>2</v>
      </c>
      <c r="H132" s="21">
        <v>0</v>
      </c>
      <c r="I132" s="21">
        <v>0</v>
      </c>
      <c r="J132" s="80">
        <v>0</v>
      </c>
      <c r="K132" s="80"/>
    </row>
    <row r="133" spans="1:11" customFormat="1" hidden="1" x14ac:dyDescent="0.2">
      <c r="A133" s="19"/>
      <c r="B133" s="20" t="s">
        <v>368</v>
      </c>
      <c r="C133" s="20" t="s">
        <v>369</v>
      </c>
      <c r="D133" s="20" t="s">
        <v>364</v>
      </c>
      <c r="E133" s="20" t="s">
        <v>365</v>
      </c>
      <c r="F133" s="21">
        <v>3</v>
      </c>
      <c r="G133" s="21">
        <v>3090</v>
      </c>
      <c r="H133" s="21">
        <v>0</v>
      </c>
      <c r="I133" s="21">
        <v>0</v>
      </c>
      <c r="J133" s="80">
        <v>0</v>
      </c>
      <c r="K133" s="80"/>
    </row>
    <row r="134" spans="1:11" customFormat="1" hidden="1" x14ac:dyDescent="0.2">
      <c r="A134" s="19"/>
      <c r="B134" s="20" t="s">
        <v>370</v>
      </c>
      <c r="C134" s="20" t="s">
        <v>371</v>
      </c>
      <c r="D134" s="20" t="s">
        <v>364</v>
      </c>
      <c r="E134" s="20" t="s">
        <v>365</v>
      </c>
      <c r="F134" s="21">
        <v>3</v>
      </c>
      <c r="G134" s="21">
        <v>9574</v>
      </c>
      <c r="H134" s="21">
        <v>0</v>
      </c>
      <c r="I134" s="21">
        <v>0</v>
      </c>
      <c r="J134" s="80">
        <v>0</v>
      </c>
      <c r="K134" s="80"/>
    </row>
    <row r="135" spans="1:11" customFormat="1" hidden="1" x14ac:dyDescent="0.2">
      <c r="A135" s="19"/>
      <c r="B135" s="20" t="s">
        <v>372</v>
      </c>
      <c r="C135" s="20" t="s">
        <v>373</v>
      </c>
      <c r="D135" s="20" t="s">
        <v>374</v>
      </c>
      <c r="E135" s="20" t="s">
        <v>161</v>
      </c>
      <c r="F135" s="21">
        <v>22</v>
      </c>
      <c r="G135" s="21">
        <v>7000</v>
      </c>
      <c r="H135" s="21">
        <v>0</v>
      </c>
      <c r="I135" s="21">
        <v>0</v>
      </c>
      <c r="J135" s="80">
        <v>0</v>
      </c>
      <c r="K135" s="80"/>
    </row>
    <row r="136" spans="1:11" customFormat="1" hidden="1" x14ac:dyDescent="0.2">
      <c r="A136" s="19"/>
      <c r="B136" s="20" t="s">
        <v>375</v>
      </c>
      <c r="C136" s="20" t="s">
        <v>376</v>
      </c>
      <c r="D136" s="20" t="s">
        <v>374</v>
      </c>
      <c r="E136" s="20" t="s">
        <v>161</v>
      </c>
      <c r="F136" s="21">
        <v>22</v>
      </c>
      <c r="G136" s="21">
        <v>3000</v>
      </c>
      <c r="H136" s="21">
        <v>0</v>
      </c>
      <c r="I136" s="21">
        <v>0</v>
      </c>
      <c r="J136" s="80">
        <v>0</v>
      </c>
      <c r="K136" s="80"/>
    </row>
    <row r="137" spans="1:11" x14ac:dyDescent="0.2">
      <c r="A137" s="85"/>
      <c r="B137" s="93" t="s">
        <v>89</v>
      </c>
      <c r="C137" s="93" t="s">
        <v>377</v>
      </c>
      <c r="D137" s="94">
        <v>207211</v>
      </c>
      <c r="E137" s="95">
        <v>45108</v>
      </c>
      <c r="F137" s="96">
        <v>17</v>
      </c>
      <c r="G137" s="96">
        <v>1346</v>
      </c>
      <c r="H137" s="96">
        <v>0</v>
      </c>
      <c r="I137" s="96">
        <v>0</v>
      </c>
      <c r="J137" s="97">
        <f>+G137+H137+I137</f>
        <v>1346</v>
      </c>
      <c r="K137" s="97"/>
    </row>
    <row r="138" spans="1:11" customFormat="1" hidden="1" x14ac:dyDescent="0.2">
      <c r="A138" s="19"/>
      <c r="B138" s="20" t="s">
        <v>378</v>
      </c>
      <c r="C138" s="20" t="s">
        <v>379</v>
      </c>
      <c r="D138" s="20" t="s">
        <v>380</v>
      </c>
      <c r="E138" s="20" t="s">
        <v>248</v>
      </c>
      <c r="F138" s="21">
        <v>12</v>
      </c>
      <c r="G138" s="21">
        <v>324</v>
      </c>
      <c r="H138" s="21">
        <v>0</v>
      </c>
      <c r="I138" s="21">
        <v>2180</v>
      </c>
      <c r="J138" s="80">
        <v>0</v>
      </c>
      <c r="K138" s="80"/>
    </row>
    <row r="139" spans="1:11" x14ac:dyDescent="0.2">
      <c r="A139" s="85"/>
      <c r="B139" s="93" t="s">
        <v>91</v>
      </c>
      <c r="C139" s="93" t="s">
        <v>381</v>
      </c>
      <c r="D139" s="94">
        <v>209171</v>
      </c>
      <c r="E139" s="94" t="s">
        <v>305</v>
      </c>
      <c r="F139" s="96">
        <v>19</v>
      </c>
      <c r="G139" s="96">
        <v>92</v>
      </c>
      <c r="H139" s="96">
        <v>0</v>
      </c>
      <c r="I139" s="96">
        <v>0</v>
      </c>
      <c r="J139" s="97">
        <f>+G139+H139+I139</f>
        <v>92</v>
      </c>
      <c r="K139" s="97"/>
    </row>
    <row r="140" spans="1:11" x14ac:dyDescent="0.2">
      <c r="A140" s="85"/>
      <c r="B140" s="93" t="s">
        <v>91</v>
      </c>
      <c r="C140" s="93" t="s">
        <v>381</v>
      </c>
      <c r="D140" s="94">
        <v>209231</v>
      </c>
      <c r="E140" s="94" t="s">
        <v>305</v>
      </c>
      <c r="F140" s="96">
        <v>19</v>
      </c>
      <c r="G140" s="96">
        <v>699</v>
      </c>
      <c r="H140" s="96">
        <v>2</v>
      </c>
      <c r="I140" s="96">
        <v>0</v>
      </c>
      <c r="J140" s="97">
        <f>+G140+H140+I140</f>
        <v>701</v>
      </c>
      <c r="K140" s="97"/>
    </row>
    <row r="141" spans="1:11" x14ac:dyDescent="0.2">
      <c r="A141" s="85"/>
      <c r="B141" s="93" t="s">
        <v>91</v>
      </c>
      <c r="C141" s="93" t="s">
        <v>381</v>
      </c>
      <c r="D141" s="94">
        <v>211041</v>
      </c>
      <c r="E141" s="94" t="s">
        <v>171</v>
      </c>
      <c r="F141" s="96">
        <v>21</v>
      </c>
      <c r="G141" s="96">
        <v>386</v>
      </c>
      <c r="H141" s="96">
        <v>0</v>
      </c>
      <c r="I141" s="96">
        <v>0</v>
      </c>
      <c r="J141" s="97">
        <f>+G141+H141+I141</f>
        <v>386</v>
      </c>
      <c r="K141" s="97"/>
    </row>
    <row r="142" spans="1:11" x14ac:dyDescent="0.2">
      <c r="A142" s="85"/>
      <c r="B142" s="93" t="s">
        <v>91</v>
      </c>
      <c r="C142" s="93" t="s">
        <v>381</v>
      </c>
      <c r="D142" s="94">
        <v>211051</v>
      </c>
      <c r="E142" s="94" t="s">
        <v>171</v>
      </c>
      <c r="F142" s="96">
        <v>21</v>
      </c>
      <c r="G142" s="96">
        <v>114</v>
      </c>
      <c r="H142" s="96">
        <v>0</v>
      </c>
      <c r="I142" s="96">
        <v>0</v>
      </c>
      <c r="J142" s="97">
        <f>+G142+H142+I142</f>
        <v>114</v>
      </c>
      <c r="K142" s="97"/>
    </row>
    <row r="143" spans="1:11" customFormat="1" hidden="1" x14ac:dyDescent="0.2">
      <c r="A143" s="19"/>
      <c r="B143" s="20" t="s">
        <v>384</v>
      </c>
      <c r="C143" s="20" t="s">
        <v>385</v>
      </c>
      <c r="D143" s="20" t="s">
        <v>382</v>
      </c>
      <c r="E143" s="20" t="s">
        <v>305</v>
      </c>
      <c r="F143" s="21">
        <v>19</v>
      </c>
      <c r="G143" s="21">
        <v>3808</v>
      </c>
      <c r="H143" s="21">
        <v>0</v>
      </c>
      <c r="I143" s="21">
        <v>0</v>
      </c>
      <c r="J143" s="80">
        <v>0</v>
      </c>
      <c r="K143" s="80"/>
    </row>
    <row r="144" spans="1:11" customFormat="1" hidden="1" x14ac:dyDescent="0.2">
      <c r="A144" s="19"/>
      <c r="B144" s="20" t="s">
        <v>386</v>
      </c>
      <c r="C144" s="20" t="s">
        <v>387</v>
      </c>
      <c r="D144" s="20" t="s">
        <v>383</v>
      </c>
      <c r="E144" s="20" t="s">
        <v>171</v>
      </c>
      <c r="F144" s="21">
        <v>21</v>
      </c>
      <c r="G144" s="21">
        <v>5220</v>
      </c>
      <c r="H144" s="21">
        <v>0</v>
      </c>
      <c r="I144" s="21">
        <v>0</v>
      </c>
      <c r="J144" s="80">
        <v>0</v>
      </c>
      <c r="K144" s="80"/>
    </row>
    <row r="145" spans="1:11" customFormat="1" hidden="1" x14ac:dyDescent="0.2">
      <c r="A145" s="19"/>
      <c r="B145" s="20" t="s">
        <v>388</v>
      </c>
      <c r="C145" s="20" t="s">
        <v>389</v>
      </c>
      <c r="D145" s="20" t="s">
        <v>383</v>
      </c>
      <c r="E145" s="20" t="s">
        <v>171</v>
      </c>
      <c r="F145" s="21">
        <v>21</v>
      </c>
      <c r="G145" s="21">
        <v>2000</v>
      </c>
      <c r="H145" s="21">
        <v>0</v>
      </c>
      <c r="I145" s="21">
        <v>0</v>
      </c>
      <c r="J145" s="80">
        <v>0</v>
      </c>
      <c r="K145" s="80"/>
    </row>
    <row r="146" spans="1:11" customFormat="1" hidden="1" x14ac:dyDescent="0.2">
      <c r="A146" s="19"/>
      <c r="B146" s="20" t="s">
        <v>390</v>
      </c>
      <c r="C146" s="20" t="s">
        <v>391</v>
      </c>
      <c r="D146" s="20" t="s">
        <v>383</v>
      </c>
      <c r="E146" s="20" t="s">
        <v>171</v>
      </c>
      <c r="F146" s="21">
        <v>21</v>
      </c>
      <c r="G146" s="21">
        <v>77</v>
      </c>
      <c r="H146" s="21">
        <v>1</v>
      </c>
      <c r="I146" s="21">
        <v>0</v>
      </c>
      <c r="J146" s="80">
        <v>0</v>
      </c>
      <c r="K146" s="80"/>
    </row>
    <row r="147" spans="1:11" customFormat="1" hidden="1" x14ac:dyDescent="0.2">
      <c r="A147" s="19"/>
      <c r="B147" s="20" t="s">
        <v>392</v>
      </c>
      <c r="C147" s="20" t="s">
        <v>393</v>
      </c>
      <c r="D147" s="20" t="s">
        <v>383</v>
      </c>
      <c r="E147" s="20" t="s">
        <v>171</v>
      </c>
      <c r="F147" s="21">
        <v>21</v>
      </c>
      <c r="G147" s="21">
        <v>2000</v>
      </c>
      <c r="H147" s="21">
        <v>0</v>
      </c>
      <c r="I147" s="21">
        <v>0</v>
      </c>
      <c r="J147" s="80">
        <v>0</v>
      </c>
      <c r="K147" s="80"/>
    </row>
    <row r="148" spans="1:11" customFormat="1" hidden="1" x14ac:dyDescent="0.2">
      <c r="A148" s="19"/>
      <c r="B148" s="20" t="s">
        <v>394</v>
      </c>
      <c r="C148" s="20" t="s">
        <v>395</v>
      </c>
      <c r="D148" s="20" t="s">
        <v>374</v>
      </c>
      <c r="E148" s="20" t="s">
        <v>161</v>
      </c>
      <c r="F148" s="21">
        <v>22</v>
      </c>
      <c r="G148" s="21">
        <v>2226</v>
      </c>
      <c r="H148" s="21">
        <v>0</v>
      </c>
      <c r="I148" s="21">
        <v>0</v>
      </c>
      <c r="J148" s="80">
        <v>0</v>
      </c>
      <c r="K148" s="80"/>
    </row>
    <row r="149" spans="1:11" customFormat="1" hidden="1" x14ac:dyDescent="0.2">
      <c r="A149" s="19"/>
      <c r="B149" s="20" t="s">
        <v>396</v>
      </c>
      <c r="C149" s="20" t="s">
        <v>397</v>
      </c>
      <c r="D149" s="20" t="s">
        <v>374</v>
      </c>
      <c r="E149" s="20" t="s">
        <v>161</v>
      </c>
      <c r="F149" s="21">
        <v>22</v>
      </c>
      <c r="G149" s="21">
        <v>2740</v>
      </c>
      <c r="H149" s="21">
        <v>0</v>
      </c>
      <c r="I149" s="21">
        <v>0</v>
      </c>
      <c r="J149" s="80">
        <v>0</v>
      </c>
      <c r="K149" s="80"/>
    </row>
    <row r="150" spans="1:11" x14ac:dyDescent="0.2">
      <c r="A150" s="85"/>
      <c r="B150" s="93" t="s">
        <v>95</v>
      </c>
      <c r="C150" s="93" t="s">
        <v>398</v>
      </c>
      <c r="D150" s="94">
        <v>21011</v>
      </c>
      <c r="E150" s="94" t="s">
        <v>178</v>
      </c>
      <c r="F150" s="96">
        <v>32</v>
      </c>
      <c r="G150" s="96">
        <v>7079</v>
      </c>
      <c r="H150" s="96">
        <v>0</v>
      </c>
      <c r="I150" s="96">
        <v>0</v>
      </c>
      <c r="J150" s="97">
        <f>+G150+H150+I150</f>
        <v>7079</v>
      </c>
      <c r="K150" s="97"/>
    </row>
    <row r="151" spans="1:11" customFormat="1" hidden="1" x14ac:dyDescent="0.2">
      <c r="A151" s="19"/>
      <c r="B151" s="20" t="s">
        <v>399</v>
      </c>
      <c r="C151" s="20" t="s">
        <v>400</v>
      </c>
      <c r="D151" s="20" t="s">
        <v>401</v>
      </c>
      <c r="E151" s="20" t="s">
        <v>176</v>
      </c>
      <c r="F151" s="21">
        <v>28</v>
      </c>
      <c r="G151" s="21">
        <v>13</v>
      </c>
      <c r="H151" s="21">
        <v>0</v>
      </c>
      <c r="I151" s="21">
        <v>0</v>
      </c>
      <c r="J151" s="80">
        <v>0</v>
      </c>
      <c r="K151" s="80"/>
    </row>
    <row r="152" spans="1:11" x14ac:dyDescent="0.2">
      <c r="A152" s="85"/>
      <c r="B152" s="93" t="s">
        <v>99</v>
      </c>
      <c r="C152" s="93" t="s">
        <v>402</v>
      </c>
      <c r="D152" s="94">
        <v>20721</v>
      </c>
      <c r="E152" s="95">
        <v>45474</v>
      </c>
      <c r="F152" s="96">
        <v>29</v>
      </c>
      <c r="G152" s="96">
        <v>1407</v>
      </c>
      <c r="H152" s="96">
        <v>0</v>
      </c>
      <c r="I152" s="96">
        <v>0</v>
      </c>
      <c r="J152" s="97">
        <v>1407</v>
      </c>
      <c r="K152" s="97"/>
    </row>
    <row r="153" spans="1:11" x14ac:dyDescent="0.2">
      <c r="A153" s="85"/>
      <c r="B153" s="93" t="s">
        <v>99</v>
      </c>
      <c r="C153" s="93" t="s">
        <v>402</v>
      </c>
      <c r="D153" s="94">
        <v>20821</v>
      </c>
      <c r="E153" s="95">
        <v>45505</v>
      </c>
      <c r="F153" s="96">
        <v>30</v>
      </c>
      <c r="G153" s="96">
        <v>2479</v>
      </c>
      <c r="H153" s="96">
        <v>0</v>
      </c>
      <c r="I153" s="96">
        <v>0</v>
      </c>
      <c r="J153" s="97">
        <v>2479</v>
      </c>
      <c r="K153" s="97"/>
    </row>
    <row r="154" spans="1:11" x14ac:dyDescent="0.2">
      <c r="A154" s="85"/>
      <c r="B154" s="93" t="s">
        <v>99</v>
      </c>
      <c r="C154" s="93" t="s">
        <v>402</v>
      </c>
      <c r="D154" s="94">
        <v>20831</v>
      </c>
      <c r="E154" s="95">
        <v>45505</v>
      </c>
      <c r="F154" s="96">
        <v>30</v>
      </c>
      <c r="G154" s="96">
        <v>7</v>
      </c>
      <c r="H154" s="96">
        <v>0</v>
      </c>
      <c r="I154" s="96">
        <v>0</v>
      </c>
      <c r="J154" s="97">
        <v>7</v>
      </c>
      <c r="K154" s="97"/>
    </row>
    <row r="155" spans="1:11" x14ac:dyDescent="0.2">
      <c r="A155" s="85"/>
      <c r="B155" s="93" t="s">
        <v>99</v>
      </c>
      <c r="C155" s="93" t="s">
        <v>402</v>
      </c>
      <c r="D155" s="94">
        <v>21111</v>
      </c>
      <c r="E155" s="95">
        <v>45597</v>
      </c>
      <c r="F155" s="96">
        <v>33</v>
      </c>
      <c r="G155" s="96">
        <v>15745</v>
      </c>
      <c r="H155" s="96">
        <v>0</v>
      </c>
      <c r="I155" s="96">
        <v>0</v>
      </c>
      <c r="J155" s="97">
        <v>15745</v>
      </c>
      <c r="K155" s="97"/>
    </row>
    <row r="156" spans="1:11" x14ac:dyDescent="0.2">
      <c r="A156" s="85"/>
      <c r="B156" s="93" t="s">
        <v>99</v>
      </c>
      <c r="C156" s="93" t="s">
        <v>402</v>
      </c>
      <c r="D156" s="94">
        <v>21121</v>
      </c>
      <c r="E156" s="94" t="s">
        <v>202</v>
      </c>
      <c r="F156" s="96">
        <v>33</v>
      </c>
      <c r="G156" s="96">
        <v>0</v>
      </c>
      <c r="H156" s="96">
        <v>15732</v>
      </c>
      <c r="I156" s="96">
        <v>0</v>
      </c>
      <c r="J156" s="97">
        <v>15732</v>
      </c>
      <c r="K156" s="97"/>
    </row>
    <row r="157" spans="1:11" x14ac:dyDescent="0.2">
      <c r="A157" s="85"/>
      <c r="B157" s="93" t="s">
        <v>97</v>
      </c>
      <c r="C157" s="93" t="s">
        <v>404</v>
      </c>
      <c r="D157" s="94">
        <v>20611</v>
      </c>
      <c r="E157" s="94" t="s">
        <v>176</v>
      </c>
      <c r="F157" s="96">
        <v>28</v>
      </c>
      <c r="G157" s="96">
        <v>185</v>
      </c>
      <c r="H157" s="96">
        <v>0</v>
      </c>
      <c r="I157" s="96">
        <v>0</v>
      </c>
      <c r="J157" s="97">
        <v>185</v>
      </c>
      <c r="K157" s="97"/>
    </row>
    <row r="158" spans="1:11" x14ac:dyDescent="0.2">
      <c r="A158" s="85"/>
      <c r="B158" s="93" t="s">
        <v>97</v>
      </c>
      <c r="C158" s="93" t="s">
        <v>404</v>
      </c>
      <c r="D158" s="94">
        <v>20811</v>
      </c>
      <c r="E158" s="94" t="s">
        <v>240</v>
      </c>
      <c r="F158" s="96">
        <v>30</v>
      </c>
      <c r="G158" s="96">
        <v>312</v>
      </c>
      <c r="H158" s="96">
        <v>0</v>
      </c>
      <c r="I158" s="96">
        <v>0</v>
      </c>
      <c r="J158" s="97">
        <v>312</v>
      </c>
      <c r="K158" s="97"/>
    </row>
    <row r="159" spans="1:11" x14ac:dyDescent="0.2">
      <c r="A159" s="85"/>
      <c r="B159" s="93" t="s">
        <v>97</v>
      </c>
      <c r="C159" s="93" t="s">
        <v>404</v>
      </c>
      <c r="D159" s="94">
        <v>20831</v>
      </c>
      <c r="E159" s="94" t="s">
        <v>240</v>
      </c>
      <c r="F159" s="96">
        <v>30</v>
      </c>
      <c r="G159" s="96">
        <v>230</v>
      </c>
      <c r="H159" s="96">
        <v>0</v>
      </c>
      <c r="I159" s="96">
        <v>0</v>
      </c>
      <c r="J159" s="97">
        <v>230</v>
      </c>
      <c r="K159" s="97"/>
    </row>
    <row r="160" spans="1:11" customFormat="1" hidden="1" x14ac:dyDescent="0.2">
      <c r="A160" s="19"/>
      <c r="B160" s="20" t="s">
        <v>405</v>
      </c>
      <c r="C160" s="20" t="s">
        <v>406</v>
      </c>
      <c r="D160" s="20" t="s">
        <v>407</v>
      </c>
      <c r="E160" s="20" t="s">
        <v>182</v>
      </c>
      <c r="F160" s="21">
        <v>35</v>
      </c>
      <c r="G160" s="21">
        <v>0</v>
      </c>
      <c r="H160" s="21">
        <v>15638</v>
      </c>
      <c r="I160" s="21">
        <v>0</v>
      </c>
      <c r="J160" s="80">
        <v>0</v>
      </c>
      <c r="K160" s="80"/>
    </row>
    <row r="161" spans="1:11" customFormat="1" hidden="1" x14ac:dyDescent="0.2">
      <c r="A161" s="19"/>
      <c r="B161" s="20" t="s">
        <v>405</v>
      </c>
      <c r="C161" s="20" t="s">
        <v>406</v>
      </c>
      <c r="D161" s="20" t="s">
        <v>408</v>
      </c>
      <c r="E161" s="20" t="s">
        <v>182</v>
      </c>
      <c r="F161" s="21">
        <v>35</v>
      </c>
      <c r="G161" s="21">
        <v>0</v>
      </c>
      <c r="H161" s="21">
        <v>15744</v>
      </c>
      <c r="I161" s="21">
        <v>0</v>
      </c>
      <c r="J161" s="80">
        <v>0</v>
      </c>
      <c r="K161" s="80"/>
    </row>
    <row r="162" spans="1:11" customFormat="1" hidden="1" x14ac:dyDescent="0.2">
      <c r="A162" s="19"/>
      <c r="B162" s="20" t="s">
        <v>405</v>
      </c>
      <c r="C162" s="20" t="s">
        <v>406</v>
      </c>
      <c r="D162" s="20" t="s">
        <v>201</v>
      </c>
      <c r="E162" s="20" t="s">
        <v>202</v>
      </c>
      <c r="F162" s="21">
        <v>33</v>
      </c>
      <c r="G162" s="21">
        <v>33</v>
      </c>
      <c r="H162" s="21">
        <v>0</v>
      </c>
      <c r="I162" s="21">
        <v>0</v>
      </c>
      <c r="J162" s="80">
        <v>0</v>
      </c>
      <c r="K162" s="80"/>
    </row>
    <row r="163" spans="1:11" customFormat="1" hidden="1" x14ac:dyDescent="0.2">
      <c r="A163" s="19"/>
      <c r="B163" s="20" t="s">
        <v>405</v>
      </c>
      <c r="C163" s="20" t="s">
        <v>406</v>
      </c>
      <c r="D163" s="20" t="s">
        <v>409</v>
      </c>
      <c r="E163" s="20" t="s">
        <v>213</v>
      </c>
      <c r="F163" s="21">
        <v>34</v>
      </c>
      <c r="G163" s="21">
        <v>2300</v>
      </c>
      <c r="H163" s="21">
        <v>0</v>
      </c>
      <c r="I163" s="21">
        <v>0</v>
      </c>
      <c r="J163" s="80">
        <v>0</v>
      </c>
      <c r="K163" s="80"/>
    </row>
    <row r="164" spans="1:11" customFormat="1" hidden="1" x14ac:dyDescent="0.2">
      <c r="A164" s="19"/>
      <c r="B164" s="20" t="s">
        <v>410</v>
      </c>
      <c r="C164" s="20" t="s">
        <v>411</v>
      </c>
      <c r="D164" s="20" t="s">
        <v>412</v>
      </c>
      <c r="E164" s="20" t="s">
        <v>182</v>
      </c>
      <c r="F164" s="21">
        <v>35</v>
      </c>
      <c r="G164" s="21">
        <v>0</v>
      </c>
      <c r="H164" s="21">
        <v>0</v>
      </c>
      <c r="I164" s="21">
        <v>15773</v>
      </c>
      <c r="J164" s="80">
        <v>0</v>
      </c>
      <c r="K164" s="80"/>
    </row>
    <row r="165" spans="1:11" customFormat="1" hidden="1" x14ac:dyDescent="0.2">
      <c r="A165" s="19"/>
      <c r="B165" s="20" t="s">
        <v>410</v>
      </c>
      <c r="C165" s="20" t="s">
        <v>411</v>
      </c>
      <c r="D165" s="20" t="s">
        <v>201</v>
      </c>
      <c r="E165" s="20" t="s">
        <v>202</v>
      </c>
      <c r="F165" s="21">
        <v>33</v>
      </c>
      <c r="G165" s="21">
        <v>3621</v>
      </c>
      <c r="H165" s="21">
        <v>0</v>
      </c>
      <c r="I165" s="21">
        <v>0</v>
      </c>
      <c r="J165" s="80">
        <v>0</v>
      </c>
      <c r="K165" s="80"/>
    </row>
    <row r="166" spans="1:11" customFormat="1" hidden="1" x14ac:dyDescent="0.2">
      <c r="A166" s="19"/>
      <c r="B166" s="20" t="s">
        <v>410</v>
      </c>
      <c r="C166" s="20" t="s">
        <v>411</v>
      </c>
      <c r="D166" s="20" t="s">
        <v>413</v>
      </c>
      <c r="E166" s="20" t="s">
        <v>213</v>
      </c>
      <c r="F166" s="21">
        <v>34</v>
      </c>
      <c r="G166" s="21">
        <v>0</v>
      </c>
      <c r="H166" s="21">
        <v>0</v>
      </c>
      <c r="I166" s="21">
        <v>15592</v>
      </c>
      <c r="J166" s="80">
        <v>0</v>
      </c>
      <c r="K166" s="80"/>
    </row>
    <row r="167" spans="1:11" customFormat="1" hidden="1" x14ac:dyDescent="0.2">
      <c r="A167" s="19"/>
      <c r="B167" s="20" t="s">
        <v>410</v>
      </c>
      <c r="C167" s="20" t="s">
        <v>411</v>
      </c>
      <c r="D167" s="20" t="s">
        <v>414</v>
      </c>
      <c r="E167" s="20" t="s">
        <v>213</v>
      </c>
      <c r="F167" s="21">
        <v>34</v>
      </c>
      <c r="G167" s="21">
        <v>0</v>
      </c>
      <c r="H167" s="21">
        <v>0</v>
      </c>
      <c r="I167" s="21">
        <v>15754</v>
      </c>
      <c r="J167" s="80">
        <v>0</v>
      </c>
      <c r="K167" s="80"/>
    </row>
    <row r="168" spans="1:11" customFormat="1" hidden="1" x14ac:dyDescent="0.2">
      <c r="A168" s="19"/>
      <c r="B168" s="20" t="s">
        <v>410</v>
      </c>
      <c r="C168" s="20" t="s">
        <v>411</v>
      </c>
      <c r="D168" s="20" t="s">
        <v>415</v>
      </c>
      <c r="E168" s="20" t="s">
        <v>213</v>
      </c>
      <c r="F168" s="21">
        <v>34</v>
      </c>
      <c r="G168" s="21">
        <v>0</v>
      </c>
      <c r="H168" s="21">
        <v>0</v>
      </c>
      <c r="I168" s="21">
        <v>15623</v>
      </c>
      <c r="J168" s="80">
        <v>0</v>
      </c>
      <c r="K168" s="80"/>
    </row>
    <row r="169" spans="1:11" customFormat="1" hidden="1" x14ac:dyDescent="0.2">
      <c r="A169" s="19"/>
      <c r="B169" s="20" t="s">
        <v>410</v>
      </c>
      <c r="C169" s="20" t="s">
        <v>411</v>
      </c>
      <c r="D169" s="20" t="s">
        <v>416</v>
      </c>
      <c r="E169" s="20" t="s">
        <v>213</v>
      </c>
      <c r="F169" s="21">
        <v>34</v>
      </c>
      <c r="G169" s="21">
        <v>0</v>
      </c>
      <c r="H169" s="21">
        <v>0</v>
      </c>
      <c r="I169" s="21">
        <v>15693</v>
      </c>
      <c r="J169" s="80">
        <v>0</v>
      </c>
      <c r="K169" s="80"/>
    </row>
    <row r="170" spans="1:11" customFormat="1" hidden="1" x14ac:dyDescent="0.2">
      <c r="A170" s="19"/>
      <c r="B170" s="20" t="s">
        <v>410</v>
      </c>
      <c r="C170" s="20" t="s">
        <v>411</v>
      </c>
      <c r="D170" s="20" t="s">
        <v>417</v>
      </c>
      <c r="E170" s="20" t="s">
        <v>213</v>
      </c>
      <c r="F170" s="21">
        <v>34</v>
      </c>
      <c r="G170" s="21">
        <v>15756</v>
      </c>
      <c r="H170" s="21">
        <v>0</v>
      </c>
      <c r="I170" s="21">
        <v>0</v>
      </c>
      <c r="J170" s="80">
        <v>0</v>
      </c>
      <c r="K170" s="80"/>
    </row>
    <row r="171" spans="1:11" x14ac:dyDescent="0.2">
      <c r="A171" s="85"/>
      <c r="B171" s="93" t="s">
        <v>101</v>
      </c>
      <c r="C171" s="93" t="s">
        <v>418</v>
      </c>
      <c r="D171" s="94">
        <v>20112</v>
      </c>
      <c r="E171" s="94" t="s">
        <v>182</v>
      </c>
      <c r="F171" s="96">
        <v>35</v>
      </c>
      <c r="G171" s="96">
        <v>15748</v>
      </c>
      <c r="H171" s="96">
        <v>0</v>
      </c>
      <c r="I171" s="96">
        <v>0</v>
      </c>
      <c r="J171" s="97">
        <f>+G171+H171+I171</f>
        <v>15748</v>
      </c>
      <c r="K171" s="97"/>
    </row>
    <row r="172" spans="1:11" x14ac:dyDescent="0.2">
      <c r="A172" s="85"/>
      <c r="B172" s="93" t="s">
        <v>101</v>
      </c>
      <c r="C172" s="93" t="s">
        <v>418</v>
      </c>
      <c r="D172" s="94">
        <v>20321</v>
      </c>
      <c r="E172" s="94" t="s">
        <v>419</v>
      </c>
      <c r="F172" s="96">
        <v>25</v>
      </c>
      <c r="G172" s="96">
        <v>482</v>
      </c>
      <c r="H172" s="96">
        <v>0</v>
      </c>
      <c r="I172" s="96">
        <v>0</v>
      </c>
      <c r="J172" s="97">
        <f>+G172+H172+I172</f>
        <v>482</v>
      </c>
      <c r="K172" s="97"/>
    </row>
    <row r="173" spans="1:11" x14ac:dyDescent="0.2">
      <c r="A173" s="85"/>
      <c r="B173" s="93" t="s">
        <v>101</v>
      </c>
      <c r="C173" s="93" t="s">
        <v>418</v>
      </c>
      <c r="D173" s="94">
        <v>20811</v>
      </c>
      <c r="E173" s="94" t="s">
        <v>240</v>
      </c>
      <c r="F173" s="96">
        <v>30</v>
      </c>
      <c r="G173" s="96">
        <v>1872</v>
      </c>
      <c r="H173" s="96">
        <v>0</v>
      </c>
      <c r="I173" s="96">
        <v>0</v>
      </c>
      <c r="J173" s="97">
        <f>+G173+H173+I173</f>
        <v>1872</v>
      </c>
      <c r="K173" s="97"/>
    </row>
    <row r="174" spans="1:11" x14ac:dyDescent="0.2">
      <c r="A174" s="85"/>
      <c r="B174" s="93" t="s">
        <v>101</v>
      </c>
      <c r="C174" s="93" t="s">
        <v>418</v>
      </c>
      <c r="D174" s="94">
        <v>21261</v>
      </c>
      <c r="E174" s="94" t="s">
        <v>213</v>
      </c>
      <c r="F174" s="96">
        <v>34</v>
      </c>
      <c r="G174" s="96">
        <v>7871</v>
      </c>
      <c r="H174" s="96">
        <v>0</v>
      </c>
      <c r="I174" s="96">
        <v>0</v>
      </c>
      <c r="J174" s="97">
        <f>+G174+H174+I174</f>
        <v>7871</v>
      </c>
      <c r="K174" s="97"/>
    </row>
    <row r="175" spans="1:11" customFormat="1" hidden="1" x14ac:dyDescent="0.2">
      <c r="A175" s="19"/>
      <c r="B175" s="20" t="s">
        <v>420</v>
      </c>
      <c r="C175" s="20" t="s">
        <v>421</v>
      </c>
      <c r="D175" s="20" t="s">
        <v>422</v>
      </c>
      <c r="E175" s="20" t="s">
        <v>165</v>
      </c>
      <c r="F175" s="21">
        <v>11</v>
      </c>
      <c r="G175" s="21">
        <v>0</v>
      </c>
      <c r="H175" s="21">
        <v>0</v>
      </c>
      <c r="I175" s="21">
        <v>15814</v>
      </c>
      <c r="J175" s="80">
        <v>0</v>
      </c>
      <c r="K175" s="80"/>
    </row>
    <row r="176" spans="1:11" customFormat="1" hidden="1" x14ac:dyDescent="0.2">
      <c r="A176" s="19"/>
      <c r="B176" s="20" t="s">
        <v>420</v>
      </c>
      <c r="C176" s="20" t="s">
        <v>421</v>
      </c>
      <c r="D176" s="20" t="s">
        <v>423</v>
      </c>
      <c r="E176" s="20" t="s">
        <v>165</v>
      </c>
      <c r="F176" s="21">
        <v>11</v>
      </c>
      <c r="G176" s="21">
        <v>0</v>
      </c>
      <c r="H176" s="21">
        <v>0</v>
      </c>
      <c r="I176" s="21">
        <v>15763</v>
      </c>
      <c r="J176" s="80">
        <v>0</v>
      </c>
      <c r="K176" s="80"/>
    </row>
    <row r="177" spans="1:11" x14ac:dyDescent="0.2">
      <c r="A177" s="85"/>
      <c r="B177" s="93" t="s">
        <v>103</v>
      </c>
      <c r="C177" s="93" t="s">
        <v>424</v>
      </c>
      <c r="D177" s="94">
        <v>209031</v>
      </c>
      <c r="E177" s="94" t="s">
        <v>151</v>
      </c>
      <c r="F177" s="96">
        <v>31</v>
      </c>
      <c r="G177" s="96">
        <v>358</v>
      </c>
      <c r="H177" s="96">
        <v>0</v>
      </c>
      <c r="I177" s="96">
        <v>0</v>
      </c>
      <c r="J177" s="97">
        <f t="shared" ref="J177:J178" si="2">+G177+H177+I177</f>
        <v>358</v>
      </c>
      <c r="K177" s="97"/>
    </row>
    <row r="178" spans="1:11" x14ac:dyDescent="0.2">
      <c r="A178" s="85"/>
      <c r="B178" s="93" t="s">
        <v>103</v>
      </c>
      <c r="C178" s="93" t="s">
        <v>424</v>
      </c>
      <c r="D178" s="94">
        <v>211021</v>
      </c>
      <c r="E178" s="94" t="s">
        <v>202</v>
      </c>
      <c r="F178" s="96">
        <v>33</v>
      </c>
      <c r="G178" s="96">
        <v>11880</v>
      </c>
      <c r="H178" s="96">
        <v>0</v>
      </c>
      <c r="I178" s="96">
        <v>13052</v>
      </c>
      <c r="J178" s="97">
        <f t="shared" si="2"/>
        <v>24932</v>
      </c>
      <c r="K178" s="97"/>
    </row>
    <row r="179" spans="1:11" x14ac:dyDescent="0.2">
      <c r="A179" s="85"/>
      <c r="B179" s="93" t="s">
        <v>105</v>
      </c>
      <c r="C179" s="93" t="s">
        <v>104</v>
      </c>
      <c r="D179" s="94">
        <v>201052</v>
      </c>
      <c r="E179" s="95">
        <v>45658</v>
      </c>
      <c r="F179" s="96">
        <v>35</v>
      </c>
      <c r="G179" s="96">
        <v>0</v>
      </c>
      <c r="H179" s="96">
        <v>0</v>
      </c>
      <c r="I179" s="96">
        <v>24265</v>
      </c>
      <c r="J179" s="97">
        <v>24265</v>
      </c>
      <c r="K179" s="97"/>
    </row>
    <row r="180" spans="1:11" x14ac:dyDescent="0.2">
      <c r="A180" s="85"/>
      <c r="B180" s="93" t="s">
        <v>105</v>
      </c>
      <c r="C180" s="93" t="s">
        <v>104</v>
      </c>
      <c r="D180" s="94">
        <v>202041</v>
      </c>
      <c r="E180" s="95">
        <v>45323</v>
      </c>
      <c r="F180" s="96">
        <v>24</v>
      </c>
      <c r="G180" s="96">
        <v>787</v>
      </c>
      <c r="H180" s="96">
        <v>0</v>
      </c>
      <c r="I180" s="96">
        <v>0</v>
      </c>
      <c r="J180" s="97">
        <v>787</v>
      </c>
      <c r="K180" s="97"/>
    </row>
    <row r="181" spans="1:11" x14ac:dyDescent="0.2">
      <c r="A181" s="85"/>
      <c r="B181" s="93" t="s">
        <v>105</v>
      </c>
      <c r="C181" s="93" t="s">
        <v>104</v>
      </c>
      <c r="D181" s="94">
        <v>209041</v>
      </c>
      <c r="E181" s="95">
        <v>45536</v>
      </c>
      <c r="F181" s="96">
        <v>31</v>
      </c>
      <c r="G181" s="96">
        <v>12860</v>
      </c>
      <c r="H181" s="96">
        <v>0</v>
      </c>
      <c r="I181" s="96">
        <v>769</v>
      </c>
      <c r="J181" s="97">
        <v>13629</v>
      </c>
      <c r="K181" s="97"/>
    </row>
    <row r="182" spans="1:11" x14ac:dyDescent="0.2">
      <c r="A182" s="85"/>
      <c r="B182" s="93" t="s">
        <v>105</v>
      </c>
      <c r="C182" s="93" t="s">
        <v>104</v>
      </c>
      <c r="D182" s="94">
        <v>210211</v>
      </c>
      <c r="E182" s="95">
        <v>45566</v>
      </c>
      <c r="F182" s="96">
        <v>32</v>
      </c>
      <c r="G182" s="96">
        <v>0</v>
      </c>
      <c r="H182" s="96">
        <v>0</v>
      </c>
      <c r="I182" s="96">
        <v>22751</v>
      </c>
      <c r="J182" s="97">
        <v>22751</v>
      </c>
      <c r="K182" s="97"/>
    </row>
    <row r="183" spans="1:11" x14ac:dyDescent="0.2">
      <c r="A183" s="85"/>
      <c r="B183" s="93" t="s">
        <v>105</v>
      </c>
      <c r="C183" s="93" t="s">
        <v>104</v>
      </c>
      <c r="D183" s="94">
        <v>211011</v>
      </c>
      <c r="E183" s="95">
        <v>45597</v>
      </c>
      <c r="F183" s="96">
        <v>33</v>
      </c>
      <c r="G183" s="96">
        <v>21852</v>
      </c>
      <c r="H183" s="96">
        <v>0</v>
      </c>
      <c r="I183" s="96">
        <v>0</v>
      </c>
      <c r="J183" s="97">
        <v>21852</v>
      </c>
      <c r="K183" s="97"/>
    </row>
    <row r="184" spans="1:11" x14ac:dyDescent="0.2">
      <c r="A184" s="85"/>
      <c r="B184" s="93" t="s">
        <v>105</v>
      </c>
      <c r="C184" s="93" t="s">
        <v>104</v>
      </c>
      <c r="D184" s="94">
        <v>212091</v>
      </c>
      <c r="E184" s="95">
        <v>45627</v>
      </c>
      <c r="F184" s="96">
        <v>34</v>
      </c>
      <c r="G184" s="96">
        <v>0</v>
      </c>
      <c r="H184" s="96">
        <v>0</v>
      </c>
      <c r="I184" s="96">
        <v>14365</v>
      </c>
      <c r="J184" s="97">
        <v>14365</v>
      </c>
      <c r="K184" s="97"/>
    </row>
    <row r="185" spans="1:11" customFormat="1" hidden="1" x14ac:dyDescent="0.2">
      <c r="A185" s="19"/>
      <c r="B185" s="20" t="s">
        <v>427</v>
      </c>
      <c r="C185" s="20" t="s">
        <v>428</v>
      </c>
      <c r="D185" s="20" t="s">
        <v>426</v>
      </c>
      <c r="E185" s="20" t="s">
        <v>202</v>
      </c>
      <c r="F185" s="21">
        <v>33</v>
      </c>
      <c r="G185" s="21">
        <v>2380</v>
      </c>
      <c r="H185" s="21">
        <v>0</v>
      </c>
      <c r="I185" s="21">
        <v>0</v>
      </c>
      <c r="J185" s="80">
        <v>0</v>
      </c>
      <c r="K185" s="80"/>
    </row>
    <row r="186" spans="1:11" customFormat="1" hidden="1" x14ac:dyDescent="0.2">
      <c r="A186" s="19"/>
      <c r="B186" s="20" t="s">
        <v>429</v>
      </c>
      <c r="C186" s="20" t="s">
        <v>430</v>
      </c>
      <c r="D186" s="20" t="s">
        <v>425</v>
      </c>
      <c r="E186" s="20" t="s">
        <v>151</v>
      </c>
      <c r="F186" s="21">
        <v>31</v>
      </c>
      <c r="G186" s="21">
        <v>3315</v>
      </c>
      <c r="H186" s="21">
        <v>0</v>
      </c>
      <c r="I186" s="21">
        <v>0</v>
      </c>
      <c r="J186" s="80">
        <v>0</v>
      </c>
      <c r="K186" s="80"/>
    </row>
    <row r="187" spans="1:11" customFormat="1" hidden="1" x14ac:dyDescent="0.2">
      <c r="A187" s="19"/>
      <c r="B187" s="20" t="s">
        <v>431</v>
      </c>
      <c r="C187" s="20" t="s">
        <v>432</v>
      </c>
      <c r="D187" s="20" t="s">
        <v>433</v>
      </c>
      <c r="E187" s="20" t="s">
        <v>292</v>
      </c>
      <c r="F187" s="21">
        <v>14</v>
      </c>
      <c r="G187" s="21">
        <v>25</v>
      </c>
      <c r="H187" s="21">
        <v>0</v>
      </c>
      <c r="I187" s="21">
        <v>0</v>
      </c>
      <c r="J187" s="80">
        <v>0</v>
      </c>
      <c r="K187" s="80"/>
    </row>
    <row r="188" spans="1:11" customFormat="1" hidden="1" x14ac:dyDescent="0.2">
      <c r="A188" s="19"/>
      <c r="B188" s="20" t="s">
        <v>434</v>
      </c>
      <c r="C188" s="20" t="s">
        <v>435</v>
      </c>
      <c r="D188" s="20" t="s">
        <v>436</v>
      </c>
      <c r="E188" s="20" t="s">
        <v>233</v>
      </c>
      <c r="F188" s="21">
        <v>6</v>
      </c>
      <c r="G188" s="21">
        <v>93</v>
      </c>
      <c r="H188" s="21">
        <v>0</v>
      </c>
      <c r="I188" s="21">
        <v>0</v>
      </c>
      <c r="J188" s="80">
        <v>0</v>
      </c>
      <c r="K188" s="80"/>
    </row>
    <row r="189" spans="1:11" x14ac:dyDescent="0.2">
      <c r="A189" s="85"/>
      <c r="B189" s="93" t="s">
        <v>107</v>
      </c>
      <c r="C189" s="93" t="s">
        <v>437</v>
      </c>
      <c r="D189" s="94">
        <v>204031</v>
      </c>
      <c r="E189" s="95">
        <v>45383</v>
      </c>
      <c r="F189" s="96">
        <v>26</v>
      </c>
      <c r="G189" s="96">
        <v>4086</v>
      </c>
      <c r="H189" s="96">
        <v>0</v>
      </c>
      <c r="I189" s="96">
        <v>0</v>
      </c>
      <c r="J189" s="97">
        <v>4086</v>
      </c>
      <c r="K189" s="97"/>
    </row>
    <row r="190" spans="1:11" x14ac:dyDescent="0.2">
      <c r="A190" s="85"/>
      <c r="B190" s="93" t="s">
        <v>107</v>
      </c>
      <c r="C190" s="93" t="s">
        <v>437</v>
      </c>
      <c r="D190" s="94">
        <v>206051</v>
      </c>
      <c r="E190" s="95">
        <v>45444</v>
      </c>
      <c r="F190" s="96">
        <v>28</v>
      </c>
      <c r="G190" s="96">
        <v>3082</v>
      </c>
      <c r="H190" s="96">
        <v>0</v>
      </c>
      <c r="I190" s="96">
        <v>0</v>
      </c>
      <c r="J190" s="97">
        <v>3082</v>
      </c>
      <c r="K190" s="97"/>
    </row>
    <row r="191" spans="1:11" customFormat="1" hidden="1" x14ac:dyDescent="0.2">
      <c r="A191" s="19"/>
      <c r="B191" s="20" t="s">
        <v>439</v>
      </c>
      <c r="C191" s="20" t="s">
        <v>440</v>
      </c>
      <c r="D191" s="20" t="s">
        <v>438</v>
      </c>
      <c r="E191" s="20" t="s">
        <v>176</v>
      </c>
      <c r="F191" s="21">
        <v>28</v>
      </c>
      <c r="G191" s="21">
        <v>2705</v>
      </c>
      <c r="H191" s="21">
        <v>0</v>
      </c>
      <c r="I191" s="21">
        <v>0</v>
      </c>
      <c r="J191" s="80">
        <v>0</v>
      </c>
      <c r="K191" s="80"/>
    </row>
    <row r="192" spans="1:11" customFormat="1" hidden="1" x14ac:dyDescent="0.2">
      <c r="A192" s="19"/>
      <c r="B192" s="20" t="s">
        <v>441</v>
      </c>
      <c r="C192" s="20" t="s">
        <v>442</v>
      </c>
      <c r="D192" s="20" t="s">
        <v>443</v>
      </c>
      <c r="E192" s="20" t="s">
        <v>444</v>
      </c>
      <c r="F192" s="21">
        <v>18</v>
      </c>
      <c r="G192" s="21">
        <v>2632</v>
      </c>
      <c r="H192" s="21">
        <v>0</v>
      </c>
      <c r="I192" s="21">
        <v>0</v>
      </c>
      <c r="J192" s="80">
        <v>0</v>
      </c>
      <c r="K192" s="80"/>
    </row>
    <row r="193" spans="1:11" customFormat="1" hidden="1" x14ac:dyDescent="0.2">
      <c r="A193" s="19"/>
      <c r="B193" s="20" t="s">
        <v>441</v>
      </c>
      <c r="C193" s="20" t="s">
        <v>442</v>
      </c>
      <c r="D193" s="20" t="s">
        <v>445</v>
      </c>
      <c r="E193" s="20" t="s">
        <v>444</v>
      </c>
      <c r="F193" s="21">
        <v>18</v>
      </c>
      <c r="G193" s="21">
        <v>7920</v>
      </c>
      <c r="H193" s="21">
        <v>0</v>
      </c>
      <c r="I193" s="21">
        <v>0</v>
      </c>
      <c r="J193" s="80">
        <v>0</v>
      </c>
      <c r="K193" s="80"/>
    </row>
    <row r="194" spans="1:11" customFormat="1" hidden="1" x14ac:dyDescent="0.2">
      <c r="A194" s="19"/>
      <c r="B194" s="20" t="s">
        <v>446</v>
      </c>
      <c r="C194" s="20" t="s">
        <v>447</v>
      </c>
      <c r="D194" s="20" t="s">
        <v>448</v>
      </c>
      <c r="E194" s="20" t="s">
        <v>199</v>
      </c>
      <c r="F194" s="21">
        <v>13</v>
      </c>
      <c r="G194" s="21">
        <v>3</v>
      </c>
      <c r="H194" s="21">
        <v>0</v>
      </c>
      <c r="I194" s="21">
        <v>0</v>
      </c>
      <c r="J194" s="80">
        <v>0</v>
      </c>
      <c r="K194" s="80"/>
    </row>
    <row r="195" spans="1:11" x14ac:dyDescent="0.2">
      <c r="A195" s="85"/>
      <c r="B195" s="93" t="s">
        <v>109</v>
      </c>
      <c r="C195" s="93" t="s">
        <v>449</v>
      </c>
      <c r="D195" s="94">
        <v>208061</v>
      </c>
      <c r="E195" s="94" t="s">
        <v>444</v>
      </c>
      <c r="F195" s="96">
        <v>18</v>
      </c>
      <c r="G195" s="96">
        <v>737</v>
      </c>
      <c r="H195" s="96">
        <v>0</v>
      </c>
      <c r="I195" s="96">
        <v>0</v>
      </c>
      <c r="J195" s="97">
        <f>+G195+H195+I195</f>
        <v>737</v>
      </c>
      <c r="K195" s="97"/>
    </row>
    <row r="196" spans="1:11" x14ac:dyDescent="0.2">
      <c r="A196" s="85"/>
      <c r="B196" s="93" t="s">
        <v>109</v>
      </c>
      <c r="C196" s="93" t="s">
        <v>449</v>
      </c>
      <c r="D196" s="94">
        <v>208071</v>
      </c>
      <c r="E196" s="94" t="s">
        <v>444</v>
      </c>
      <c r="F196" s="96">
        <v>18</v>
      </c>
      <c r="G196" s="96">
        <v>4190</v>
      </c>
      <c r="H196" s="96">
        <v>3</v>
      </c>
      <c r="I196" s="96">
        <v>0</v>
      </c>
      <c r="J196" s="97">
        <f>+G196+H196+I196</f>
        <v>4193</v>
      </c>
      <c r="K196" s="97"/>
    </row>
    <row r="197" spans="1:11" x14ac:dyDescent="0.2">
      <c r="A197" s="85"/>
      <c r="B197" s="93" t="s">
        <v>111</v>
      </c>
      <c r="C197" s="93" t="s">
        <v>110</v>
      </c>
      <c r="D197" s="94">
        <v>20911</v>
      </c>
      <c r="E197" s="95">
        <v>45170</v>
      </c>
      <c r="F197" s="96">
        <v>18</v>
      </c>
      <c r="G197" s="96">
        <v>3902</v>
      </c>
      <c r="H197" s="96">
        <v>0</v>
      </c>
      <c r="I197" s="96">
        <v>0</v>
      </c>
      <c r="J197" s="97">
        <f>+G197+H197+I197</f>
        <v>3902</v>
      </c>
      <c r="K197" s="97"/>
    </row>
    <row r="198" spans="1:11" customFormat="1" hidden="1" x14ac:dyDescent="0.2">
      <c r="A198" s="19"/>
      <c r="B198" s="20" t="s">
        <v>451</v>
      </c>
      <c r="C198" s="20" t="s">
        <v>452</v>
      </c>
      <c r="D198" s="20" t="s">
        <v>450</v>
      </c>
      <c r="E198" s="20" t="s">
        <v>305</v>
      </c>
      <c r="F198" s="21">
        <v>19</v>
      </c>
      <c r="G198" s="21">
        <v>45</v>
      </c>
      <c r="H198" s="21">
        <v>0</v>
      </c>
      <c r="I198" s="21">
        <v>0</v>
      </c>
      <c r="J198" s="80">
        <v>0</v>
      </c>
      <c r="K198" s="80"/>
    </row>
    <row r="199" spans="1:11" customFormat="1" ht="25.5" hidden="1" x14ac:dyDescent="0.2">
      <c r="A199" s="19"/>
      <c r="B199" s="20" t="s">
        <v>453</v>
      </c>
      <c r="C199" s="20" t="s">
        <v>454</v>
      </c>
      <c r="D199" s="20" t="s">
        <v>455</v>
      </c>
      <c r="E199" s="20" t="s">
        <v>159</v>
      </c>
      <c r="F199" s="21">
        <v>2</v>
      </c>
      <c r="G199" s="21">
        <v>291</v>
      </c>
      <c r="H199" s="21">
        <v>0</v>
      </c>
      <c r="I199" s="21">
        <v>0</v>
      </c>
      <c r="J199" s="80">
        <v>0</v>
      </c>
      <c r="K199" s="80"/>
    </row>
    <row r="200" spans="1:11" x14ac:dyDescent="0.2">
      <c r="A200" s="85"/>
      <c r="B200" s="93" t="s">
        <v>113</v>
      </c>
      <c r="C200" s="93" t="s">
        <v>456</v>
      </c>
      <c r="D200" s="94">
        <v>209011</v>
      </c>
      <c r="E200" s="94" t="s">
        <v>305</v>
      </c>
      <c r="F200" s="96">
        <v>19</v>
      </c>
      <c r="G200" s="96">
        <v>1449</v>
      </c>
      <c r="H200" s="96">
        <v>0</v>
      </c>
      <c r="I200" s="96">
        <v>0</v>
      </c>
      <c r="J200" s="97">
        <f>+G200+H200+I200</f>
        <v>1449</v>
      </c>
      <c r="K200" s="97"/>
    </row>
    <row r="201" spans="1:11" x14ac:dyDescent="0.2">
      <c r="A201" s="85"/>
      <c r="B201" s="93" t="s">
        <v>457</v>
      </c>
      <c r="C201" s="93" t="s">
        <v>458</v>
      </c>
      <c r="D201" s="94" t="s">
        <v>459</v>
      </c>
      <c r="E201" s="94" t="s">
        <v>182</v>
      </c>
      <c r="F201" s="96">
        <v>35</v>
      </c>
      <c r="G201" s="96">
        <v>10279</v>
      </c>
      <c r="H201" s="96">
        <v>0</v>
      </c>
      <c r="I201" s="96">
        <v>0</v>
      </c>
      <c r="J201" s="97">
        <f>+G201+H201+I201</f>
        <v>10279</v>
      </c>
      <c r="K201" s="97"/>
    </row>
    <row r="202" spans="1:11" x14ac:dyDescent="0.2">
      <c r="A202" s="85"/>
      <c r="B202" s="93" t="s">
        <v>115</v>
      </c>
      <c r="C202" s="93" t="s">
        <v>460</v>
      </c>
      <c r="D202" s="94">
        <v>201082</v>
      </c>
      <c r="E202" s="95">
        <v>45658</v>
      </c>
      <c r="F202" s="96">
        <v>35</v>
      </c>
      <c r="G202" s="96">
        <v>75818</v>
      </c>
      <c r="H202" s="96">
        <v>0</v>
      </c>
      <c r="I202" s="96">
        <v>0</v>
      </c>
      <c r="J202" s="97">
        <v>75818</v>
      </c>
      <c r="K202" s="97"/>
    </row>
    <row r="203" spans="1:11" x14ac:dyDescent="0.2">
      <c r="A203" s="85"/>
      <c r="B203" s="93" t="s">
        <v>115</v>
      </c>
      <c r="C203" s="93" t="s">
        <v>460</v>
      </c>
      <c r="D203" s="94">
        <v>209081</v>
      </c>
      <c r="E203" s="95">
        <v>45536</v>
      </c>
      <c r="F203" s="96">
        <v>31</v>
      </c>
      <c r="G203" s="96">
        <v>120</v>
      </c>
      <c r="H203" s="96">
        <v>0</v>
      </c>
      <c r="I203" s="96">
        <v>0</v>
      </c>
      <c r="J203" s="97">
        <v>120</v>
      </c>
      <c r="K203" s="97"/>
    </row>
    <row r="204" spans="1:11" x14ac:dyDescent="0.2">
      <c r="A204" s="85"/>
      <c r="B204" s="93" t="s">
        <v>115</v>
      </c>
      <c r="C204" s="93" t="s">
        <v>460</v>
      </c>
      <c r="D204" s="94">
        <v>210171</v>
      </c>
      <c r="E204" s="95">
        <v>45566</v>
      </c>
      <c r="F204" s="96">
        <v>32</v>
      </c>
      <c r="G204" s="96">
        <v>3519</v>
      </c>
      <c r="H204" s="96">
        <v>0</v>
      </c>
      <c r="I204" s="96">
        <v>0</v>
      </c>
      <c r="J204" s="97">
        <v>3519</v>
      </c>
      <c r="K204" s="97"/>
    </row>
    <row r="205" spans="1:11" customFormat="1" hidden="1" x14ac:dyDescent="0.2">
      <c r="A205" s="19"/>
      <c r="B205" s="20" t="s">
        <v>463</v>
      </c>
      <c r="C205" s="20" t="s">
        <v>464</v>
      </c>
      <c r="D205" s="20" t="s">
        <v>461</v>
      </c>
      <c r="E205" s="20" t="s">
        <v>151</v>
      </c>
      <c r="F205" s="21">
        <v>31</v>
      </c>
      <c r="G205" s="21">
        <v>7591</v>
      </c>
      <c r="H205" s="21">
        <v>0</v>
      </c>
      <c r="I205" s="21">
        <v>0</v>
      </c>
      <c r="J205" s="80">
        <v>0</v>
      </c>
      <c r="K205" s="80"/>
    </row>
    <row r="206" spans="1:11" customFormat="1" hidden="1" x14ac:dyDescent="0.2">
      <c r="A206" s="19"/>
      <c r="B206" s="20" t="s">
        <v>463</v>
      </c>
      <c r="C206" s="20" t="s">
        <v>464</v>
      </c>
      <c r="D206" s="20" t="s">
        <v>465</v>
      </c>
      <c r="E206" s="20" t="s">
        <v>151</v>
      </c>
      <c r="F206" s="21">
        <v>31</v>
      </c>
      <c r="G206" s="21">
        <v>54</v>
      </c>
      <c r="H206" s="21">
        <v>0</v>
      </c>
      <c r="I206" s="21">
        <v>0</v>
      </c>
      <c r="J206" s="80">
        <v>0</v>
      </c>
      <c r="K206" s="80"/>
    </row>
    <row r="207" spans="1:11" customFormat="1" hidden="1" x14ac:dyDescent="0.2">
      <c r="A207" s="19"/>
      <c r="B207" s="20" t="s">
        <v>466</v>
      </c>
      <c r="C207" s="20" t="s">
        <v>467</v>
      </c>
      <c r="D207" s="20" t="s">
        <v>462</v>
      </c>
      <c r="E207" s="20" t="s">
        <v>178</v>
      </c>
      <c r="F207" s="21">
        <v>32</v>
      </c>
      <c r="G207" s="21">
        <v>66</v>
      </c>
      <c r="H207" s="21">
        <v>0</v>
      </c>
      <c r="I207" s="21">
        <v>0</v>
      </c>
      <c r="J207" s="80">
        <v>0</v>
      </c>
      <c r="K207" s="80"/>
    </row>
    <row r="208" spans="1:11" customFormat="1" ht="25.5" hidden="1" x14ac:dyDescent="0.2">
      <c r="A208" s="19"/>
      <c r="B208" s="20" t="s">
        <v>468</v>
      </c>
      <c r="C208" s="20" t="s">
        <v>469</v>
      </c>
      <c r="D208" s="20" t="s">
        <v>470</v>
      </c>
      <c r="E208" s="20" t="s">
        <v>230</v>
      </c>
      <c r="F208" s="21">
        <v>15</v>
      </c>
      <c r="G208" s="21">
        <v>14</v>
      </c>
      <c r="H208" s="21">
        <v>0</v>
      </c>
      <c r="I208" s="21">
        <v>0</v>
      </c>
      <c r="J208" s="80">
        <v>0</v>
      </c>
      <c r="K208" s="80"/>
    </row>
    <row r="209" spans="1:11" customFormat="1" hidden="1" x14ac:dyDescent="0.2">
      <c r="A209" s="19"/>
      <c r="B209" s="20" t="s">
        <v>471</v>
      </c>
      <c r="C209" s="20" t="s">
        <v>472</v>
      </c>
      <c r="D209" s="20" t="s">
        <v>152</v>
      </c>
      <c r="E209" s="20" t="s">
        <v>153</v>
      </c>
      <c r="F209" s="21">
        <v>44</v>
      </c>
      <c r="G209" s="21">
        <v>100</v>
      </c>
      <c r="H209" s="21">
        <v>0</v>
      </c>
      <c r="I209" s="21">
        <v>0</v>
      </c>
      <c r="J209" s="80">
        <v>0</v>
      </c>
      <c r="K209" s="80"/>
    </row>
    <row r="210" spans="1:11" customFormat="1" hidden="1" x14ac:dyDescent="0.2">
      <c r="A210" s="19"/>
      <c r="B210" s="20" t="s">
        <v>473</v>
      </c>
      <c r="C210" s="20" t="s">
        <v>474</v>
      </c>
      <c r="D210" s="20" t="s">
        <v>475</v>
      </c>
      <c r="E210" s="20" t="s">
        <v>183</v>
      </c>
      <c r="F210" s="21">
        <v>27</v>
      </c>
      <c r="G210" s="21">
        <v>1</v>
      </c>
      <c r="H210" s="21">
        <v>0</v>
      </c>
      <c r="I210" s="21">
        <v>0</v>
      </c>
      <c r="J210" s="80">
        <v>0</v>
      </c>
      <c r="K210" s="80"/>
    </row>
    <row r="211" spans="1:11" customFormat="1" hidden="1" x14ac:dyDescent="0.2">
      <c r="A211" s="19"/>
      <c r="B211" s="20" t="s">
        <v>476</v>
      </c>
      <c r="C211" s="20" t="s">
        <v>477</v>
      </c>
      <c r="D211" s="20" t="s">
        <v>478</v>
      </c>
      <c r="E211" s="20" t="s">
        <v>151</v>
      </c>
      <c r="F211" s="21">
        <v>31</v>
      </c>
      <c r="G211" s="21">
        <v>1338</v>
      </c>
      <c r="H211" s="21">
        <v>0</v>
      </c>
      <c r="I211" s="21">
        <v>12990</v>
      </c>
      <c r="J211" s="80">
        <v>0</v>
      </c>
      <c r="K211" s="80"/>
    </row>
    <row r="212" spans="1:11" customFormat="1" hidden="1" x14ac:dyDescent="0.2">
      <c r="A212" s="19"/>
      <c r="B212" s="20" t="s">
        <v>476</v>
      </c>
      <c r="C212" s="20" t="s">
        <v>477</v>
      </c>
      <c r="D212" s="20" t="s">
        <v>479</v>
      </c>
      <c r="E212" s="20" t="s">
        <v>151</v>
      </c>
      <c r="F212" s="21">
        <v>31</v>
      </c>
      <c r="G212" s="21">
        <v>0</v>
      </c>
      <c r="H212" s="21">
        <v>0</v>
      </c>
      <c r="I212" s="21">
        <v>18926</v>
      </c>
      <c r="J212" s="80">
        <v>0</v>
      </c>
      <c r="K212" s="80"/>
    </row>
    <row r="213" spans="1:11" customFormat="1" hidden="1" x14ac:dyDescent="0.2">
      <c r="A213" s="19"/>
      <c r="B213" s="20" t="s">
        <v>476</v>
      </c>
      <c r="C213" s="20" t="s">
        <v>477</v>
      </c>
      <c r="D213" s="20" t="s">
        <v>480</v>
      </c>
      <c r="E213" s="20" t="s">
        <v>151</v>
      </c>
      <c r="F213" s="21">
        <v>31</v>
      </c>
      <c r="G213" s="21">
        <v>0</v>
      </c>
      <c r="H213" s="21">
        <v>0</v>
      </c>
      <c r="I213" s="21">
        <v>18859</v>
      </c>
      <c r="J213" s="80">
        <v>0</v>
      </c>
      <c r="K213" s="80"/>
    </row>
    <row r="214" spans="1:11" customFormat="1" hidden="1" x14ac:dyDescent="0.2">
      <c r="A214" s="19"/>
      <c r="B214" s="20" t="s">
        <v>476</v>
      </c>
      <c r="C214" s="20" t="s">
        <v>477</v>
      </c>
      <c r="D214" s="20" t="s">
        <v>481</v>
      </c>
      <c r="E214" s="20" t="s">
        <v>151</v>
      </c>
      <c r="F214" s="21">
        <v>31</v>
      </c>
      <c r="G214" s="21">
        <v>1173</v>
      </c>
      <c r="H214" s="21">
        <v>0</v>
      </c>
      <c r="I214" s="21">
        <v>0</v>
      </c>
      <c r="J214" s="80">
        <v>0</v>
      </c>
      <c r="K214" s="80"/>
    </row>
    <row r="215" spans="1:11" customFormat="1" hidden="1" x14ac:dyDescent="0.2">
      <c r="A215" s="19"/>
      <c r="B215" s="20" t="s">
        <v>476</v>
      </c>
      <c r="C215" s="20" t="s">
        <v>477</v>
      </c>
      <c r="D215" s="20" t="s">
        <v>201</v>
      </c>
      <c r="E215" s="20" t="s">
        <v>202</v>
      </c>
      <c r="F215" s="21">
        <v>33</v>
      </c>
      <c r="G215" s="21">
        <v>7932</v>
      </c>
      <c r="H215" s="21">
        <v>0</v>
      </c>
      <c r="I215" s="21">
        <v>0</v>
      </c>
      <c r="J215" s="80">
        <v>0</v>
      </c>
      <c r="K215" s="80"/>
    </row>
    <row r="216" spans="1:11" customFormat="1" hidden="1" x14ac:dyDescent="0.2">
      <c r="A216" s="19"/>
      <c r="B216" s="20" t="s">
        <v>476</v>
      </c>
      <c r="C216" s="20" t="s">
        <v>477</v>
      </c>
      <c r="D216" s="20" t="s">
        <v>403</v>
      </c>
      <c r="E216" s="20" t="s">
        <v>202</v>
      </c>
      <c r="F216" s="21">
        <v>33</v>
      </c>
      <c r="G216" s="21">
        <v>18804</v>
      </c>
      <c r="H216" s="21">
        <v>0</v>
      </c>
      <c r="I216" s="21">
        <v>0</v>
      </c>
      <c r="J216" s="80">
        <v>0</v>
      </c>
      <c r="K216" s="80"/>
    </row>
    <row r="217" spans="1:11" customFormat="1" hidden="1" x14ac:dyDescent="0.2">
      <c r="A217" s="19"/>
      <c r="B217" s="20" t="s">
        <v>476</v>
      </c>
      <c r="C217" s="20" t="s">
        <v>477</v>
      </c>
      <c r="D217" s="20" t="s">
        <v>482</v>
      </c>
      <c r="E217" s="20" t="s">
        <v>202</v>
      </c>
      <c r="F217" s="21">
        <v>33</v>
      </c>
      <c r="G217" s="21">
        <v>0</v>
      </c>
      <c r="H217" s="21">
        <v>0</v>
      </c>
      <c r="I217" s="21">
        <v>18761</v>
      </c>
      <c r="J217" s="80">
        <v>0</v>
      </c>
      <c r="K217" s="80"/>
    </row>
    <row r="218" spans="1:11" x14ac:dyDescent="0.2">
      <c r="A218" s="85"/>
      <c r="B218" s="93" t="s">
        <v>117</v>
      </c>
      <c r="C218" s="93" t="s">
        <v>483</v>
      </c>
      <c r="D218" s="94">
        <v>20911</v>
      </c>
      <c r="E218" s="95">
        <v>45536</v>
      </c>
      <c r="F218" s="96">
        <v>31</v>
      </c>
      <c r="G218" s="96">
        <v>3626</v>
      </c>
      <c r="H218" s="96">
        <v>0</v>
      </c>
      <c r="I218" s="96">
        <v>0</v>
      </c>
      <c r="J218" s="97">
        <v>3626</v>
      </c>
      <c r="K218" s="97"/>
    </row>
    <row r="219" spans="1:11" x14ac:dyDescent="0.2">
      <c r="A219" s="85"/>
      <c r="B219" s="93" t="s">
        <v>117</v>
      </c>
      <c r="C219" s="93" t="s">
        <v>483</v>
      </c>
      <c r="D219" s="94">
        <v>21011</v>
      </c>
      <c r="E219" s="95">
        <v>45566</v>
      </c>
      <c r="F219" s="96">
        <v>32</v>
      </c>
      <c r="G219" s="96">
        <v>9435</v>
      </c>
      <c r="H219" s="96">
        <v>0</v>
      </c>
      <c r="I219" s="96">
        <v>0</v>
      </c>
      <c r="J219" s="97">
        <v>9435</v>
      </c>
      <c r="K219" s="97"/>
    </row>
    <row r="220" spans="1:11" x14ac:dyDescent="0.2">
      <c r="A220" s="85"/>
      <c r="B220" s="93" t="s">
        <v>117</v>
      </c>
      <c r="C220" s="93" t="s">
        <v>483</v>
      </c>
      <c r="D220" s="94">
        <v>21021</v>
      </c>
      <c r="E220" s="94" t="s">
        <v>178</v>
      </c>
      <c r="F220" s="96">
        <v>32</v>
      </c>
      <c r="G220" s="96">
        <v>3676</v>
      </c>
      <c r="H220" s="96">
        <v>0</v>
      </c>
      <c r="I220" s="96">
        <v>0</v>
      </c>
      <c r="J220" s="97">
        <v>3676</v>
      </c>
      <c r="K220" s="97"/>
    </row>
    <row r="221" spans="1:11" customFormat="1" hidden="1" x14ac:dyDescent="0.2">
      <c r="A221" s="19"/>
      <c r="B221" s="20" t="s">
        <v>485</v>
      </c>
      <c r="C221" s="20" t="s">
        <v>486</v>
      </c>
      <c r="D221" s="20" t="s">
        <v>484</v>
      </c>
      <c r="E221" s="20" t="s">
        <v>178</v>
      </c>
      <c r="F221" s="21">
        <v>32</v>
      </c>
      <c r="G221" s="21">
        <v>5880</v>
      </c>
      <c r="H221" s="21">
        <v>0</v>
      </c>
      <c r="I221" s="21">
        <v>0</v>
      </c>
      <c r="J221" s="80">
        <v>0</v>
      </c>
      <c r="K221" s="80"/>
    </row>
    <row r="222" spans="1:11" customFormat="1" hidden="1" x14ac:dyDescent="0.2">
      <c r="A222" s="19"/>
      <c r="B222" s="20" t="s">
        <v>487</v>
      </c>
      <c r="C222" s="20" t="s">
        <v>488</v>
      </c>
      <c r="D222" s="20" t="s">
        <v>489</v>
      </c>
      <c r="E222" s="20" t="s">
        <v>324</v>
      </c>
      <c r="F222" s="21">
        <v>0</v>
      </c>
      <c r="G222" s="21">
        <v>296</v>
      </c>
      <c r="H222" s="21">
        <v>0</v>
      </c>
      <c r="I222" s="21">
        <v>0</v>
      </c>
      <c r="J222" s="80">
        <v>0</v>
      </c>
      <c r="K222" s="80"/>
    </row>
    <row r="223" spans="1:11" x14ac:dyDescent="0.2">
      <c r="A223" s="85"/>
      <c r="B223" s="93" t="s">
        <v>490</v>
      </c>
      <c r="C223" s="93" t="s">
        <v>491</v>
      </c>
      <c r="D223" s="94" t="s">
        <v>492</v>
      </c>
      <c r="E223" s="94" t="s">
        <v>292</v>
      </c>
      <c r="F223" s="96">
        <v>14</v>
      </c>
      <c r="G223" s="96">
        <v>125</v>
      </c>
      <c r="H223" s="96">
        <v>0</v>
      </c>
      <c r="I223" s="96">
        <v>0</v>
      </c>
      <c r="J223" s="97">
        <f t="shared" ref="J223:J229" si="3">+G223+H223+I223</f>
        <v>125</v>
      </c>
      <c r="K223" s="97"/>
    </row>
    <row r="224" spans="1:11" x14ac:dyDescent="0.2">
      <c r="A224" s="85"/>
      <c r="B224" s="93" t="s">
        <v>490</v>
      </c>
      <c r="C224" s="93" t="s">
        <v>491</v>
      </c>
      <c r="D224" s="94" t="s">
        <v>493</v>
      </c>
      <c r="E224" s="94" t="s">
        <v>169</v>
      </c>
      <c r="F224" s="96">
        <v>17</v>
      </c>
      <c r="G224" s="96">
        <v>4996</v>
      </c>
      <c r="H224" s="96">
        <v>0</v>
      </c>
      <c r="I224" s="96">
        <v>0</v>
      </c>
      <c r="J224" s="97">
        <f t="shared" si="3"/>
        <v>4996</v>
      </c>
      <c r="K224" s="97"/>
    </row>
    <row r="225" spans="1:11" customFormat="1" hidden="1" x14ac:dyDescent="0.2">
      <c r="A225" s="19"/>
      <c r="B225" s="20" t="s">
        <v>490</v>
      </c>
      <c r="C225" s="20" t="s">
        <v>491</v>
      </c>
      <c r="D225" s="20" t="s">
        <v>494</v>
      </c>
      <c r="E225" s="20" t="s">
        <v>187</v>
      </c>
      <c r="F225" s="21">
        <v>7</v>
      </c>
      <c r="G225" s="21">
        <v>769</v>
      </c>
      <c r="H225" s="21">
        <v>0</v>
      </c>
      <c r="I225" s="21">
        <v>3402</v>
      </c>
      <c r="J225" s="80">
        <f t="shared" si="3"/>
        <v>4171</v>
      </c>
      <c r="K225" s="80"/>
    </row>
    <row r="226" spans="1:11" x14ac:dyDescent="0.2">
      <c r="A226" s="85"/>
      <c r="B226" s="93" t="s">
        <v>490</v>
      </c>
      <c r="C226" s="93" t="s">
        <v>491</v>
      </c>
      <c r="D226" s="94" t="s">
        <v>495</v>
      </c>
      <c r="E226" s="94" t="s">
        <v>161</v>
      </c>
      <c r="F226" s="96">
        <v>22</v>
      </c>
      <c r="G226" s="96">
        <v>1575</v>
      </c>
      <c r="H226" s="96">
        <v>0</v>
      </c>
      <c r="I226" s="96">
        <v>0</v>
      </c>
      <c r="J226" s="97">
        <f t="shared" si="3"/>
        <v>1575</v>
      </c>
      <c r="K226" s="97"/>
    </row>
    <row r="227" spans="1:11" x14ac:dyDescent="0.2">
      <c r="A227" s="85"/>
      <c r="B227" s="93" t="s">
        <v>496</v>
      </c>
      <c r="C227" s="93" t="s">
        <v>497</v>
      </c>
      <c r="D227" s="94" t="s">
        <v>498</v>
      </c>
      <c r="E227" s="94" t="s">
        <v>192</v>
      </c>
      <c r="F227" s="96">
        <v>20</v>
      </c>
      <c r="G227" s="96">
        <v>220</v>
      </c>
      <c r="H227" s="96">
        <v>1</v>
      </c>
      <c r="I227" s="96">
        <v>0</v>
      </c>
      <c r="J227" s="97">
        <f t="shared" si="3"/>
        <v>221</v>
      </c>
      <c r="K227" s="97"/>
    </row>
    <row r="228" spans="1:11" x14ac:dyDescent="0.2">
      <c r="A228" s="85"/>
      <c r="B228" s="93" t="s">
        <v>496</v>
      </c>
      <c r="C228" s="93" t="s">
        <v>497</v>
      </c>
      <c r="D228" s="94" t="s">
        <v>499</v>
      </c>
      <c r="E228" s="94" t="s">
        <v>192</v>
      </c>
      <c r="F228" s="96">
        <v>20</v>
      </c>
      <c r="G228" s="96">
        <v>545</v>
      </c>
      <c r="H228" s="96">
        <v>0</v>
      </c>
      <c r="I228" s="96">
        <v>0</v>
      </c>
      <c r="J228" s="97">
        <f t="shared" si="3"/>
        <v>545</v>
      </c>
      <c r="K228" s="97"/>
    </row>
    <row r="229" spans="1:11" x14ac:dyDescent="0.2">
      <c r="A229" s="85"/>
      <c r="B229" s="93" t="s">
        <v>496</v>
      </c>
      <c r="C229" s="93" t="s">
        <v>497</v>
      </c>
      <c r="D229" s="94" t="s">
        <v>500</v>
      </c>
      <c r="E229" s="94" t="s">
        <v>161</v>
      </c>
      <c r="F229" s="96">
        <v>22</v>
      </c>
      <c r="G229" s="96">
        <v>8550</v>
      </c>
      <c r="H229" s="96">
        <v>0</v>
      </c>
      <c r="I229" s="96">
        <v>0</v>
      </c>
      <c r="J229" s="97">
        <f t="shared" si="3"/>
        <v>8550</v>
      </c>
      <c r="K229" s="97"/>
    </row>
    <row r="230" spans="1:11" customFormat="1" hidden="1" x14ac:dyDescent="0.2">
      <c r="A230" s="19"/>
      <c r="B230" s="20" t="s">
        <v>501</v>
      </c>
      <c r="C230" s="20" t="s">
        <v>502</v>
      </c>
      <c r="D230" s="20" t="s">
        <v>498</v>
      </c>
      <c r="E230" s="20" t="s">
        <v>192</v>
      </c>
      <c r="F230" s="21">
        <v>20</v>
      </c>
      <c r="G230" s="21">
        <v>52</v>
      </c>
      <c r="H230" s="21">
        <v>0</v>
      </c>
      <c r="I230" s="21">
        <v>0</v>
      </c>
      <c r="J230" s="80">
        <v>0</v>
      </c>
      <c r="K230" s="80"/>
    </row>
    <row r="231" spans="1:11" customFormat="1" hidden="1" x14ac:dyDescent="0.2">
      <c r="A231" s="19"/>
      <c r="B231" s="20" t="s">
        <v>503</v>
      </c>
      <c r="C231" s="20" t="s">
        <v>504</v>
      </c>
      <c r="D231" s="20" t="s">
        <v>505</v>
      </c>
      <c r="E231" s="20" t="s">
        <v>444</v>
      </c>
      <c r="F231" s="21">
        <v>18</v>
      </c>
      <c r="G231" s="21">
        <v>400</v>
      </c>
      <c r="H231" s="21">
        <v>0</v>
      </c>
      <c r="I231" s="21">
        <v>0</v>
      </c>
      <c r="J231" s="80">
        <v>0</v>
      </c>
      <c r="K231" s="80"/>
    </row>
    <row r="232" spans="1:11" customFormat="1" hidden="1" x14ac:dyDescent="0.2">
      <c r="A232" s="19"/>
      <c r="B232" s="20" t="s">
        <v>503</v>
      </c>
      <c r="C232" s="20" t="s">
        <v>504</v>
      </c>
      <c r="D232" s="20" t="s">
        <v>506</v>
      </c>
      <c r="E232" s="20" t="s">
        <v>161</v>
      </c>
      <c r="F232" s="21">
        <v>22</v>
      </c>
      <c r="G232" s="21">
        <v>6000</v>
      </c>
      <c r="H232" s="21">
        <v>0</v>
      </c>
      <c r="I232" s="21">
        <v>0</v>
      </c>
      <c r="J232" s="80">
        <v>0</v>
      </c>
      <c r="K232" s="80"/>
    </row>
    <row r="233" spans="1:11" x14ac:dyDescent="0.2">
      <c r="A233" s="85"/>
      <c r="B233" s="93" t="s">
        <v>119</v>
      </c>
      <c r="C233" s="93" t="s">
        <v>118</v>
      </c>
      <c r="D233" s="94">
        <v>208101</v>
      </c>
      <c r="E233" s="95">
        <v>45139</v>
      </c>
      <c r="F233" s="96">
        <v>18</v>
      </c>
      <c r="G233" s="96">
        <v>11647</v>
      </c>
      <c r="H233" s="96">
        <v>0</v>
      </c>
      <c r="I233" s="96">
        <v>0</v>
      </c>
      <c r="J233" s="97">
        <v>11647</v>
      </c>
      <c r="K233" s="97"/>
    </row>
    <row r="234" spans="1:11" x14ac:dyDescent="0.2">
      <c r="A234" s="85"/>
      <c r="B234" s="93" t="s">
        <v>119</v>
      </c>
      <c r="C234" s="93" t="s">
        <v>118</v>
      </c>
      <c r="D234" s="94">
        <v>212121</v>
      </c>
      <c r="E234" s="95">
        <v>45261</v>
      </c>
      <c r="F234" s="96">
        <v>22</v>
      </c>
      <c r="G234" s="96">
        <v>3873</v>
      </c>
      <c r="H234" s="96">
        <v>0</v>
      </c>
      <c r="I234" s="96">
        <v>0</v>
      </c>
      <c r="J234" s="97">
        <v>3873</v>
      </c>
      <c r="K234" s="97"/>
    </row>
    <row r="235" spans="1:11" customFormat="1" hidden="1" x14ac:dyDescent="0.2">
      <c r="A235" s="19"/>
      <c r="B235" s="20" t="s">
        <v>507</v>
      </c>
      <c r="C235" s="20" t="s">
        <v>508</v>
      </c>
      <c r="D235" s="20" t="s">
        <v>506</v>
      </c>
      <c r="E235" s="20" t="s">
        <v>161</v>
      </c>
      <c r="F235" s="21">
        <v>22</v>
      </c>
      <c r="G235" s="21">
        <v>6000</v>
      </c>
      <c r="H235" s="21">
        <v>0</v>
      </c>
      <c r="I235" s="21">
        <v>0</v>
      </c>
      <c r="J235" s="80">
        <v>0</v>
      </c>
      <c r="K235" s="80"/>
    </row>
    <row r="236" spans="1:11" customFormat="1" hidden="1" x14ac:dyDescent="0.2">
      <c r="A236" s="19"/>
      <c r="B236" s="20" t="s">
        <v>509</v>
      </c>
      <c r="C236" s="20" t="s">
        <v>510</v>
      </c>
      <c r="D236" s="20" t="s">
        <v>511</v>
      </c>
      <c r="E236" s="20" t="s">
        <v>444</v>
      </c>
      <c r="F236" s="21">
        <v>18</v>
      </c>
      <c r="G236" s="21">
        <v>37</v>
      </c>
      <c r="H236" s="21">
        <v>0</v>
      </c>
      <c r="I236" s="21">
        <v>0</v>
      </c>
      <c r="J236" s="80">
        <v>0</v>
      </c>
      <c r="K236" s="80"/>
    </row>
    <row r="237" spans="1:11" x14ac:dyDescent="0.2">
      <c r="A237" s="85"/>
      <c r="B237" s="93" t="s">
        <v>121</v>
      </c>
      <c r="C237" s="93" t="s">
        <v>512</v>
      </c>
      <c r="D237" s="94">
        <v>209051</v>
      </c>
      <c r="E237" s="94" t="s">
        <v>305</v>
      </c>
      <c r="F237" s="96">
        <v>19</v>
      </c>
      <c r="G237" s="96">
        <v>1847</v>
      </c>
      <c r="H237" s="96">
        <v>0</v>
      </c>
      <c r="I237" s="96">
        <v>0</v>
      </c>
      <c r="J237" s="97">
        <f>+G237+H237+I237</f>
        <v>1847</v>
      </c>
      <c r="K237" s="97"/>
    </row>
    <row r="238" spans="1:11" customFormat="1" hidden="1" x14ac:dyDescent="0.2">
      <c r="A238" s="19"/>
      <c r="B238" s="20" t="s">
        <v>514</v>
      </c>
      <c r="C238" s="20" t="s">
        <v>515</v>
      </c>
      <c r="D238" s="20" t="s">
        <v>513</v>
      </c>
      <c r="E238" s="20" t="s">
        <v>305</v>
      </c>
      <c r="F238" s="21">
        <v>19</v>
      </c>
      <c r="G238" s="21">
        <v>5566</v>
      </c>
      <c r="H238" s="21">
        <v>0</v>
      </c>
      <c r="I238" s="21">
        <v>0</v>
      </c>
      <c r="J238" s="80">
        <v>0</v>
      </c>
      <c r="K238" s="80"/>
    </row>
    <row r="239" spans="1:11" x14ac:dyDescent="0.2">
      <c r="J239" s="84">
        <f>SUBTOTAL(9,J6:K238)</f>
        <v>1254015</v>
      </c>
    </row>
  </sheetData>
  <autoFilter ref="B5:K238">
    <filterColumn colId="0">
      <customFilters>
        <customFilter val="v*"/>
      </customFilters>
    </filterColumn>
    <filterColumn colId="4">
      <filters>
        <filter val="11"/>
        <filter val="12"/>
        <filter val="13"/>
        <filter val="14"/>
        <filter val="15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44"/>
        <filter val="73"/>
      </filters>
    </filterColumn>
    <filterColumn colId="8" showButton="0"/>
  </autoFilter>
  <mergeCells count="236">
    <mergeCell ref="J3:K3"/>
    <mergeCell ref="J4:K4"/>
    <mergeCell ref="J5:K5"/>
    <mergeCell ref="J6:K6"/>
    <mergeCell ref="J7:K7"/>
    <mergeCell ref="J8:K8"/>
    <mergeCell ref="J15:K15"/>
    <mergeCell ref="J16:K16"/>
    <mergeCell ref="J17:K17"/>
    <mergeCell ref="J18:K18"/>
    <mergeCell ref="J19:K19"/>
    <mergeCell ref="J20:K20"/>
    <mergeCell ref="J9:K9"/>
    <mergeCell ref="J10:K10"/>
    <mergeCell ref="J11:K11"/>
    <mergeCell ref="J12:K12"/>
    <mergeCell ref="J13:K13"/>
    <mergeCell ref="J14:K14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51:K51"/>
    <mergeCell ref="J52:K52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J63:K63"/>
    <mergeCell ref="J64:K64"/>
    <mergeCell ref="J65:K65"/>
    <mergeCell ref="J66:K66"/>
    <mergeCell ref="J67:K67"/>
    <mergeCell ref="J68:K68"/>
    <mergeCell ref="J57:K57"/>
    <mergeCell ref="J58:K58"/>
    <mergeCell ref="J59:K59"/>
    <mergeCell ref="J60:K60"/>
    <mergeCell ref="J61:K61"/>
    <mergeCell ref="J62:K62"/>
    <mergeCell ref="J75:K75"/>
    <mergeCell ref="J76:K76"/>
    <mergeCell ref="J77:K77"/>
    <mergeCell ref="J78:K78"/>
    <mergeCell ref="J79:K79"/>
    <mergeCell ref="J80:K80"/>
    <mergeCell ref="J69:K69"/>
    <mergeCell ref="J70:K70"/>
    <mergeCell ref="J71:K71"/>
    <mergeCell ref="J72:K72"/>
    <mergeCell ref="J73:K73"/>
    <mergeCell ref="J74:K74"/>
    <mergeCell ref="J87:K87"/>
    <mergeCell ref="J88:K88"/>
    <mergeCell ref="J89:K89"/>
    <mergeCell ref="J90:K90"/>
    <mergeCell ref="J91:K91"/>
    <mergeCell ref="J92:K92"/>
    <mergeCell ref="J81:K81"/>
    <mergeCell ref="J82:K82"/>
    <mergeCell ref="J83:K83"/>
    <mergeCell ref="J84:K84"/>
    <mergeCell ref="J85:K85"/>
    <mergeCell ref="J86:K86"/>
    <mergeCell ref="J99:K99"/>
    <mergeCell ref="J100:K100"/>
    <mergeCell ref="J101:K101"/>
    <mergeCell ref="J102:K102"/>
    <mergeCell ref="J103:K103"/>
    <mergeCell ref="J104:K104"/>
    <mergeCell ref="J93:K93"/>
    <mergeCell ref="J94:K94"/>
    <mergeCell ref="J95:K95"/>
    <mergeCell ref="J96:K96"/>
    <mergeCell ref="J97:K97"/>
    <mergeCell ref="J98:K98"/>
    <mergeCell ref="J111:K111"/>
    <mergeCell ref="J112:K112"/>
    <mergeCell ref="J113:K113"/>
    <mergeCell ref="J114:K114"/>
    <mergeCell ref="J115:K115"/>
    <mergeCell ref="J116:K116"/>
    <mergeCell ref="J105:K105"/>
    <mergeCell ref="J106:K106"/>
    <mergeCell ref="J107:K107"/>
    <mergeCell ref="J108:K108"/>
    <mergeCell ref="J109:K109"/>
    <mergeCell ref="J110:K110"/>
    <mergeCell ref="J123:K123"/>
    <mergeCell ref="J124:K124"/>
    <mergeCell ref="J125:K125"/>
    <mergeCell ref="J126:K126"/>
    <mergeCell ref="J127:K127"/>
    <mergeCell ref="J128:K128"/>
    <mergeCell ref="J117:K117"/>
    <mergeCell ref="J118:K118"/>
    <mergeCell ref="J119:K119"/>
    <mergeCell ref="J120:K120"/>
    <mergeCell ref="J121:K121"/>
    <mergeCell ref="J122:K122"/>
    <mergeCell ref="J135:K135"/>
    <mergeCell ref="J136:K136"/>
    <mergeCell ref="J137:K137"/>
    <mergeCell ref="J138:K138"/>
    <mergeCell ref="J139:K139"/>
    <mergeCell ref="J140:K140"/>
    <mergeCell ref="J129:K129"/>
    <mergeCell ref="J130:K130"/>
    <mergeCell ref="J131:K131"/>
    <mergeCell ref="J132:K132"/>
    <mergeCell ref="J133:K133"/>
    <mergeCell ref="J134:K134"/>
    <mergeCell ref="J147:K147"/>
    <mergeCell ref="J148:K148"/>
    <mergeCell ref="J149:K149"/>
    <mergeCell ref="J150:K150"/>
    <mergeCell ref="J151:K151"/>
    <mergeCell ref="J152:K152"/>
    <mergeCell ref="J141:K141"/>
    <mergeCell ref="J142:K142"/>
    <mergeCell ref="J143:K143"/>
    <mergeCell ref="J144:K144"/>
    <mergeCell ref="J145:K145"/>
    <mergeCell ref="J146:K146"/>
    <mergeCell ref="J159:K159"/>
    <mergeCell ref="J160:K160"/>
    <mergeCell ref="J161:K161"/>
    <mergeCell ref="J162:K162"/>
    <mergeCell ref="J163:K163"/>
    <mergeCell ref="J164:K164"/>
    <mergeCell ref="J153:K153"/>
    <mergeCell ref="J154:K154"/>
    <mergeCell ref="J155:K155"/>
    <mergeCell ref="J156:K156"/>
    <mergeCell ref="J157:K157"/>
    <mergeCell ref="J158:K158"/>
    <mergeCell ref="J171:K171"/>
    <mergeCell ref="J172:K172"/>
    <mergeCell ref="J173:K173"/>
    <mergeCell ref="J174:K174"/>
    <mergeCell ref="J175:K175"/>
    <mergeCell ref="J176:K176"/>
    <mergeCell ref="J165:K165"/>
    <mergeCell ref="J166:K166"/>
    <mergeCell ref="J167:K167"/>
    <mergeCell ref="J168:K168"/>
    <mergeCell ref="J169:K169"/>
    <mergeCell ref="J170:K170"/>
    <mergeCell ref="J183:K183"/>
    <mergeCell ref="J184:K184"/>
    <mergeCell ref="J185:K185"/>
    <mergeCell ref="J186:K186"/>
    <mergeCell ref="J187:K187"/>
    <mergeCell ref="J188:K188"/>
    <mergeCell ref="J177:K177"/>
    <mergeCell ref="J178:K178"/>
    <mergeCell ref="J179:K179"/>
    <mergeCell ref="J180:K180"/>
    <mergeCell ref="J181:K181"/>
    <mergeCell ref="J182:K182"/>
    <mergeCell ref="J195:K195"/>
    <mergeCell ref="J196:K196"/>
    <mergeCell ref="J197:K197"/>
    <mergeCell ref="J198:K198"/>
    <mergeCell ref="J199:K199"/>
    <mergeCell ref="J200:K200"/>
    <mergeCell ref="J189:K189"/>
    <mergeCell ref="J190:K190"/>
    <mergeCell ref="J191:K191"/>
    <mergeCell ref="J192:K192"/>
    <mergeCell ref="J193:K193"/>
    <mergeCell ref="J194:K194"/>
    <mergeCell ref="J207:K207"/>
    <mergeCell ref="J208:K208"/>
    <mergeCell ref="J209:K209"/>
    <mergeCell ref="J210:K210"/>
    <mergeCell ref="J211:K211"/>
    <mergeCell ref="J212:K212"/>
    <mergeCell ref="J201:K201"/>
    <mergeCell ref="J202:K202"/>
    <mergeCell ref="J203:K203"/>
    <mergeCell ref="J204:K204"/>
    <mergeCell ref="J205:K205"/>
    <mergeCell ref="J206:K206"/>
    <mergeCell ref="J219:K219"/>
    <mergeCell ref="J220:K220"/>
    <mergeCell ref="J221:K221"/>
    <mergeCell ref="J222:K222"/>
    <mergeCell ref="J223:K223"/>
    <mergeCell ref="J224:K224"/>
    <mergeCell ref="J213:K213"/>
    <mergeCell ref="J214:K214"/>
    <mergeCell ref="J215:K215"/>
    <mergeCell ref="J216:K216"/>
    <mergeCell ref="J217:K217"/>
    <mergeCell ref="J218:K218"/>
    <mergeCell ref="J237:K237"/>
    <mergeCell ref="J238:K238"/>
    <mergeCell ref="J231:K231"/>
    <mergeCell ref="J232:K232"/>
    <mergeCell ref="J233:K233"/>
    <mergeCell ref="J234:K234"/>
    <mergeCell ref="J235:K235"/>
    <mergeCell ref="J236:K236"/>
    <mergeCell ref="J225:K225"/>
    <mergeCell ref="J226:K226"/>
    <mergeCell ref="J227:K227"/>
    <mergeCell ref="J228:K228"/>
    <mergeCell ref="J229:K229"/>
    <mergeCell ref="J230:K230"/>
  </mergeCells>
  <pageMargins left="0.98425196850393704" right="0.98425196850393704" top="0.98425196850393704" bottom="0.98425196850393704" header="0.98425196850393704" footer="0.9842519685039370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D3" sqref="D3"/>
    </sheetView>
  </sheetViews>
  <sheetFormatPr baseColWidth="10" defaultRowHeight="12.75" x14ac:dyDescent="0.2"/>
  <cols>
    <col min="1" max="1" width="13.42578125" style="100" bestFit="1" customWidth="1"/>
    <col min="2" max="2" width="47.7109375" customWidth="1"/>
    <col min="4" max="4" width="29.28515625" bestFit="1" customWidth="1"/>
  </cols>
  <sheetData>
    <row r="1" spans="1:10" x14ac:dyDescent="0.2">
      <c r="A1" s="99" t="s">
        <v>140</v>
      </c>
      <c r="B1" s="84" t="s">
        <v>141</v>
      </c>
      <c r="C1" s="84" t="s">
        <v>142</v>
      </c>
      <c r="D1" s="84" t="s">
        <v>143</v>
      </c>
      <c r="E1" s="84" t="s">
        <v>144</v>
      </c>
      <c r="F1" s="84" t="s">
        <v>145</v>
      </c>
      <c r="G1" s="84" t="s">
        <v>146</v>
      </c>
      <c r="H1" s="84" t="s">
        <v>147</v>
      </c>
      <c r="I1" s="84" t="s">
        <v>148</v>
      </c>
      <c r="J1" s="84"/>
    </row>
    <row r="2" spans="1:10" x14ac:dyDescent="0.2">
      <c r="A2" s="99" t="s">
        <v>9</v>
      </c>
      <c r="B2" s="84" t="s">
        <v>149</v>
      </c>
      <c r="C2" s="84">
        <v>20910</v>
      </c>
      <c r="D2" s="112">
        <v>45536</v>
      </c>
      <c r="E2" s="84">
        <v>31</v>
      </c>
      <c r="F2" s="84">
        <v>1017</v>
      </c>
      <c r="G2" s="84">
        <v>0</v>
      </c>
      <c r="H2" s="84">
        <v>0</v>
      </c>
      <c r="I2" s="84">
        <v>1017</v>
      </c>
      <c r="J2" s="84"/>
    </row>
    <row r="3" spans="1:10" x14ac:dyDescent="0.2">
      <c r="A3" s="99" t="s">
        <v>9</v>
      </c>
      <c r="B3" s="84" t="s">
        <v>149</v>
      </c>
      <c r="C3" s="84">
        <v>21011</v>
      </c>
      <c r="D3" s="112">
        <v>45931</v>
      </c>
      <c r="E3" s="84">
        <v>44</v>
      </c>
      <c r="F3" s="84">
        <v>10021</v>
      </c>
      <c r="G3" s="84">
        <v>0</v>
      </c>
      <c r="H3" s="84">
        <v>0</v>
      </c>
      <c r="I3" s="84">
        <v>10021</v>
      </c>
      <c r="J3" s="84"/>
    </row>
    <row r="4" spans="1:10" x14ac:dyDescent="0.2">
      <c r="A4" s="99" t="s">
        <v>12</v>
      </c>
      <c r="B4" s="84" t="s">
        <v>160</v>
      </c>
      <c r="C4" s="84">
        <v>212031</v>
      </c>
      <c r="D4" s="112" t="s">
        <v>161</v>
      </c>
      <c r="E4" s="84">
        <v>22</v>
      </c>
      <c r="F4" s="84">
        <v>4096</v>
      </c>
      <c r="G4" s="84">
        <v>0</v>
      </c>
      <c r="H4" s="84">
        <v>3690</v>
      </c>
      <c r="I4" s="84">
        <v>7786</v>
      </c>
      <c r="J4" s="84"/>
    </row>
    <row r="5" spans="1:10" x14ac:dyDescent="0.2">
      <c r="A5" s="99" t="s">
        <v>14</v>
      </c>
      <c r="B5" s="84" t="s">
        <v>170</v>
      </c>
      <c r="C5" s="84">
        <v>211131</v>
      </c>
      <c r="D5" s="112" t="s">
        <v>171</v>
      </c>
      <c r="E5" s="84">
        <v>21</v>
      </c>
      <c r="F5" s="84">
        <v>2013</v>
      </c>
      <c r="G5" s="84">
        <v>0</v>
      </c>
      <c r="H5" s="84">
        <v>950</v>
      </c>
      <c r="I5" s="84">
        <v>2963</v>
      </c>
      <c r="J5" s="84"/>
    </row>
    <row r="6" spans="1:10" x14ac:dyDescent="0.2">
      <c r="A6" s="99" t="s">
        <v>19</v>
      </c>
      <c r="B6" s="84" t="s">
        <v>175</v>
      </c>
      <c r="C6" s="84">
        <v>20631</v>
      </c>
      <c r="D6" s="112" t="s">
        <v>176</v>
      </c>
      <c r="E6" s="84">
        <v>28</v>
      </c>
      <c r="F6" s="84">
        <v>280</v>
      </c>
      <c r="G6" s="84">
        <v>0</v>
      </c>
      <c r="H6" s="84">
        <v>0</v>
      </c>
      <c r="I6" s="84">
        <v>280</v>
      </c>
      <c r="J6" s="84"/>
    </row>
    <row r="7" spans="1:10" x14ac:dyDescent="0.2">
      <c r="A7" s="99" t="s">
        <v>19</v>
      </c>
      <c r="B7" s="84" t="s">
        <v>175</v>
      </c>
      <c r="C7" s="84">
        <v>21031</v>
      </c>
      <c r="D7" s="112" t="s">
        <v>178</v>
      </c>
      <c r="E7" s="84">
        <v>32</v>
      </c>
      <c r="F7" s="84">
        <v>4395</v>
      </c>
      <c r="G7" s="84">
        <v>0</v>
      </c>
      <c r="H7" s="84">
        <v>0</v>
      </c>
      <c r="I7" s="84">
        <v>4395</v>
      </c>
      <c r="J7" s="84"/>
    </row>
    <row r="8" spans="1:10" x14ac:dyDescent="0.2">
      <c r="A8" s="99" t="s">
        <v>21</v>
      </c>
      <c r="B8" s="84" t="s">
        <v>181</v>
      </c>
      <c r="C8" s="84">
        <v>201062</v>
      </c>
      <c r="D8" s="112" t="s">
        <v>182</v>
      </c>
      <c r="E8" s="84">
        <v>35</v>
      </c>
      <c r="F8" s="84">
        <v>4904</v>
      </c>
      <c r="G8" s="84">
        <v>0</v>
      </c>
      <c r="H8" s="84">
        <v>0</v>
      </c>
      <c r="I8" s="84">
        <v>4904</v>
      </c>
      <c r="J8" s="84"/>
    </row>
    <row r="9" spans="1:10" x14ac:dyDescent="0.2">
      <c r="A9" s="99" t="s">
        <v>21</v>
      </c>
      <c r="B9" s="84" t="s">
        <v>181</v>
      </c>
      <c r="C9" s="84">
        <v>201072</v>
      </c>
      <c r="D9" s="112" t="s">
        <v>182</v>
      </c>
      <c r="E9" s="84">
        <v>35</v>
      </c>
      <c r="F9" s="84">
        <v>5131</v>
      </c>
      <c r="G9" s="84">
        <v>0</v>
      </c>
      <c r="H9" s="84">
        <v>0</v>
      </c>
      <c r="I9" s="84">
        <v>5131</v>
      </c>
      <c r="J9" s="84"/>
    </row>
    <row r="10" spans="1:10" x14ac:dyDescent="0.2">
      <c r="A10" s="99" t="s">
        <v>21</v>
      </c>
      <c r="B10" s="84" t="s">
        <v>181</v>
      </c>
      <c r="C10" s="84">
        <v>205011</v>
      </c>
      <c r="D10" s="112" t="s">
        <v>183</v>
      </c>
      <c r="E10" s="84">
        <v>27</v>
      </c>
      <c r="F10" s="84">
        <v>5161</v>
      </c>
      <c r="G10" s="84">
        <v>0</v>
      </c>
      <c r="H10" s="84">
        <v>0</v>
      </c>
      <c r="I10" s="84">
        <v>5161</v>
      </c>
      <c r="J10" s="84"/>
    </row>
    <row r="11" spans="1:10" x14ac:dyDescent="0.2">
      <c r="A11" s="99" t="s">
        <v>23</v>
      </c>
      <c r="B11" s="84" t="s">
        <v>22</v>
      </c>
      <c r="C11" s="84">
        <v>201102</v>
      </c>
      <c r="D11" s="112">
        <v>45292</v>
      </c>
      <c r="E11" s="84">
        <v>23</v>
      </c>
      <c r="F11" s="84">
        <v>2162</v>
      </c>
      <c r="G11" s="84">
        <v>0</v>
      </c>
      <c r="H11" s="84">
        <v>0</v>
      </c>
      <c r="I11" s="84">
        <v>2162</v>
      </c>
      <c r="J11" s="84"/>
    </row>
    <row r="12" spans="1:10" x14ac:dyDescent="0.2">
      <c r="A12" s="99" t="s">
        <v>23</v>
      </c>
      <c r="B12" s="84" t="s">
        <v>22</v>
      </c>
      <c r="C12" s="84">
        <v>207031</v>
      </c>
      <c r="D12" s="112">
        <v>45108</v>
      </c>
      <c r="E12" s="84">
        <v>17</v>
      </c>
      <c r="F12" s="84">
        <v>5</v>
      </c>
      <c r="G12" s="84">
        <v>0</v>
      </c>
      <c r="H12" s="84">
        <v>0</v>
      </c>
      <c r="I12" s="84">
        <v>5</v>
      </c>
      <c r="J12" s="84"/>
    </row>
    <row r="13" spans="1:10" x14ac:dyDescent="0.2">
      <c r="A13" s="99" t="s">
        <v>25</v>
      </c>
      <c r="B13" s="84" t="s">
        <v>193</v>
      </c>
      <c r="C13" s="84" t="s">
        <v>194</v>
      </c>
      <c r="D13" s="112">
        <v>45200</v>
      </c>
      <c r="E13" s="84">
        <v>19</v>
      </c>
      <c r="F13" s="84">
        <v>100</v>
      </c>
      <c r="G13" s="84">
        <v>0</v>
      </c>
      <c r="H13" s="84">
        <v>0</v>
      </c>
      <c r="I13" s="84">
        <v>100</v>
      </c>
      <c r="J13" s="84"/>
    </row>
    <row r="14" spans="1:10" x14ac:dyDescent="0.2">
      <c r="A14" s="99" t="s">
        <v>25</v>
      </c>
      <c r="B14" s="84" t="s">
        <v>193</v>
      </c>
      <c r="C14" s="84" t="s">
        <v>191</v>
      </c>
      <c r="D14" s="112" t="s">
        <v>192</v>
      </c>
      <c r="E14" s="84">
        <v>19</v>
      </c>
      <c r="F14" s="84">
        <v>216</v>
      </c>
      <c r="G14" s="84">
        <v>0</v>
      </c>
      <c r="H14" s="84">
        <v>1096</v>
      </c>
      <c r="I14" s="84">
        <v>1312</v>
      </c>
      <c r="J14" s="84"/>
    </row>
    <row r="15" spans="1:10" x14ac:dyDescent="0.2">
      <c r="A15" s="99" t="s">
        <v>196</v>
      </c>
      <c r="B15" s="84" t="s">
        <v>197</v>
      </c>
      <c r="C15" s="84" t="s">
        <v>198</v>
      </c>
      <c r="D15" s="112" t="s">
        <v>199</v>
      </c>
      <c r="E15" s="84">
        <v>13</v>
      </c>
      <c r="F15" s="84">
        <v>753</v>
      </c>
      <c r="G15" s="84">
        <v>0</v>
      </c>
      <c r="H15" s="84">
        <v>0</v>
      </c>
      <c r="I15" s="84">
        <v>753</v>
      </c>
      <c r="J15" s="84"/>
    </row>
    <row r="16" spans="1:10" x14ac:dyDescent="0.2">
      <c r="A16" s="99" t="s">
        <v>27</v>
      </c>
      <c r="B16" s="84" t="s">
        <v>200</v>
      </c>
      <c r="C16" s="84">
        <v>21111</v>
      </c>
      <c r="D16" s="112">
        <v>45597</v>
      </c>
      <c r="E16" s="84">
        <v>33</v>
      </c>
      <c r="F16" s="84">
        <v>4445</v>
      </c>
      <c r="G16" s="84">
        <v>0</v>
      </c>
      <c r="H16" s="84">
        <v>0</v>
      </c>
      <c r="I16" s="84">
        <v>4445</v>
      </c>
      <c r="J16" s="84"/>
    </row>
    <row r="17" spans="1:10" x14ac:dyDescent="0.2">
      <c r="A17" s="99" t="s">
        <v>29</v>
      </c>
      <c r="B17" s="84" t="s">
        <v>216</v>
      </c>
      <c r="C17" s="84">
        <v>201112</v>
      </c>
      <c r="D17" s="112">
        <v>45658</v>
      </c>
      <c r="E17" s="84">
        <v>35</v>
      </c>
      <c r="F17" s="84">
        <v>19359</v>
      </c>
      <c r="G17" s="84">
        <v>0</v>
      </c>
      <c r="H17" s="84">
        <v>0</v>
      </c>
      <c r="I17" s="84">
        <v>19359</v>
      </c>
      <c r="J17" s="84"/>
    </row>
    <row r="18" spans="1:10" x14ac:dyDescent="0.2">
      <c r="A18" s="99" t="s">
        <v>29</v>
      </c>
      <c r="B18" s="84" t="s">
        <v>216</v>
      </c>
      <c r="C18" s="84">
        <v>210221</v>
      </c>
      <c r="D18" s="112">
        <v>45566</v>
      </c>
      <c r="E18" s="84">
        <v>32</v>
      </c>
      <c r="F18" s="84">
        <v>8</v>
      </c>
      <c r="G18" s="84">
        <v>0</v>
      </c>
      <c r="H18" s="84">
        <v>0</v>
      </c>
      <c r="I18" s="84">
        <v>8</v>
      </c>
      <c r="J18" s="84"/>
    </row>
    <row r="19" spans="1:10" x14ac:dyDescent="0.2">
      <c r="A19" s="99" t="s">
        <v>29</v>
      </c>
      <c r="B19" s="84" t="s">
        <v>216</v>
      </c>
      <c r="C19" s="84">
        <v>210231</v>
      </c>
      <c r="D19" s="112">
        <v>45566</v>
      </c>
      <c r="E19" s="84">
        <v>32</v>
      </c>
      <c r="F19" s="84">
        <v>152</v>
      </c>
      <c r="G19" s="84">
        <v>0</v>
      </c>
      <c r="H19" s="84">
        <v>0</v>
      </c>
      <c r="I19" s="84">
        <v>152</v>
      </c>
      <c r="J19" s="84"/>
    </row>
    <row r="20" spans="1:10" x14ac:dyDescent="0.2">
      <c r="A20" s="99" t="s">
        <v>29</v>
      </c>
      <c r="B20" s="84" t="s">
        <v>216</v>
      </c>
      <c r="C20" s="84">
        <v>212131</v>
      </c>
      <c r="D20" s="112">
        <v>45627</v>
      </c>
      <c r="E20" s="84">
        <v>34</v>
      </c>
      <c r="F20" s="84">
        <v>2280</v>
      </c>
      <c r="G20" s="84">
        <v>0</v>
      </c>
      <c r="H20" s="84">
        <v>0</v>
      </c>
      <c r="I20" s="84">
        <v>2280</v>
      </c>
      <c r="J20" s="84"/>
    </row>
    <row r="21" spans="1:10" x14ac:dyDescent="0.2">
      <c r="A21" s="99" t="s">
        <v>29</v>
      </c>
      <c r="B21" s="84" t="s">
        <v>216</v>
      </c>
      <c r="C21" s="84">
        <v>212141</v>
      </c>
      <c r="D21" s="112">
        <v>45627</v>
      </c>
      <c r="E21" s="84">
        <v>34</v>
      </c>
      <c r="F21" s="84">
        <v>2041</v>
      </c>
      <c r="G21" s="84">
        <v>0</v>
      </c>
      <c r="H21" s="84">
        <v>0</v>
      </c>
      <c r="I21" s="84">
        <v>2041</v>
      </c>
      <c r="J21" s="84"/>
    </row>
    <row r="22" spans="1:10" x14ac:dyDescent="0.2">
      <c r="A22" s="99" t="s">
        <v>31</v>
      </c>
      <c r="B22" s="84" t="s">
        <v>222</v>
      </c>
      <c r="C22" s="84">
        <v>201092</v>
      </c>
      <c r="D22" s="112">
        <v>45292</v>
      </c>
      <c r="E22" s="84">
        <v>23</v>
      </c>
      <c r="F22" s="84">
        <v>2579</v>
      </c>
      <c r="G22" s="84">
        <v>0</v>
      </c>
      <c r="H22" s="84">
        <v>0</v>
      </c>
      <c r="I22" s="84">
        <v>2579</v>
      </c>
      <c r="J22" s="84"/>
    </row>
    <row r="23" spans="1:10" x14ac:dyDescent="0.2">
      <c r="A23" s="99" t="s">
        <v>34</v>
      </c>
      <c r="B23" s="84" t="s">
        <v>231</v>
      </c>
      <c r="C23" s="84">
        <v>201040</v>
      </c>
      <c r="D23" s="112" t="s">
        <v>165</v>
      </c>
      <c r="E23" s="84">
        <v>11</v>
      </c>
      <c r="F23" s="84">
        <v>665</v>
      </c>
      <c r="G23" s="84">
        <v>0</v>
      </c>
      <c r="H23" s="84">
        <v>0</v>
      </c>
      <c r="I23" s="84">
        <v>665</v>
      </c>
      <c r="J23" s="84"/>
    </row>
    <row r="24" spans="1:10" x14ac:dyDescent="0.2">
      <c r="A24" s="99" t="s">
        <v>36</v>
      </c>
      <c r="B24" s="84" t="s">
        <v>239</v>
      </c>
      <c r="C24" s="84">
        <v>208221</v>
      </c>
      <c r="D24" s="112">
        <v>45505</v>
      </c>
      <c r="E24" s="84">
        <v>30</v>
      </c>
      <c r="F24" s="84">
        <v>32</v>
      </c>
      <c r="G24" s="84">
        <v>0</v>
      </c>
      <c r="H24" s="84">
        <v>0</v>
      </c>
      <c r="I24" s="84">
        <v>32</v>
      </c>
      <c r="J24" s="84"/>
    </row>
    <row r="25" spans="1:10" x14ac:dyDescent="0.2">
      <c r="A25" s="99" t="s">
        <v>36</v>
      </c>
      <c r="B25" s="84" t="s">
        <v>239</v>
      </c>
      <c r="C25" s="84">
        <v>209151</v>
      </c>
      <c r="D25" s="112">
        <v>45536</v>
      </c>
      <c r="E25" s="84">
        <v>31</v>
      </c>
      <c r="F25" s="84">
        <v>3719</v>
      </c>
      <c r="G25" s="84">
        <v>0</v>
      </c>
      <c r="H25" s="84">
        <v>0</v>
      </c>
      <c r="I25" s="84">
        <v>3719</v>
      </c>
      <c r="J25" s="84"/>
    </row>
    <row r="26" spans="1:10" x14ac:dyDescent="0.2">
      <c r="A26" s="99" t="s">
        <v>36</v>
      </c>
      <c r="B26" s="84" t="s">
        <v>239</v>
      </c>
      <c r="C26" s="84">
        <v>210031</v>
      </c>
      <c r="D26" s="112">
        <v>45566</v>
      </c>
      <c r="E26" s="84">
        <v>32</v>
      </c>
      <c r="F26" s="84">
        <v>9075</v>
      </c>
      <c r="G26" s="84">
        <v>0</v>
      </c>
      <c r="H26" s="84">
        <v>74340</v>
      </c>
      <c r="I26" s="84">
        <v>83415</v>
      </c>
      <c r="J26" s="84"/>
    </row>
    <row r="27" spans="1:10" x14ac:dyDescent="0.2">
      <c r="A27" s="99" t="s">
        <v>36</v>
      </c>
      <c r="B27" s="84" t="s">
        <v>239</v>
      </c>
      <c r="C27" s="84">
        <v>210071</v>
      </c>
      <c r="D27" s="112">
        <v>45566</v>
      </c>
      <c r="E27" s="84">
        <v>32</v>
      </c>
      <c r="F27" s="84">
        <v>25585</v>
      </c>
      <c r="G27" s="84">
        <v>0</v>
      </c>
      <c r="H27" s="84">
        <v>0</v>
      </c>
      <c r="I27" s="84">
        <v>25585</v>
      </c>
      <c r="J27" s="84"/>
    </row>
    <row r="28" spans="1:10" x14ac:dyDescent="0.2">
      <c r="A28" s="99" t="s">
        <v>36</v>
      </c>
      <c r="B28" s="84" t="s">
        <v>239</v>
      </c>
      <c r="C28" s="84">
        <v>211111</v>
      </c>
      <c r="D28" s="112">
        <v>45597</v>
      </c>
      <c r="E28" s="84">
        <v>33</v>
      </c>
      <c r="F28" s="84">
        <v>0</v>
      </c>
      <c r="G28" s="84">
        <v>45561</v>
      </c>
      <c r="H28" s="84">
        <v>0</v>
      </c>
      <c r="I28" s="84">
        <v>45561</v>
      </c>
      <c r="J28" s="84"/>
    </row>
    <row r="29" spans="1:10" x14ac:dyDescent="0.2">
      <c r="A29" s="99" t="s">
        <v>38</v>
      </c>
      <c r="B29" s="84" t="s">
        <v>246</v>
      </c>
      <c r="C29" s="84">
        <v>209161</v>
      </c>
      <c r="D29" s="112">
        <v>45536</v>
      </c>
      <c r="E29" s="84">
        <v>31</v>
      </c>
      <c r="F29" s="84">
        <v>13096</v>
      </c>
      <c r="G29" s="84">
        <v>0</v>
      </c>
      <c r="H29" s="84">
        <v>130680</v>
      </c>
      <c r="I29" s="84">
        <v>143776</v>
      </c>
      <c r="J29" s="84"/>
    </row>
    <row r="30" spans="1:10" x14ac:dyDescent="0.2">
      <c r="A30" s="99" t="s">
        <v>40</v>
      </c>
      <c r="B30" s="84" t="s">
        <v>247</v>
      </c>
      <c r="C30" s="84">
        <v>202151</v>
      </c>
      <c r="D30" s="112">
        <v>44958</v>
      </c>
      <c r="E30" s="84">
        <v>12</v>
      </c>
      <c r="F30" s="84">
        <v>155</v>
      </c>
      <c r="G30" s="84">
        <v>0</v>
      </c>
      <c r="H30" s="84">
        <v>220</v>
      </c>
      <c r="I30" s="84">
        <v>375</v>
      </c>
      <c r="J30" s="84"/>
    </row>
    <row r="31" spans="1:10" x14ac:dyDescent="0.2">
      <c r="A31" s="99" t="s">
        <v>40</v>
      </c>
      <c r="B31" s="84" t="s">
        <v>247</v>
      </c>
      <c r="C31" s="84">
        <v>207231</v>
      </c>
      <c r="D31" s="112">
        <v>45108</v>
      </c>
      <c r="E31" s="84">
        <v>17</v>
      </c>
      <c r="F31" s="84">
        <v>152</v>
      </c>
      <c r="G31" s="84">
        <v>0</v>
      </c>
      <c r="H31" s="84">
        <v>1175</v>
      </c>
      <c r="I31" s="84">
        <v>1327</v>
      </c>
      <c r="J31" s="84"/>
    </row>
    <row r="32" spans="1:10" x14ac:dyDescent="0.2">
      <c r="A32" s="99" t="s">
        <v>42</v>
      </c>
      <c r="B32" s="84" t="s">
        <v>41</v>
      </c>
      <c r="C32" s="84">
        <v>205081</v>
      </c>
      <c r="D32" s="112" t="s">
        <v>183</v>
      </c>
      <c r="E32" s="84">
        <v>27</v>
      </c>
      <c r="F32" s="84">
        <v>3309</v>
      </c>
      <c r="G32" s="84">
        <v>0</v>
      </c>
      <c r="H32" s="84">
        <v>4100</v>
      </c>
      <c r="I32" s="84">
        <v>7409</v>
      </c>
      <c r="J32" s="84"/>
    </row>
    <row r="33" spans="1:10" x14ac:dyDescent="0.2">
      <c r="A33" s="99" t="s">
        <v>44</v>
      </c>
      <c r="B33" s="84" t="s">
        <v>257</v>
      </c>
      <c r="C33" s="84">
        <v>201012</v>
      </c>
      <c r="D33" s="112" t="s">
        <v>182</v>
      </c>
      <c r="E33" s="84">
        <v>35</v>
      </c>
      <c r="F33" s="84">
        <v>40236</v>
      </c>
      <c r="G33" s="84">
        <v>0</v>
      </c>
      <c r="H33" s="84">
        <v>80209</v>
      </c>
      <c r="I33" s="84">
        <v>120445</v>
      </c>
      <c r="J33" s="84"/>
    </row>
    <row r="34" spans="1:10" x14ac:dyDescent="0.2">
      <c r="A34" s="99" t="s">
        <v>46</v>
      </c>
      <c r="B34" s="84" t="s">
        <v>258</v>
      </c>
      <c r="C34" s="84">
        <v>210081</v>
      </c>
      <c r="D34" s="112" t="s">
        <v>178</v>
      </c>
      <c r="E34" s="84">
        <v>32</v>
      </c>
      <c r="F34" s="84">
        <v>32911</v>
      </c>
      <c r="G34" s="84">
        <v>0</v>
      </c>
      <c r="H34" s="84">
        <v>13860</v>
      </c>
      <c r="I34" s="84">
        <v>46771</v>
      </c>
      <c r="J34" s="84"/>
    </row>
    <row r="35" spans="1:10" x14ac:dyDescent="0.2">
      <c r="A35" s="99" t="s">
        <v>263</v>
      </c>
      <c r="B35" s="84" t="s">
        <v>264</v>
      </c>
      <c r="C35" s="84" t="s">
        <v>265</v>
      </c>
      <c r="D35" s="112" t="s">
        <v>248</v>
      </c>
      <c r="E35" s="84">
        <v>12</v>
      </c>
      <c r="F35" s="84">
        <v>8661</v>
      </c>
      <c r="G35" s="84">
        <v>0</v>
      </c>
      <c r="H35" s="84">
        <v>0</v>
      </c>
      <c r="I35" s="84">
        <v>8661</v>
      </c>
      <c r="J35" s="84"/>
    </row>
    <row r="36" spans="1:10" x14ac:dyDescent="0.2">
      <c r="A36" s="99" t="s">
        <v>48</v>
      </c>
      <c r="B36" s="84" t="s">
        <v>269</v>
      </c>
      <c r="C36" s="84">
        <v>207221</v>
      </c>
      <c r="D36" s="112">
        <v>45108</v>
      </c>
      <c r="E36" s="84">
        <v>17</v>
      </c>
      <c r="F36" s="84">
        <v>244</v>
      </c>
      <c r="G36" s="84">
        <v>0</v>
      </c>
      <c r="H36" s="84">
        <v>942</v>
      </c>
      <c r="I36" s="84">
        <v>1186</v>
      </c>
      <c r="J36" s="84"/>
    </row>
    <row r="37" spans="1:10" x14ac:dyDescent="0.2">
      <c r="A37" s="99" t="s">
        <v>48</v>
      </c>
      <c r="B37" s="84" t="s">
        <v>269</v>
      </c>
      <c r="C37" s="84">
        <v>211141</v>
      </c>
      <c r="D37" s="112">
        <v>45231</v>
      </c>
      <c r="E37" s="84">
        <v>21</v>
      </c>
      <c r="F37" s="84">
        <v>2991</v>
      </c>
      <c r="G37" s="84">
        <v>0</v>
      </c>
      <c r="H37" s="84">
        <v>3326</v>
      </c>
      <c r="I37" s="84">
        <v>6317</v>
      </c>
      <c r="J37" s="84"/>
    </row>
    <row r="38" spans="1:10" x14ac:dyDescent="0.2">
      <c r="A38" s="99" t="s">
        <v>50</v>
      </c>
      <c r="B38" s="84" t="s">
        <v>270</v>
      </c>
      <c r="C38" s="84">
        <v>211171</v>
      </c>
      <c r="D38" s="112">
        <v>45231</v>
      </c>
      <c r="E38" s="84">
        <v>21</v>
      </c>
      <c r="F38" s="84">
        <v>3560</v>
      </c>
      <c r="G38" s="84">
        <v>0</v>
      </c>
      <c r="H38" s="84">
        <v>0</v>
      </c>
      <c r="I38" s="84">
        <v>3560</v>
      </c>
      <c r="J38" s="84"/>
    </row>
    <row r="39" spans="1:10" x14ac:dyDescent="0.2">
      <c r="A39" s="99" t="s">
        <v>52</v>
      </c>
      <c r="B39" s="84" t="s">
        <v>282</v>
      </c>
      <c r="C39" s="84">
        <v>209201</v>
      </c>
      <c r="D39" s="112" t="s">
        <v>151</v>
      </c>
      <c r="E39" s="84">
        <v>31</v>
      </c>
      <c r="F39" s="84">
        <v>2</v>
      </c>
      <c r="G39" s="84">
        <v>0</v>
      </c>
      <c r="H39" s="84">
        <v>0</v>
      </c>
      <c r="I39" s="84">
        <v>2</v>
      </c>
      <c r="J39" s="84"/>
    </row>
    <row r="40" spans="1:10" x14ac:dyDescent="0.2">
      <c r="A40" s="99" t="s">
        <v>52</v>
      </c>
      <c r="B40" s="84" t="s">
        <v>282</v>
      </c>
      <c r="C40" s="84">
        <v>210021</v>
      </c>
      <c r="D40" s="112" t="s">
        <v>178</v>
      </c>
      <c r="E40" s="84">
        <v>32</v>
      </c>
      <c r="F40" s="84">
        <v>15538</v>
      </c>
      <c r="G40" s="84">
        <v>0</v>
      </c>
      <c r="H40" s="84">
        <v>0</v>
      </c>
      <c r="I40" s="84">
        <v>15538</v>
      </c>
      <c r="J40" s="84"/>
    </row>
    <row r="41" spans="1:10" x14ac:dyDescent="0.2">
      <c r="A41" s="99" t="s">
        <v>52</v>
      </c>
      <c r="B41" s="84" t="s">
        <v>282</v>
      </c>
      <c r="C41" s="84">
        <v>210051</v>
      </c>
      <c r="D41" s="112" t="s">
        <v>178</v>
      </c>
      <c r="E41" s="84">
        <v>32</v>
      </c>
      <c r="F41" s="84">
        <v>5445</v>
      </c>
      <c r="G41" s="84">
        <v>0</v>
      </c>
      <c r="H41" s="84">
        <v>40082</v>
      </c>
      <c r="I41" s="84">
        <v>45527</v>
      </c>
      <c r="J41" s="84"/>
    </row>
    <row r="42" spans="1:10" x14ac:dyDescent="0.2">
      <c r="A42" s="99" t="s">
        <v>52</v>
      </c>
      <c r="B42" s="84" t="s">
        <v>282</v>
      </c>
      <c r="C42" s="84">
        <v>210061</v>
      </c>
      <c r="D42" s="112" t="s">
        <v>178</v>
      </c>
      <c r="E42" s="84">
        <v>32</v>
      </c>
      <c r="F42" s="84">
        <v>0</v>
      </c>
      <c r="G42" s="84">
        <v>0</v>
      </c>
      <c r="H42" s="84">
        <v>44748</v>
      </c>
      <c r="I42" s="84">
        <v>44748</v>
      </c>
      <c r="J42" s="84"/>
    </row>
    <row r="43" spans="1:10" x14ac:dyDescent="0.2">
      <c r="A43" s="99" t="s">
        <v>283</v>
      </c>
      <c r="B43" s="84" t="s">
        <v>284</v>
      </c>
      <c r="C43" s="84" t="s">
        <v>285</v>
      </c>
      <c r="D43" s="112" t="s">
        <v>240</v>
      </c>
      <c r="E43" s="84">
        <v>30</v>
      </c>
      <c r="F43" s="84">
        <v>7772</v>
      </c>
      <c r="G43" s="84">
        <v>0</v>
      </c>
      <c r="H43" s="84">
        <v>13049</v>
      </c>
      <c r="I43" s="84">
        <v>20821</v>
      </c>
      <c r="J43" s="84"/>
    </row>
    <row r="44" spans="1:10" x14ac:dyDescent="0.2">
      <c r="A44" s="99" t="s">
        <v>56</v>
      </c>
      <c r="B44" s="84" t="s">
        <v>55</v>
      </c>
      <c r="C44" s="84">
        <v>212081</v>
      </c>
      <c r="D44" s="112">
        <v>45261</v>
      </c>
      <c r="E44" s="84">
        <v>22</v>
      </c>
      <c r="F44" s="84">
        <v>5641</v>
      </c>
      <c r="G44" s="84">
        <v>0</v>
      </c>
      <c r="H44" s="84">
        <v>0</v>
      </c>
      <c r="I44" s="84">
        <v>5641</v>
      </c>
      <c r="J44" s="84"/>
    </row>
    <row r="45" spans="1:10" x14ac:dyDescent="0.2">
      <c r="A45" s="99" t="s">
        <v>61</v>
      </c>
      <c r="B45" s="84" t="s">
        <v>289</v>
      </c>
      <c r="C45" s="84">
        <v>205141</v>
      </c>
      <c r="D45" s="112">
        <v>45413</v>
      </c>
      <c r="E45" s="84">
        <v>27</v>
      </c>
      <c r="F45" s="84">
        <v>3769</v>
      </c>
      <c r="G45" s="84">
        <v>0</v>
      </c>
      <c r="H45" s="84">
        <v>13068</v>
      </c>
      <c r="I45" s="84">
        <v>16837</v>
      </c>
      <c r="J45" s="84"/>
    </row>
    <row r="46" spans="1:10" x14ac:dyDescent="0.2">
      <c r="A46" s="99" t="s">
        <v>63</v>
      </c>
      <c r="B46" s="84" t="s">
        <v>290</v>
      </c>
      <c r="C46" s="84">
        <v>204141</v>
      </c>
      <c r="D46" s="112">
        <v>45383</v>
      </c>
      <c r="E46" s="84">
        <v>26</v>
      </c>
      <c r="F46" s="84">
        <v>4535</v>
      </c>
      <c r="G46" s="84">
        <v>0</v>
      </c>
      <c r="H46" s="84">
        <v>0</v>
      </c>
      <c r="I46" s="84">
        <v>4535</v>
      </c>
      <c r="J46" s="84"/>
    </row>
    <row r="47" spans="1:10" x14ac:dyDescent="0.2">
      <c r="A47" s="99" t="s">
        <v>63</v>
      </c>
      <c r="B47" s="84" t="s">
        <v>290</v>
      </c>
      <c r="C47" s="84">
        <v>204170</v>
      </c>
      <c r="D47" s="112">
        <v>45017</v>
      </c>
      <c r="E47" s="84">
        <v>14</v>
      </c>
      <c r="F47" s="84">
        <v>13</v>
      </c>
      <c r="G47" s="84">
        <v>0</v>
      </c>
      <c r="H47" s="84">
        <v>0</v>
      </c>
      <c r="I47" s="84">
        <v>13</v>
      </c>
      <c r="J47" s="84"/>
    </row>
    <row r="48" spans="1:10" x14ac:dyDescent="0.2">
      <c r="A48" s="99" t="s">
        <v>63</v>
      </c>
      <c r="B48" s="84" t="s">
        <v>290</v>
      </c>
      <c r="C48" s="84">
        <v>205281</v>
      </c>
      <c r="D48" s="112">
        <v>45413</v>
      </c>
      <c r="E48" s="84">
        <v>27</v>
      </c>
      <c r="F48" s="84">
        <v>1363</v>
      </c>
      <c r="G48" s="84">
        <v>0</v>
      </c>
      <c r="H48" s="84">
        <v>10164</v>
      </c>
      <c r="I48" s="84">
        <v>11527</v>
      </c>
      <c r="J48" s="84"/>
    </row>
    <row r="49" spans="1:10" x14ac:dyDescent="0.2">
      <c r="A49" s="99" t="s">
        <v>67</v>
      </c>
      <c r="B49" s="84" t="s">
        <v>303</v>
      </c>
      <c r="C49" s="84">
        <v>201022</v>
      </c>
      <c r="D49" s="112" t="s">
        <v>188</v>
      </c>
      <c r="E49" s="84">
        <v>23</v>
      </c>
      <c r="F49" s="84">
        <v>4853</v>
      </c>
      <c r="G49" s="84">
        <v>0</v>
      </c>
      <c r="H49" s="84">
        <v>0</v>
      </c>
      <c r="I49" s="84">
        <v>4853</v>
      </c>
      <c r="J49" s="84"/>
    </row>
    <row r="50" spans="1:10" x14ac:dyDescent="0.2">
      <c r="A50" s="99" t="s">
        <v>67</v>
      </c>
      <c r="B50" s="84" t="s">
        <v>303</v>
      </c>
      <c r="C50" s="84">
        <v>201032</v>
      </c>
      <c r="D50" s="112" t="s">
        <v>188</v>
      </c>
      <c r="E50" s="84">
        <v>23</v>
      </c>
      <c r="F50" s="84">
        <v>9899</v>
      </c>
      <c r="G50" s="84">
        <v>0</v>
      </c>
      <c r="H50" s="84">
        <v>0</v>
      </c>
      <c r="I50" s="84">
        <v>9899</v>
      </c>
      <c r="J50" s="84"/>
    </row>
    <row r="51" spans="1:10" x14ac:dyDescent="0.2">
      <c r="A51" s="99" t="s">
        <v>69</v>
      </c>
      <c r="B51" s="84" t="s">
        <v>68</v>
      </c>
      <c r="C51" s="84" t="s">
        <v>304</v>
      </c>
      <c r="D51" s="112">
        <v>45170</v>
      </c>
      <c r="E51" s="84">
        <v>19</v>
      </c>
      <c r="F51" s="84">
        <v>530</v>
      </c>
      <c r="G51" s="84">
        <v>0</v>
      </c>
      <c r="H51" s="84">
        <v>3986</v>
      </c>
      <c r="I51" s="84">
        <v>4516</v>
      </c>
      <c r="J51" s="84"/>
    </row>
    <row r="52" spans="1:10" x14ac:dyDescent="0.2">
      <c r="A52" s="99" t="s">
        <v>69</v>
      </c>
      <c r="B52" s="84" t="s">
        <v>68</v>
      </c>
      <c r="C52" s="84" t="s">
        <v>306</v>
      </c>
      <c r="D52" s="112">
        <v>45261</v>
      </c>
      <c r="E52" s="84">
        <v>22</v>
      </c>
      <c r="F52" s="84">
        <v>0</v>
      </c>
      <c r="G52" s="84">
        <v>0</v>
      </c>
      <c r="H52" s="84">
        <v>7993</v>
      </c>
      <c r="I52" s="84">
        <v>7993</v>
      </c>
      <c r="J52" s="84"/>
    </row>
    <row r="53" spans="1:10" x14ac:dyDescent="0.2">
      <c r="A53" s="99" t="s">
        <v>71</v>
      </c>
      <c r="B53" s="84" t="s">
        <v>314</v>
      </c>
      <c r="C53" s="84">
        <v>201042</v>
      </c>
      <c r="D53" s="112">
        <v>45658</v>
      </c>
      <c r="E53" s="84">
        <v>35</v>
      </c>
      <c r="F53" s="84">
        <v>10417</v>
      </c>
      <c r="G53" s="84">
        <v>0</v>
      </c>
      <c r="H53" s="84">
        <v>0</v>
      </c>
      <c r="I53" s="84">
        <v>10417</v>
      </c>
      <c r="J53" s="84"/>
    </row>
    <row r="54" spans="1:10" x14ac:dyDescent="0.2">
      <c r="A54" s="99" t="s">
        <v>73</v>
      </c>
      <c r="B54" s="84" t="s">
        <v>72</v>
      </c>
      <c r="C54" s="84">
        <v>211191</v>
      </c>
      <c r="D54" s="112" t="s">
        <v>171</v>
      </c>
      <c r="E54" s="84">
        <v>21</v>
      </c>
      <c r="F54" s="84">
        <v>281</v>
      </c>
      <c r="G54" s="84">
        <v>0</v>
      </c>
      <c r="H54" s="84">
        <v>0</v>
      </c>
      <c r="I54" s="84">
        <v>281</v>
      </c>
      <c r="J54" s="84"/>
    </row>
    <row r="55" spans="1:10" x14ac:dyDescent="0.2">
      <c r="A55" s="99" t="s">
        <v>73</v>
      </c>
      <c r="B55" s="84" t="s">
        <v>72</v>
      </c>
      <c r="C55" s="84">
        <v>211201</v>
      </c>
      <c r="D55" s="112" t="s">
        <v>171</v>
      </c>
      <c r="E55" s="84">
        <v>21</v>
      </c>
      <c r="F55" s="84">
        <v>2006</v>
      </c>
      <c r="G55" s="84">
        <v>0</v>
      </c>
      <c r="H55" s="84">
        <v>0</v>
      </c>
      <c r="I55" s="84">
        <v>2006</v>
      </c>
      <c r="J55" s="84"/>
    </row>
    <row r="56" spans="1:10" x14ac:dyDescent="0.2">
      <c r="A56" s="99" t="s">
        <v>75</v>
      </c>
      <c r="B56" s="84" t="s">
        <v>74</v>
      </c>
      <c r="C56" s="84">
        <v>205090</v>
      </c>
      <c r="D56" s="112">
        <v>45047</v>
      </c>
      <c r="E56" s="84">
        <v>15</v>
      </c>
      <c r="F56" s="84">
        <v>7074</v>
      </c>
      <c r="G56" s="84">
        <v>0</v>
      </c>
      <c r="H56" s="84">
        <v>17061</v>
      </c>
      <c r="I56" s="84">
        <v>24135</v>
      </c>
      <c r="J56" s="84"/>
    </row>
    <row r="57" spans="1:10" x14ac:dyDescent="0.2">
      <c r="A57" s="99" t="s">
        <v>134</v>
      </c>
      <c r="B57" s="84" t="s">
        <v>133</v>
      </c>
      <c r="C57" s="84">
        <v>202171</v>
      </c>
      <c r="D57" s="112" t="s">
        <v>248</v>
      </c>
      <c r="E57" s="84">
        <v>12</v>
      </c>
      <c r="F57" s="84">
        <v>12</v>
      </c>
      <c r="G57" s="84">
        <v>0</v>
      </c>
      <c r="H57" s="84">
        <v>9680</v>
      </c>
      <c r="I57" s="84">
        <v>9692</v>
      </c>
      <c r="J57" s="84"/>
    </row>
    <row r="58" spans="1:10" x14ac:dyDescent="0.2">
      <c r="A58" s="99" t="s">
        <v>134</v>
      </c>
      <c r="B58" s="84" t="s">
        <v>133</v>
      </c>
      <c r="C58" s="84">
        <v>202181</v>
      </c>
      <c r="D58" s="112" t="s">
        <v>248</v>
      </c>
      <c r="E58" s="84">
        <v>12</v>
      </c>
      <c r="F58" s="84">
        <v>5807</v>
      </c>
      <c r="G58" s="84">
        <v>0</v>
      </c>
      <c r="H58" s="84">
        <v>20328</v>
      </c>
      <c r="I58" s="84">
        <v>26135</v>
      </c>
      <c r="J58" s="84"/>
    </row>
    <row r="59" spans="1:10" x14ac:dyDescent="0.2">
      <c r="A59" s="99" t="s">
        <v>125</v>
      </c>
      <c r="B59" s="84" t="s">
        <v>124</v>
      </c>
      <c r="C59" s="84" t="s">
        <v>332</v>
      </c>
      <c r="D59" s="112">
        <v>44986</v>
      </c>
      <c r="E59" s="84">
        <v>13</v>
      </c>
      <c r="F59" s="84">
        <v>233</v>
      </c>
      <c r="G59" s="84">
        <v>0</v>
      </c>
      <c r="H59" s="84">
        <v>2521</v>
      </c>
      <c r="I59" s="84">
        <v>2754</v>
      </c>
      <c r="J59" s="84"/>
    </row>
    <row r="60" spans="1:10" x14ac:dyDescent="0.2">
      <c r="A60" s="99" t="s">
        <v>127</v>
      </c>
      <c r="B60" s="84" t="s">
        <v>126</v>
      </c>
      <c r="C60" s="84" t="s">
        <v>333</v>
      </c>
      <c r="D60" s="112">
        <v>44986</v>
      </c>
      <c r="E60" s="84">
        <v>13</v>
      </c>
      <c r="F60" s="84">
        <v>241</v>
      </c>
      <c r="G60" s="84">
        <v>0</v>
      </c>
      <c r="H60" s="84">
        <v>2910</v>
      </c>
      <c r="I60" s="84">
        <v>3151</v>
      </c>
      <c r="J60" s="84"/>
    </row>
    <row r="61" spans="1:10" x14ac:dyDescent="0.2">
      <c r="A61" s="99" t="s">
        <v>129</v>
      </c>
      <c r="B61" s="84" t="s">
        <v>128</v>
      </c>
      <c r="C61" s="84" t="s">
        <v>334</v>
      </c>
      <c r="D61" s="112">
        <v>44927</v>
      </c>
      <c r="E61" s="84">
        <v>11</v>
      </c>
      <c r="F61" s="84">
        <v>210</v>
      </c>
      <c r="G61" s="84">
        <v>0</v>
      </c>
      <c r="H61" s="84">
        <v>1797</v>
      </c>
      <c r="I61" s="84">
        <v>2007</v>
      </c>
      <c r="J61" s="84"/>
    </row>
    <row r="62" spans="1:10" x14ac:dyDescent="0.2">
      <c r="A62" s="99" t="s">
        <v>131</v>
      </c>
      <c r="B62" s="84" t="s">
        <v>130</v>
      </c>
      <c r="C62" s="84" t="s">
        <v>335</v>
      </c>
      <c r="D62" s="112" t="s">
        <v>248</v>
      </c>
      <c r="E62" s="84">
        <v>12</v>
      </c>
      <c r="F62" s="84">
        <v>248</v>
      </c>
      <c r="G62" s="84">
        <v>0</v>
      </c>
      <c r="H62" s="84">
        <v>2066</v>
      </c>
      <c r="I62" s="84">
        <v>2314</v>
      </c>
      <c r="J62" s="84"/>
    </row>
    <row r="63" spans="1:10" x14ac:dyDescent="0.2">
      <c r="A63" s="99" t="s">
        <v>339</v>
      </c>
      <c r="B63" s="84" t="s">
        <v>340</v>
      </c>
      <c r="C63" s="84" t="s">
        <v>341</v>
      </c>
      <c r="D63" s="112" t="s">
        <v>342</v>
      </c>
      <c r="E63" s="84">
        <v>73</v>
      </c>
      <c r="F63" s="84">
        <v>0</v>
      </c>
      <c r="G63" s="84">
        <v>0</v>
      </c>
      <c r="H63" s="84">
        <v>37</v>
      </c>
      <c r="I63" s="84">
        <v>37</v>
      </c>
      <c r="J63" s="84"/>
    </row>
    <row r="64" spans="1:10" x14ac:dyDescent="0.2">
      <c r="A64" s="99" t="s">
        <v>81</v>
      </c>
      <c r="B64" s="84" t="s">
        <v>350</v>
      </c>
      <c r="C64" s="84">
        <v>201142</v>
      </c>
      <c r="D64" s="112">
        <v>45658</v>
      </c>
      <c r="E64" s="84">
        <v>35</v>
      </c>
      <c r="F64" s="84">
        <v>0</v>
      </c>
      <c r="G64" s="84">
        <v>0</v>
      </c>
      <c r="H64" s="84">
        <v>12100</v>
      </c>
      <c r="I64" s="84">
        <v>12100</v>
      </c>
      <c r="J64" s="84"/>
    </row>
    <row r="65" spans="1:10" x14ac:dyDescent="0.2">
      <c r="A65" s="99" t="s">
        <v>81</v>
      </c>
      <c r="B65" s="84" t="s">
        <v>350</v>
      </c>
      <c r="C65" s="84">
        <v>211081</v>
      </c>
      <c r="D65" s="112">
        <v>45597</v>
      </c>
      <c r="E65" s="84">
        <v>33</v>
      </c>
      <c r="F65" s="84">
        <v>5142</v>
      </c>
      <c r="G65" s="84">
        <v>0</v>
      </c>
      <c r="H65" s="84">
        <v>4920</v>
      </c>
      <c r="I65" s="84">
        <v>10062</v>
      </c>
      <c r="J65" s="84"/>
    </row>
    <row r="66" spans="1:10" x14ac:dyDescent="0.2">
      <c r="A66" s="99" t="s">
        <v>83</v>
      </c>
      <c r="B66" s="84" t="s">
        <v>353</v>
      </c>
      <c r="C66" s="84">
        <v>212111</v>
      </c>
      <c r="D66" s="112">
        <v>45261</v>
      </c>
      <c r="E66" s="84">
        <v>22</v>
      </c>
      <c r="F66" s="84">
        <v>5298</v>
      </c>
      <c r="G66" s="84">
        <v>0</v>
      </c>
      <c r="H66" s="84">
        <v>0</v>
      </c>
      <c r="I66" s="84">
        <v>5298</v>
      </c>
      <c r="J66" s="84"/>
    </row>
    <row r="67" spans="1:10" x14ac:dyDescent="0.2">
      <c r="A67" s="99" t="s">
        <v>85</v>
      </c>
      <c r="B67" s="84" t="s">
        <v>357</v>
      </c>
      <c r="C67" s="84" t="s">
        <v>354</v>
      </c>
      <c r="D67" s="112" t="s">
        <v>161</v>
      </c>
      <c r="E67" s="84">
        <v>22</v>
      </c>
      <c r="F67" s="84">
        <v>2230</v>
      </c>
      <c r="G67" s="84">
        <v>0</v>
      </c>
      <c r="H67" s="84">
        <v>0</v>
      </c>
      <c r="I67" s="84">
        <v>2230</v>
      </c>
      <c r="J67" s="84"/>
    </row>
    <row r="68" spans="1:10" x14ac:dyDescent="0.2">
      <c r="A68" s="99" t="s">
        <v>87</v>
      </c>
      <c r="B68" s="84" t="s">
        <v>358</v>
      </c>
      <c r="C68" s="84">
        <v>201130</v>
      </c>
      <c r="D68" s="112">
        <v>44927</v>
      </c>
      <c r="E68" s="84">
        <v>11</v>
      </c>
      <c r="F68" s="84">
        <v>6014</v>
      </c>
      <c r="G68" s="84">
        <v>0</v>
      </c>
      <c r="H68" s="84">
        <v>15246</v>
      </c>
      <c r="I68" s="84">
        <v>21260</v>
      </c>
      <c r="J68" s="84"/>
    </row>
    <row r="69" spans="1:10" x14ac:dyDescent="0.2">
      <c r="A69" s="99" t="s">
        <v>89</v>
      </c>
      <c r="B69" s="84" t="s">
        <v>377</v>
      </c>
      <c r="C69" s="84">
        <v>207211</v>
      </c>
      <c r="D69" s="112">
        <v>45108</v>
      </c>
      <c r="E69" s="84">
        <v>17</v>
      </c>
      <c r="F69" s="84">
        <v>1346</v>
      </c>
      <c r="G69" s="84">
        <v>0</v>
      </c>
      <c r="H69" s="84">
        <v>0</v>
      </c>
      <c r="I69" s="84">
        <v>1346</v>
      </c>
      <c r="J69" s="84"/>
    </row>
    <row r="70" spans="1:10" x14ac:dyDescent="0.2">
      <c r="A70" s="99" t="s">
        <v>91</v>
      </c>
      <c r="B70" s="84" t="s">
        <v>381</v>
      </c>
      <c r="C70" s="84">
        <v>209171</v>
      </c>
      <c r="D70" s="112" t="s">
        <v>305</v>
      </c>
      <c r="E70" s="84">
        <v>19</v>
      </c>
      <c r="F70" s="84">
        <v>92</v>
      </c>
      <c r="G70" s="84">
        <v>0</v>
      </c>
      <c r="H70" s="84">
        <v>0</v>
      </c>
      <c r="I70" s="84">
        <v>92</v>
      </c>
      <c r="J70" s="84"/>
    </row>
    <row r="71" spans="1:10" x14ac:dyDescent="0.2">
      <c r="A71" s="99" t="s">
        <v>91</v>
      </c>
      <c r="B71" s="84" t="s">
        <v>381</v>
      </c>
      <c r="C71" s="84">
        <v>209231</v>
      </c>
      <c r="D71" s="112" t="s">
        <v>305</v>
      </c>
      <c r="E71" s="84">
        <v>19</v>
      </c>
      <c r="F71" s="84">
        <v>699</v>
      </c>
      <c r="G71" s="84">
        <v>2</v>
      </c>
      <c r="H71" s="84">
        <v>0</v>
      </c>
      <c r="I71" s="84">
        <v>701</v>
      </c>
      <c r="J71" s="84"/>
    </row>
    <row r="72" spans="1:10" x14ac:dyDescent="0.2">
      <c r="A72" s="99" t="s">
        <v>91</v>
      </c>
      <c r="B72" s="84" t="s">
        <v>381</v>
      </c>
      <c r="C72" s="84">
        <v>211041</v>
      </c>
      <c r="D72" s="112" t="s">
        <v>171</v>
      </c>
      <c r="E72" s="84">
        <v>21</v>
      </c>
      <c r="F72" s="84">
        <v>386</v>
      </c>
      <c r="G72" s="84">
        <v>0</v>
      </c>
      <c r="H72" s="84">
        <v>0</v>
      </c>
      <c r="I72" s="84">
        <v>386</v>
      </c>
      <c r="J72" s="84"/>
    </row>
    <row r="73" spans="1:10" x14ac:dyDescent="0.2">
      <c r="A73" s="99" t="s">
        <v>91</v>
      </c>
      <c r="B73" s="84" t="s">
        <v>381</v>
      </c>
      <c r="C73" s="84">
        <v>211051</v>
      </c>
      <c r="D73" s="112" t="s">
        <v>171</v>
      </c>
      <c r="E73" s="84">
        <v>21</v>
      </c>
      <c r="F73" s="84">
        <v>114</v>
      </c>
      <c r="G73" s="84">
        <v>0</v>
      </c>
      <c r="H73" s="84">
        <v>0</v>
      </c>
      <c r="I73" s="84">
        <v>114</v>
      </c>
      <c r="J73" s="84"/>
    </row>
    <row r="74" spans="1:10" x14ac:dyDescent="0.2">
      <c r="A74" s="99" t="s">
        <v>95</v>
      </c>
      <c r="B74" s="84" t="s">
        <v>398</v>
      </c>
      <c r="C74" s="84">
        <v>21011</v>
      </c>
      <c r="D74" s="112" t="s">
        <v>178</v>
      </c>
      <c r="E74" s="84">
        <v>32</v>
      </c>
      <c r="F74" s="84">
        <v>7079</v>
      </c>
      <c r="G74" s="84">
        <v>0</v>
      </c>
      <c r="H74" s="84">
        <v>0</v>
      </c>
      <c r="I74" s="84">
        <v>7079</v>
      </c>
      <c r="J74" s="84"/>
    </row>
    <row r="75" spans="1:10" x14ac:dyDescent="0.2">
      <c r="A75" s="99" t="s">
        <v>99</v>
      </c>
      <c r="B75" s="84" t="s">
        <v>402</v>
      </c>
      <c r="C75" s="84">
        <v>20721</v>
      </c>
      <c r="D75" s="112">
        <v>45474</v>
      </c>
      <c r="E75" s="84">
        <v>29</v>
      </c>
      <c r="F75" s="84">
        <v>1407</v>
      </c>
      <c r="G75" s="84">
        <v>0</v>
      </c>
      <c r="H75" s="84">
        <v>0</v>
      </c>
      <c r="I75" s="84">
        <v>1407</v>
      </c>
      <c r="J75" s="84"/>
    </row>
    <row r="76" spans="1:10" x14ac:dyDescent="0.2">
      <c r="A76" s="99" t="s">
        <v>99</v>
      </c>
      <c r="B76" s="84" t="s">
        <v>402</v>
      </c>
      <c r="C76" s="84">
        <v>20821</v>
      </c>
      <c r="D76" s="112">
        <v>45505</v>
      </c>
      <c r="E76" s="84">
        <v>30</v>
      </c>
      <c r="F76" s="84">
        <v>2479</v>
      </c>
      <c r="G76" s="84">
        <v>0</v>
      </c>
      <c r="H76" s="84">
        <v>0</v>
      </c>
      <c r="I76" s="84">
        <v>2479</v>
      </c>
      <c r="J76" s="84"/>
    </row>
    <row r="77" spans="1:10" x14ac:dyDescent="0.2">
      <c r="A77" s="99" t="s">
        <v>99</v>
      </c>
      <c r="B77" s="84" t="s">
        <v>402</v>
      </c>
      <c r="C77" s="84">
        <v>20831</v>
      </c>
      <c r="D77" s="112">
        <v>45505</v>
      </c>
      <c r="E77" s="84">
        <v>30</v>
      </c>
      <c r="F77" s="84">
        <v>7</v>
      </c>
      <c r="G77" s="84">
        <v>0</v>
      </c>
      <c r="H77" s="84">
        <v>0</v>
      </c>
      <c r="I77" s="84">
        <v>7</v>
      </c>
      <c r="J77" s="84"/>
    </row>
    <row r="78" spans="1:10" x14ac:dyDescent="0.2">
      <c r="A78" s="99" t="s">
        <v>99</v>
      </c>
      <c r="B78" s="84" t="s">
        <v>402</v>
      </c>
      <c r="C78" s="84">
        <v>21111</v>
      </c>
      <c r="D78" s="112">
        <v>45597</v>
      </c>
      <c r="E78" s="84">
        <v>33</v>
      </c>
      <c r="F78" s="84">
        <v>15745</v>
      </c>
      <c r="G78" s="84">
        <v>0</v>
      </c>
      <c r="H78" s="84">
        <v>0</v>
      </c>
      <c r="I78" s="84">
        <v>15745</v>
      </c>
      <c r="J78" s="84"/>
    </row>
    <row r="79" spans="1:10" x14ac:dyDescent="0.2">
      <c r="A79" s="99" t="s">
        <v>99</v>
      </c>
      <c r="B79" s="84" t="s">
        <v>402</v>
      </c>
      <c r="C79" s="84">
        <v>21121</v>
      </c>
      <c r="D79" s="112" t="s">
        <v>202</v>
      </c>
      <c r="E79" s="84">
        <v>33</v>
      </c>
      <c r="F79" s="84">
        <v>0</v>
      </c>
      <c r="G79" s="84">
        <v>15732</v>
      </c>
      <c r="H79" s="84">
        <v>0</v>
      </c>
      <c r="I79" s="84">
        <v>15732</v>
      </c>
      <c r="J79" s="84"/>
    </row>
    <row r="80" spans="1:10" x14ac:dyDescent="0.2">
      <c r="A80" s="99" t="s">
        <v>97</v>
      </c>
      <c r="B80" s="84" t="s">
        <v>404</v>
      </c>
      <c r="C80" s="84">
        <v>20611</v>
      </c>
      <c r="D80" s="112" t="s">
        <v>176</v>
      </c>
      <c r="E80" s="84">
        <v>28</v>
      </c>
      <c r="F80" s="84">
        <v>185</v>
      </c>
      <c r="G80" s="84">
        <v>0</v>
      </c>
      <c r="H80" s="84">
        <v>0</v>
      </c>
      <c r="I80" s="84">
        <v>185</v>
      </c>
      <c r="J80" s="84"/>
    </row>
    <row r="81" spans="1:10" x14ac:dyDescent="0.2">
      <c r="A81" s="99" t="s">
        <v>97</v>
      </c>
      <c r="B81" s="84" t="s">
        <v>404</v>
      </c>
      <c r="C81" s="84">
        <v>20811</v>
      </c>
      <c r="D81" s="112" t="s">
        <v>240</v>
      </c>
      <c r="E81" s="84">
        <v>30</v>
      </c>
      <c r="F81" s="84">
        <v>312</v>
      </c>
      <c r="G81" s="84">
        <v>0</v>
      </c>
      <c r="H81" s="84">
        <v>0</v>
      </c>
      <c r="I81" s="84">
        <v>312</v>
      </c>
      <c r="J81" s="84"/>
    </row>
    <row r="82" spans="1:10" x14ac:dyDescent="0.2">
      <c r="A82" s="99" t="s">
        <v>97</v>
      </c>
      <c r="B82" s="84" t="s">
        <v>404</v>
      </c>
      <c r="C82" s="84">
        <v>20831</v>
      </c>
      <c r="D82" s="112" t="s">
        <v>240</v>
      </c>
      <c r="E82" s="84">
        <v>30</v>
      </c>
      <c r="F82" s="84">
        <v>230</v>
      </c>
      <c r="G82" s="84">
        <v>0</v>
      </c>
      <c r="H82" s="84">
        <v>0</v>
      </c>
      <c r="I82" s="84">
        <v>230</v>
      </c>
      <c r="J82" s="84"/>
    </row>
    <row r="83" spans="1:10" x14ac:dyDescent="0.2">
      <c r="A83" s="99" t="s">
        <v>101</v>
      </c>
      <c r="B83" s="84" t="s">
        <v>418</v>
      </c>
      <c r="C83" s="84">
        <v>20112</v>
      </c>
      <c r="D83" s="112" t="s">
        <v>182</v>
      </c>
      <c r="E83" s="84">
        <v>35</v>
      </c>
      <c r="F83" s="84">
        <v>15748</v>
      </c>
      <c r="G83" s="84">
        <v>0</v>
      </c>
      <c r="H83" s="84">
        <v>0</v>
      </c>
      <c r="I83" s="84">
        <v>15748</v>
      </c>
      <c r="J83" s="84"/>
    </row>
    <row r="84" spans="1:10" x14ac:dyDescent="0.2">
      <c r="A84" s="99" t="s">
        <v>101</v>
      </c>
      <c r="B84" s="84" t="s">
        <v>418</v>
      </c>
      <c r="C84" s="84">
        <v>20321</v>
      </c>
      <c r="D84" s="112" t="s">
        <v>419</v>
      </c>
      <c r="E84" s="84">
        <v>25</v>
      </c>
      <c r="F84" s="84">
        <v>482</v>
      </c>
      <c r="G84" s="84">
        <v>0</v>
      </c>
      <c r="H84" s="84">
        <v>0</v>
      </c>
      <c r="I84" s="84">
        <v>482</v>
      </c>
      <c r="J84" s="84"/>
    </row>
    <row r="85" spans="1:10" x14ac:dyDescent="0.2">
      <c r="A85" s="99" t="s">
        <v>101</v>
      </c>
      <c r="B85" s="84" t="s">
        <v>418</v>
      </c>
      <c r="C85" s="84">
        <v>20811</v>
      </c>
      <c r="D85" s="112" t="s">
        <v>240</v>
      </c>
      <c r="E85" s="84">
        <v>30</v>
      </c>
      <c r="F85" s="84">
        <v>1872</v>
      </c>
      <c r="G85" s="84">
        <v>0</v>
      </c>
      <c r="H85" s="84">
        <v>0</v>
      </c>
      <c r="I85" s="84">
        <v>1872</v>
      </c>
      <c r="J85" s="84"/>
    </row>
    <row r="86" spans="1:10" x14ac:dyDescent="0.2">
      <c r="A86" s="99" t="s">
        <v>101</v>
      </c>
      <c r="B86" s="84" t="s">
        <v>418</v>
      </c>
      <c r="C86" s="84">
        <v>21261</v>
      </c>
      <c r="D86" s="112" t="s">
        <v>213</v>
      </c>
      <c r="E86" s="84">
        <v>34</v>
      </c>
      <c r="F86" s="84">
        <v>7871</v>
      </c>
      <c r="G86" s="84">
        <v>0</v>
      </c>
      <c r="H86" s="84">
        <v>0</v>
      </c>
      <c r="I86" s="84">
        <v>7871</v>
      </c>
      <c r="J86" s="84"/>
    </row>
    <row r="87" spans="1:10" x14ac:dyDescent="0.2">
      <c r="A87" s="99" t="s">
        <v>103</v>
      </c>
      <c r="B87" s="84" t="s">
        <v>424</v>
      </c>
      <c r="C87" s="84">
        <v>209031</v>
      </c>
      <c r="D87" s="112" t="s">
        <v>151</v>
      </c>
      <c r="E87" s="84">
        <v>31</v>
      </c>
      <c r="F87" s="84">
        <v>358</v>
      </c>
      <c r="G87" s="84">
        <v>0</v>
      </c>
      <c r="H87" s="84">
        <v>0</v>
      </c>
      <c r="I87" s="84">
        <v>358</v>
      </c>
      <c r="J87" s="84"/>
    </row>
    <row r="88" spans="1:10" x14ac:dyDescent="0.2">
      <c r="A88" s="99" t="s">
        <v>103</v>
      </c>
      <c r="B88" s="84" t="s">
        <v>424</v>
      </c>
      <c r="C88" s="84">
        <v>211021</v>
      </c>
      <c r="D88" s="112" t="s">
        <v>202</v>
      </c>
      <c r="E88" s="84">
        <v>33</v>
      </c>
      <c r="F88" s="84">
        <v>11880</v>
      </c>
      <c r="G88" s="84">
        <v>0</v>
      </c>
      <c r="H88" s="84">
        <v>13052</v>
      </c>
      <c r="I88" s="84">
        <v>24932</v>
      </c>
      <c r="J88" s="84"/>
    </row>
    <row r="89" spans="1:10" x14ac:dyDescent="0.2">
      <c r="A89" s="99" t="s">
        <v>105</v>
      </c>
      <c r="B89" s="84" t="s">
        <v>104</v>
      </c>
      <c r="C89" s="84">
        <v>201052</v>
      </c>
      <c r="D89" s="112">
        <v>45658</v>
      </c>
      <c r="E89" s="84">
        <v>35</v>
      </c>
      <c r="F89" s="84">
        <v>0</v>
      </c>
      <c r="G89" s="84">
        <v>0</v>
      </c>
      <c r="H89" s="84">
        <v>24265</v>
      </c>
      <c r="I89" s="84">
        <v>24265</v>
      </c>
      <c r="J89" s="84"/>
    </row>
    <row r="90" spans="1:10" x14ac:dyDescent="0.2">
      <c r="A90" s="99" t="s">
        <v>105</v>
      </c>
      <c r="B90" s="84" t="s">
        <v>104</v>
      </c>
      <c r="C90" s="84">
        <v>202041</v>
      </c>
      <c r="D90" s="112">
        <v>45323</v>
      </c>
      <c r="E90" s="84">
        <v>24</v>
      </c>
      <c r="F90" s="84">
        <v>787</v>
      </c>
      <c r="G90" s="84">
        <v>0</v>
      </c>
      <c r="H90" s="84">
        <v>0</v>
      </c>
      <c r="I90" s="84">
        <v>787</v>
      </c>
      <c r="J90" s="84"/>
    </row>
    <row r="91" spans="1:10" x14ac:dyDescent="0.2">
      <c r="A91" s="99" t="s">
        <v>105</v>
      </c>
      <c r="B91" s="84" t="s">
        <v>104</v>
      </c>
      <c r="C91" s="84">
        <v>209041</v>
      </c>
      <c r="D91" s="112">
        <v>45536</v>
      </c>
      <c r="E91" s="84">
        <v>31</v>
      </c>
      <c r="F91" s="84">
        <v>12860</v>
      </c>
      <c r="G91" s="84">
        <v>0</v>
      </c>
      <c r="H91" s="84">
        <v>769</v>
      </c>
      <c r="I91" s="84">
        <v>13629</v>
      </c>
      <c r="J91" s="84"/>
    </row>
    <row r="92" spans="1:10" x14ac:dyDescent="0.2">
      <c r="A92" s="99" t="s">
        <v>105</v>
      </c>
      <c r="B92" s="84" t="s">
        <v>104</v>
      </c>
      <c r="C92" s="84">
        <v>210211</v>
      </c>
      <c r="D92" s="112">
        <v>45566</v>
      </c>
      <c r="E92" s="84">
        <v>32</v>
      </c>
      <c r="F92" s="84">
        <v>0</v>
      </c>
      <c r="G92" s="84">
        <v>0</v>
      </c>
      <c r="H92" s="84">
        <v>22751</v>
      </c>
      <c r="I92" s="84">
        <v>22751</v>
      </c>
      <c r="J92" s="84"/>
    </row>
    <row r="93" spans="1:10" x14ac:dyDescent="0.2">
      <c r="A93" s="99" t="s">
        <v>105</v>
      </c>
      <c r="B93" s="84" t="s">
        <v>104</v>
      </c>
      <c r="C93" s="84">
        <v>211011</v>
      </c>
      <c r="D93" s="112">
        <v>45597</v>
      </c>
      <c r="E93" s="84">
        <v>33</v>
      </c>
      <c r="F93" s="84">
        <v>21852</v>
      </c>
      <c r="G93" s="84">
        <v>0</v>
      </c>
      <c r="H93" s="84">
        <v>0</v>
      </c>
      <c r="I93" s="84">
        <v>21852</v>
      </c>
      <c r="J93" s="84"/>
    </row>
    <row r="94" spans="1:10" x14ac:dyDescent="0.2">
      <c r="A94" s="99" t="s">
        <v>105</v>
      </c>
      <c r="B94" s="84" t="s">
        <v>104</v>
      </c>
      <c r="C94" s="84">
        <v>212091</v>
      </c>
      <c r="D94" s="112">
        <v>45627</v>
      </c>
      <c r="E94" s="84">
        <v>34</v>
      </c>
      <c r="F94" s="84">
        <v>0</v>
      </c>
      <c r="G94" s="84">
        <v>0</v>
      </c>
      <c r="H94" s="84">
        <v>14365</v>
      </c>
      <c r="I94" s="84">
        <v>14365</v>
      </c>
      <c r="J94" s="84"/>
    </row>
    <row r="95" spans="1:10" x14ac:dyDescent="0.2">
      <c r="A95" s="99" t="s">
        <v>107</v>
      </c>
      <c r="B95" s="84" t="s">
        <v>437</v>
      </c>
      <c r="C95" s="84">
        <v>204031</v>
      </c>
      <c r="D95" s="112">
        <v>45383</v>
      </c>
      <c r="E95" s="84">
        <v>26</v>
      </c>
      <c r="F95" s="84">
        <v>4086</v>
      </c>
      <c r="G95" s="84">
        <v>0</v>
      </c>
      <c r="H95" s="84">
        <v>0</v>
      </c>
      <c r="I95" s="84">
        <v>4086</v>
      </c>
      <c r="J95" s="84"/>
    </row>
    <row r="96" spans="1:10" x14ac:dyDescent="0.2">
      <c r="A96" s="99" t="s">
        <v>107</v>
      </c>
      <c r="B96" s="84" t="s">
        <v>437</v>
      </c>
      <c r="C96" s="84">
        <v>206051</v>
      </c>
      <c r="D96" s="112">
        <v>45444</v>
      </c>
      <c r="E96" s="84">
        <v>28</v>
      </c>
      <c r="F96" s="84">
        <v>3082</v>
      </c>
      <c r="G96" s="84">
        <v>0</v>
      </c>
      <c r="H96" s="84">
        <v>0</v>
      </c>
      <c r="I96" s="84">
        <v>3082</v>
      </c>
      <c r="J96" s="84"/>
    </row>
    <row r="97" spans="1:10" x14ac:dyDescent="0.2">
      <c r="A97" s="99" t="s">
        <v>109</v>
      </c>
      <c r="B97" s="84" t="s">
        <v>449</v>
      </c>
      <c r="C97" s="84">
        <v>208061</v>
      </c>
      <c r="D97" s="112" t="s">
        <v>444</v>
      </c>
      <c r="E97" s="84">
        <v>18</v>
      </c>
      <c r="F97" s="84">
        <v>737</v>
      </c>
      <c r="G97" s="84">
        <v>0</v>
      </c>
      <c r="H97" s="84">
        <v>0</v>
      </c>
      <c r="I97" s="84">
        <v>737</v>
      </c>
      <c r="J97" s="84"/>
    </row>
    <row r="98" spans="1:10" x14ac:dyDescent="0.2">
      <c r="A98" s="99" t="s">
        <v>109</v>
      </c>
      <c r="B98" s="84" t="s">
        <v>449</v>
      </c>
      <c r="C98" s="84">
        <v>208071</v>
      </c>
      <c r="D98" s="112" t="s">
        <v>444</v>
      </c>
      <c r="E98" s="84">
        <v>18</v>
      </c>
      <c r="F98" s="84">
        <v>4190</v>
      </c>
      <c r="G98" s="84">
        <v>3</v>
      </c>
      <c r="H98" s="84">
        <v>0</v>
      </c>
      <c r="I98" s="84">
        <v>4193</v>
      </c>
      <c r="J98" s="84"/>
    </row>
    <row r="99" spans="1:10" x14ac:dyDescent="0.2">
      <c r="A99" s="99" t="s">
        <v>111</v>
      </c>
      <c r="B99" s="84" t="s">
        <v>110</v>
      </c>
      <c r="C99" s="84">
        <v>20911</v>
      </c>
      <c r="D99" s="112">
        <v>45170</v>
      </c>
      <c r="E99" s="84">
        <v>18</v>
      </c>
      <c r="F99" s="84">
        <v>3902</v>
      </c>
      <c r="G99" s="84">
        <v>0</v>
      </c>
      <c r="H99" s="84">
        <v>0</v>
      </c>
      <c r="I99" s="84">
        <v>3902</v>
      </c>
      <c r="J99" s="84"/>
    </row>
    <row r="100" spans="1:10" x14ac:dyDescent="0.2">
      <c r="A100" s="99" t="s">
        <v>113</v>
      </c>
      <c r="B100" s="84" t="s">
        <v>456</v>
      </c>
      <c r="C100" s="84">
        <v>209011</v>
      </c>
      <c r="D100" s="112" t="s">
        <v>305</v>
      </c>
      <c r="E100" s="84">
        <v>19</v>
      </c>
      <c r="F100" s="84">
        <v>1449</v>
      </c>
      <c r="G100" s="84">
        <v>0</v>
      </c>
      <c r="H100" s="84">
        <v>0</v>
      </c>
      <c r="I100" s="84">
        <v>1449</v>
      </c>
      <c r="J100" s="84"/>
    </row>
    <row r="101" spans="1:10" x14ac:dyDescent="0.2">
      <c r="A101" s="99" t="s">
        <v>457</v>
      </c>
      <c r="B101" s="84" t="s">
        <v>458</v>
      </c>
      <c r="C101" s="84" t="s">
        <v>459</v>
      </c>
      <c r="D101" s="112" t="s">
        <v>182</v>
      </c>
      <c r="E101" s="84">
        <v>35</v>
      </c>
      <c r="F101" s="84">
        <v>10279</v>
      </c>
      <c r="G101" s="84">
        <v>0</v>
      </c>
      <c r="H101" s="84">
        <v>0</v>
      </c>
      <c r="I101" s="84">
        <v>10279</v>
      </c>
      <c r="J101" s="84"/>
    </row>
    <row r="102" spans="1:10" x14ac:dyDescent="0.2">
      <c r="A102" s="99" t="s">
        <v>115</v>
      </c>
      <c r="B102" s="84" t="s">
        <v>460</v>
      </c>
      <c r="C102" s="84">
        <v>201082</v>
      </c>
      <c r="D102" s="112">
        <v>45658</v>
      </c>
      <c r="E102" s="84">
        <v>35</v>
      </c>
      <c r="F102" s="84">
        <v>75818</v>
      </c>
      <c r="G102" s="84">
        <v>0</v>
      </c>
      <c r="H102" s="84">
        <v>0</v>
      </c>
      <c r="I102" s="84">
        <v>75818</v>
      </c>
      <c r="J102" s="84"/>
    </row>
    <row r="103" spans="1:10" x14ac:dyDescent="0.2">
      <c r="A103" s="99" t="s">
        <v>115</v>
      </c>
      <c r="B103" s="84" t="s">
        <v>460</v>
      </c>
      <c r="C103" s="84">
        <v>209081</v>
      </c>
      <c r="D103" s="112">
        <v>45536</v>
      </c>
      <c r="E103" s="84">
        <v>31</v>
      </c>
      <c r="F103" s="84">
        <v>120</v>
      </c>
      <c r="G103" s="84">
        <v>0</v>
      </c>
      <c r="H103" s="84">
        <v>0</v>
      </c>
      <c r="I103" s="84">
        <v>120</v>
      </c>
      <c r="J103" s="84"/>
    </row>
    <row r="104" spans="1:10" x14ac:dyDescent="0.2">
      <c r="A104" s="99" t="s">
        <v>115</v>
      </c>
      <c r="B104" s="84" t="s">
        <v>460</v>
      </c>
      <c r="C104" s="84">
        <v>210171</v>
      </c>
      <c r="D104" s="112">
        <v>45566</v>
      </c>
      <c r="E104" s="84">
        <v>32</v>
      </c>
      <c r="F104" s="84">
        <v>3519</v>
      </c>
      <c r="G104" s="84">
        <v>0</v>
      </c>
      <c r="H104" s="84">
        <v>0</v>
      </c>
      <c r="I104" s="84">
        <v>3519</v>
      </c>
      <c r="J104" s="84"/>
    </row>
    <row r="105" spans="1:10" x14ac:dyDescent="0.2">
      <c r="A105" s="99" t="s">
        <v>117</v>
      </c>
      <c r="B105" s="84" t="s">
        <v>483</v>
      </c>
      <c r="C105" s="84">
        <v>20911</v>
      </c>
      <c r="D105" s="112">
        <v>45536</v>
      </c>
      <c r="E105" s="84">
        <v>31</v>
      </c>
      <c r="F105" s="84">
        <v>3626</v>
      </c>
      <c r="G105" s="84">
        <v>0</v>
      </c>
      <c r="H105" s="84">
        <v>0</v>
      </c>
      <c r="I105" s="84">
        <v>3626</v>
      </c>
      <c r="J105" s="84"/>
    </row>
    <row r="106" spans="1:10" x14ac:dyDescent="0.2">
      <c r="A106" s="99" t="s">
        <v>117</v>
      </c>
      <c r="B106" s="84" t="s">
        <v>483</v>
      </c>
      <c r="C106" s="84">
        <v>21011</v>
      </c>
      <c r="D106" s="112">
        <v>45566</v>
      </c>
      <c r="E106" s="84">
        <v>32</v>
      </c>
      <c r="F106" s="84">
        <v>9435</v>
      </c>
      <c r="G106" s="84">
        <v>0</v>
      </c>
      <c r="H106" s="84">
        <v>0</v>
      </c>
      <c r="I106" s="84">
        <v>9435</v>
      </c>
      <c r="J106" s="84"/>
    </row>
    <row r="107" spans="1:10" x14ac:dyDescent="0.2">
      <c r="A107" s="99" t="s">
        <v>117</v>
      </c>
      <c r="B107" s="84" t="s">
        <v>483</v>
      </c>
      <c r="C107" s="84">
        <v>21021</v>
      </c>
      <c r="D107" s="112" t="s">
        <v>178</v>
      </c>
      <c r="E107" s="84">
        <v>32</v>
      </c>
      <c r="F107" s="84">
        <v>3676</v>
      </c>
      <c r="G107" s="84">
        <v>0</v>
      </c>
      <c r="H107" s="84">
        <v>0</v>
      </c>
      <c r="I107" s="84">
        <v>3676</v>
      </c>
      <c r="J107" s="84"/>
    </row>
    <row r="108" spans="1:10" x14ac:dyDescent="0.2">
      <c r="A108" s="99" t="s">
        <v>490</v>
      </c>
      <c r="B108" s="84" t="s">
        <v>491</v>
      </c>
      <c r="C108" s="84" t="s">
        <v>492</v>
      </c>
      <c r="D108" s="112" t="s">
        <v>292</v>
      </c>
      <c r="E108" s="84">
        <v>14</v>
      </c>
      <c r="F108" s="84">
        <v>125</v>
      </c>
      <c r="G108" s="84">
        <v>0</v>
      </c>
      <c r="H108" s="84">
        <v>0</v>
      </c>
      <c r="I108" s="84">
        <v>125</v>
      </c>
      <c r="J108" s="84"/>
    </row>
    <row r="109" spans="1:10" x14ac:dyDescent="0.2">
      <c r="A109" s="99" t="s">
        <v>490</v>
      </c>
      <c r="B109" s="84" t="s">
        <v>491</v>
      </c>
      <c r="C109" s="84" t="s">
        <v>493</v>
      </c>
      <c r="D109" s="112" t="s">
        <v>169</v>
      </c>
      <c r="E109" s="84">
        <v>17</v>
      </c>
      <c r="F109" s="84">
        <v>4996</v>
      </c>
      <c r="G109" s="84">
        <v>0</v>
      </c>
      <c r="H109" s="84">
        <v>0</v>
      </c>
      <c r="I109" s="84">
        <v>4996</v>
      </c>
      <c r="J109" s="84"/>
    </row>
    <row r="110" spans="1:10" x14ac:dyDescent="0.2">
      <c r="A110" s="99" t="s">
        <v>490</v>
      </c>
      <c r="B110" s="84" t="s">
        <v>491</v>
      </c>
      <c r="C110" s="84" t="s">
        <v>495</v>
      </c>
      <c r="D110" s="112" t="s">
        <v>161</v>
      </c>
      <c r="E110" s="84">
        <v>22</v>
      </c>
      <c r="F110" s="84">
        <v>1575</v>
      </c>
      <c r="G110" s="84">
        <v>0</v>
      </c>
      <c r="H110" s="84">
        <v>0</v>
      </c>
      <c r="I110" s="84">
        <v>1575</v>
      </c>
      <c r="J110" s="84"/>
    </row>
    <row r="111" spans="1:10" x14ac:dyDescent="0.2">
      <c r="A111" s="99" t="s">
        <v>496</v>
      </c>
      <c r="B111" s="84" t="s">
        <v>497</v>
      </c>
      <c r="C111" s="84" t="s">
        <v>498</v>
      </c>
      <c r="D111" s="112" t="s">
        <v>192</v>
      </c>
      <c r="E111" s="84">
        <v>20</v>
      </c>
      <c r="F111" s="84">
        <v>220</v>
      </c>
      <c r="G111" s="84">
        <v>1</v>
      </c>
      <c r="H111" s="84">
        <v>0</v>
      </c>
      <c r="I111" s="84">
        <v>221</v>
      </c>
      <c r="J111" s="84"/>
    </row>
    <row r="112" spans="1:10" x14ac:dyDescent="0.2">
      <c r="A112" s="99" t="s">
        <v>496</v>
      </c>
      <c r="B112" s="84" t="s">
        <v>497</v>
      </c>
      <c r="C112" s="84" t="s">
        <v>499</v>
      </c>
      <c r="D112" s="112" t="s">
        <v>192</v>
      </c>
      <c r="E112" s="84">
        <v>20</v>
      </c>
      <c r="F112" s="84">
        <v>545</v>
      </c>
      <c r="G112" s="84">
        <v>0</v>
      </c>
      <c r="H112" s="84">
        <v>0</v>
      </c>
      <c r="I112" s="84">
        <v>545</v>
      </c>
      <c r="J112" s="84"/>
    </row>
    <row r="113" spans="1:10" x14ac:dyDescent="0.2">
      <c r="A113" s="99" t="s">
        <v>496</v>
      </c>
      <c r="B113" s="84" t="s">
        <v>497</v>
      </c>
      <c r="C113" s="84" t="s">
        <v>500</v>
      </c>
      <c r="D113" s="112" t="s">
        <v>161</v>
      </c>
      <c r="E113" s="84">
        <v>22</v>
      </c>
      <c r="F113" s="84">
        <v>8550</v>
      </c>
      <c r="G113" s="84">
        <v>0</v>
      </c>
      <c r="H113" s="84">
        <v>0</v>
      </c>
      <c r="I113" s="84">
        <v>8550</v>
      </c>
      <c r="J113" s="84"/>
    </row>
    <row r="114" spans="1:10" x14ac:dyDescent="0.2">
      <c r="A114" s="99" t="s">
        <v>119</v>
      </c>
      <c r="B114" s="84" t="s">
        <v>118</v>
      </c>
      <c r="C114" s="84">
        <v>208101</v>
      </c>
      <c r="D114" s="112">
        <v>45139</v>
      </c>
      <c r="E114" s="84">
        <v>18</v>
      </c>
      <c r="F114" s="84">
        <v>11647</v>
      </c>
      <c r="G114" s="84">
        <v>0</v>
      </c>
      <c r="H114" s="84">
        <v>0</v>
      </c>
      <c r="I114" s="84">
        <v>11647</v>
      </c>
      <c r="J114" s="84"/>
    </row>
    <row r="115" spans="1:10" x14ac:dyDescent="0.2">
      <c r="A115" s="99" t="s">
        <v>119</v>
      </c>
      <c r="B115" s="84" t="s">
        <v>118</v>
      </c>
      <c r="C115" s="84">
        <v>212121</v>
      </c>
      <c r="D115" s="112">
        <v>45261</v>
      </c>
      <c r="E115" s="84">
        <v>22</v>
      </c>
      <c r="F115" s="84">
        <v>3873</v>
      </c>
      <c r="G115" s="84">
        <v>0</v>
      </c>
      <c r="H115" s="84">
        <v>0</v>
      </c>
      <c r="I115" s="84">
        <v>3873</v>
      </c>
      <c r="J115" s="84"/>
    </row>
    <row r="116" spans="1:10" x14ac:dyDescent="0.2">
      <c r="A116" s="99" t="s">
        <v>121</v>
      </c>
      <c r="B116" s="84" t="s">
        <v>512</v>
      </c>
      <c r="C116" s="84">
        <v>209051</v>
      </c>
      <c r="D116" s="112" t="s">
        <v>305</v>
      </c>
      <c r="E116" s="84">
        <v>19</v>
      </c>
      <c r="F116" s="84">
        <v>1847</v>
      </c>
      <c r="G116" s="84">
        <v>0</v>
      </c>
      <c r="H116" s="84">
        <v>0</v>
      </c>
      <c r="I116" s="84">
        <v>1847</v>
      </c>
      <c r="J116" s="84"/>
    </row>
    <row r="117" spans="1:10" x14ac:dyDescent="0.2">
      <c r="A117" s="99"/>
      <c r="B117" s="84"/>
      <c r="C117" s="84"/>
      <c r="D117" s="84"/>
      <c r="E117" s="84"/>
      <c r="F117" s="84"/>
      <c r="G117" s="84"/>
      <c r="H117" s="84"/>
      <c r="I117" s="84">
        <v>1254015</v>
      </c>
      <c r="J117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0"/>
  <sheetViews>
    <sheetView zoomScale="70" zoomScaleNormal="70" workbookViewId="0">
      <selection activeCell="L7" sqref="L7"/>
    </sheetView>
  </sheetViews>
  <sheetFormatPr baseColWidth="10" defaultRowHeight="12.75" x14ac:dyDescent="0.2"/>
  <cols>
    <col min="1" max="1" width="47.5703125" style="2" bestFit="1" customWidth="1"/>
    <col min="2" max="2" width="15.28515625" style="101" customWidth="1"/>
    <col min="3" max="3" width="15.140625" style="2" customWidth="1"/>
    <col min="4" max="4" width="11.5703125" style="2" customWidth="1"/>
    <col min="5" max="5" width="13" style="2" customWidth="1"/>
    <col min="6" max="6" width="12.7109375" style="2" customWidth="1"/>
    <col min="7" max="7" width="11.42578125" style="2"/>
    <col min="8" max="8" width="12" style="2" bestFit="1" customWidth="1"/>
    <col min="9" max="9" width="11.42578125" style="2"/>
    <col min="10" max="10" width="11.42578125" style="45"/>
    <col min="11" max="16384" width="11.42578125" style="2"/>
  </cols>
  <sheetData>
    <row r="3" spans="1:14" ht="15.75" x14ac:dyDescent="0.25">
      <c r="A3" s="1" t="s">
        <v>0</v>
      </c>
    </row>
    <row r="5" spans="1:14" x14ac:dyDescent="0.2">
      <c r="C5" s="79"/>
      <c r="D5" s="79"/>
    </row>
    <row r="6" spans="1:14" x14ac:dyDescent="0.2">
      <c r="A6" s="3" t="s">
        <v>1</v>
      </c>
      <c r="B6" s="111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516</v>
      </c>
      <c r="I6" s="3" t="s">
        <v>517</v>
      </c>
      <c r="J6" s="46" t="s">
        <v>518</v>
      </c>
      <c r="K6" s="2" t="s">
        <v>617</v>
      </c>
      <c r="L6" s="2" t="s">
        <v>618</v>
      </c>
      <c r="M6" s="2" t="s">
        <v>619</v>
      </c>
      <c r="N6" s="2" t="s">
        <v>620</v>
      </c>
    </row>
    <row r="7" spans="1:14" ht="25.5" x14ac:dyDescent="0.2">
      <c r="A7" s="24" t="s">
        <v>8</v>
      </c>
      <c r="B7" s="103" t="s">
        <v>9</v>
      </c>
      <c r="C7" s="25">
        <v>8517</v>
      </c>
      <c r="D7" s="25">
        <v>460</v>
      </c>
      <c r="E7" s="66">
        <v>11038</v>
      </c>
      <c r="F7" s="25">
        <f>+E7-D7</f>
        <v>10578</v>
      </c>
      <c r="G7" s="25" t="s">
        <v>10</v>
      </c>
      <c r="H7" s="27" t="s">
        <v>519</v>
      </c>
      <c r="I7" s="28" t="s">
        <v>520</v>
      </c>
      <c r="J7" s="47" t="s">
        <v>521</v>
      </c>
      <c r="L7" s="113">
        <f>VLOOKUP(B7,'&gt;=11'!A:D,4,0)</f>
        <v>45536</v>
      </c>
      <c r="M7" s="2">
        <f>VLOOKUP(B7,'&gt;=11'!A:C,3,0)</f>
        <v>20910</v>
      </c>
      <c r="N7" s="2">
        <f>VLOOKUP(B7,'&gt;=11'!A:F,6,0)</f>
        <v>1017</v>
      </c>
    </row>
    <row r="8" spans="1:14" x14ac:dyDescent="0.2">
      <c r="A8" s="13" t="s">
        <v>11</v>
      </c>
      <c r="B8" s="104" t="s">
        <v>12</v>
      </c>
      <c r="C8" s="23">
        <v>14260</v>
      </c>
      <c r="D8" s="23">
        <v>663</v>
      </c>
      <c r="E8" s="67">
        <v>7786</v>
      </c>
      <c r="F8" s="23">
        <f>+E8-D8</f>
        <v>7123</v>
      </c>
      <c r="G8" s="23" t="s">
        <v>10</v>
      </c>
      <c r="H8" s="29" t="s">
        <v>522</v>
      </c>
      <c r="I8" s="30">
        <v>212031</v>
      </c>
      <c r="J8" s="48">
        <v>7786</v>
      </c>
      <c r="L8" s="113" t="str">
        <f>VLOOKUP(B8,'&gt;=11'!A:D,4,0)</f>
        <v>12-2023</v>
      </c>
      <c r="M8" s="2">
        <f>VLOOKUP(B8,'&gt;=11'!A:C,3,0)</f>
        <v>212031</v>
      </c>
      <c r="N8" s="2">
        <f>VLOOKUP(B8,'&gt;=11'!A:F,6,0)</f>
        <v>4096</v>
      </c>
    </row>
    <row r="9" spans="1:14" x14ac:dyDescent="0.2">
      <c r="A9" s="4" t="s">
        <v>13</v>
      </c>
      <c r="B9" s="105" t="s">
        <v>14</v>
      </c>
      <c r="C9" s="5">
        <v>45696</v>
      </c>
      <c r="D9" s="5">
        <v>1344</v>
      </c>
      <c r="E9" s="68">
        <v>2963</v>
      </c>
      <c r="F9" s="5">
        <f>+E9-D9</f>
        <v>1619</v>
      </c>
      <c r="G9" s="5" t="s">
        <v>10</v>
      </c>
      <c r="H9" s="29" t="s">
        <v>526</v>
      </c>
      <c r="I9" s="26">
        <v>211131</v>
      </c>
      <c r="J9" s="49">
        <v>2963</v>
      </c>
      <c r="L9" s="113" t="str">
        <f>VLOOKUP(B9,'&gt;=11'!A:D,4,0)</f>
        <v>11-2023</v>
      </c>
      <c r="M9" s="2">
        <f>VLOOKUP(B9,'&gt;=11'!A:C,3,0)</f>
        <v>211131</v>
      </c>
      <c r="N9" s="2">
        <f>VLOOKUP(B9,'&gt;=11'!A:F,6,0)</f>
        <v>2013</v>
      </c>
    </row>
    <row r="10" spans="1:14" x14ac:dyDescent="0.2">
      <c r="A10" s="4" t="s">
        <v>15</v>
      </c>
      <c r="B10" s="105" t="s">
        <v>16</v>
      </c>
      <c r="C10" s="5">
        <v>15542</v>
      </c>
      <c r="D10" s="5">
        <v>818</v>
      </c>
      <c r="E10" s="68"/>
      <c r="F10" s="5"/>
      <c r="G10" s="6" t="s">
        <v>17</v>
      </c>
      <c r="H10" s="33"/>
      <c r="I10" s="26"/>
      <c r="J10" s="50"/>
      <c r="K10" s="2" t="s">
        <v>609</v>
      </c>
      <c r="L10" s="113" t="e">
        <f>VLOOKUP(B10,'&gt;=11'!A:D,4,0)</f>
        <v>#N/A</v>
      </c>
      <c r="M10" s="2" t="e">
        <f>VLOOKUP(B10,'&gt;=11'!A:C,3,0)</f>
        <v>#N/A</v>
      </c>
      <c r="N10" s="2" t="e">
        <f>VLOOKUP(B10,'&gt;=11'!A:F,6,0)</f>
        <v>#N/A</v>
      </c>
    </row>
    <row r="11" spans="1:14" ht="25.5" x14ac:dyDescent="0.2">
      <c r="A11" s="4" t="s">
        <v>18</v>
      </c>
      <c r="B11" s="105" t="s">
        <v>19</v>
      </c>
      <c r="C11" s="5">
        <v>43296</v>
      </c>
      <c r="D11" s="5">
        <v>1353</v>
      </c>
      <c r="E11" s="68">
        <v>4675</v>
      </c>
      <c r="F11" s="5">
        <f t="shared" ref="F11:F27" si="0">+E11-D11</f>
        <v>3322</v>
      </c>
      <c r="G11" s="5" t="s">
        <v>10</v>
      </c>
      <c r="H11" s="32" t="s">
        <v>525</v>
      </c>
      <c r="I11" s="28" t="s">
        <v>523</v>
      </c>
      <c r="J11" s="47" t="s">
        <v>524</v>
      </c>
      <c r="L11" s="113" t="str">
        <f>VLOOKUP(B11,'&gt;=11'!A:D,4,0)</f>
        <v>06-2024</v>
      </c>
      <c r="M11" s="2">
        <f>VLOOKUP(B11,'&gt;=11'!A:C,3,0)</f>
        <v>20631</v>
      </c>
      <c r="N11" s="2">
        <f>VLOOKUP(B11,'&gt;=11'!A:F,6,0)</f>
        <v>280</v>
      </c>
    </row>
    <row r="12" spans="1:14" ht="38.25" x14ac:dyDescent="0.2">
      <c r="A12" s="4" t="s">
        <v>20</v>
      </c>
      <c r="B12" s="105" t="s">
        <v>21</v>
      </c>
      <c r="C12" s="5">
        <v>96480</v>
      </c>
      <c r="D12" s="5">
        <v>3015</v>
      </c>
      <c r="E12" s="68">
        <v>15196</v>
      </c>
      <c r="F12" s="5">
        <f t="shared" si="0"/>
        <v>12181</v>
      </c>
      <c r="G12" s="5" t="s">
        <v>10</v>
      </c>
      <c r="H12" s="32" t="s">
        <v>529</v>
      </c>
      <c r="I12" s="28" t="s">
        <v>527</v>
      </c>
      <c r="J12" s="47" t="s">
        <v>528</v>
      </c>
      <c r="L12" s="113" t="str">
        <f>VLOOKUP(B12,'&gt;=11'!A:D,4,0)</f>
        <v>01-2025</v>
      </c>
      <c r="M12" s="2">
        <f>VLOOKUP(B12,'&gt;=11'!A:C,3,0)</f>
        <v>201062</v>
      </c>
      <c r="N12" s="2">
        <f>VLOOKUP(B12,'&gt;=11'!A:F,6,0)</f>
        <v>4904</v>
      </c>
    </row>
    <row r="13" spans="1:14" ht="25.5" x14ac:dyDescent="0.2">
      <c r="A13" s="4" t="s">
        <v>22</v>
      </c>
      <c r="B13" s="105" t="s">
        <v>23</v>
      </c>
      <c r="C13" s="5">
        <v>47460</v>
      </c>
      <c r="D13" s="5">
        <v>791</v>
      </c>
      <c r="E13" s="68">
        <v>2167</v>
      </c>
      <c r="F13" s="5">
        <f t="shared" si="0"/>
        <v>1376</v>
      </c>
      <c r="G13" s="5" t="s">
        <v>10</v>
      </c>
      <c r="H13" s="28" t="s">
        <v>532</v>
      </c>
      <c r="I13" s="28" t="s">
        <v>530</v>
      </c>
      <c r="J13" s="47" t="s">
        <v>531</v>
      </c>
      <c r="L13" s="113">
        <f>VLOOKUP(B13,'&gt;=11'!A:D,4,0)</f>
        <v>45292</v>
      </c>
      <c r="M13" s="2">
        <f>VLOOKUP(B13,'&gt;=11'!A:C,3,0)</f>
        <v>201102</v>
      </c>
      <c r="N13" s="2">
        <f>VLOOKUP(B13,'&gt;=11'!A:F,6,0)</f>
        <v>2162</v>
      </c>
    </row>
    <row r="14" spans="1:14" ht="25.5" x14ac:dyDescent="0.2">
      <c r="A14" s="13" t="s">
        <v>24</v>
      </c>
      <c r="B14" s="104" t="s">
        <v>25</v>
      </c>
      <c r="C14" s="23">
        <v>39195</v>
      </c>
      <c r="D14" s="23">
        <v>603</v>
      </c>
      <c r="E14" s="67">
        <v>1412</v>
      </c>
      <c r="F14" s="23">
        <f t="shared" si="0"/>
        <v>809</v>
      </c>
      <c r="G14" s="23" t="s">
        <v>10</v>
      </c>
      <c r="H14" s="32" t="s">
        <v>533</v>
      </c>
      <c r="I14" s="28" t="s">
        <v>535</v>
      </c>
      <c r="J14" s="47" t="s">
        <v>534</v>
      </c>
      <c r="L14" s="113">
        <f>VLOOKUP(B14,'&gt;=11'!A:D,4,0)</f>
        <v>45200</v>
      </c>
      <c r="M14" s="2" t="str">
        <f>VLOOKUP(B14,'&gt;=11'!A:C,3,0)</f>
        <v>EAE122</v>
      </c>
      <c r="N14" s="2">
        <f>VLOOKUP(B14,'&gt;=11'!A:F,6,0)</f>
        <v>100</v>
      </c>
    </row>
    <row r="15" spans="1:14" x14ac:dyDescent="0.2">
      <c r="A15" s="4" t="s">
        <v>26</v>
      </c>
      <c r="B15" s="105" t="s">
        <v>27</v>
      </c>
      <c r="C15" s="5">
        <v>53420</v>
      </c>
      <c r="D15" s="5">
        <v>2671</v>
      </c>
      <c r="E15" s="68">
        <v>4445</v>
      </c>
      <c r="F15" s="5">
        <f t="shared" si="0"/>
        <v>1774</v>
      </c>
      <c r="G15" s="5" t="s">
        <v>10</v>
      </c>
      <c r="H15" s="29" t="s">
        <v>536</v>
      </c>
      <c r="I15" s="30">
        <v>21111</v>
      </c>
      <c r="J15" s="48">
        <v>4445</v>
      </c>
      <c r="L15" s="113">
        <f>VLOOKUP(B15,'&gt;=11'!A:D,4,0)</f>
        <v>45597</v>
      </c>
      <c r="M15" s="2">
        <f>VLOOKUP(B15,'&gt;=11'!A:C,3,0)</f>
        <v>21111</v>
      </c>
      <c r="N15" s="2">
        <f>VLOOKUP(B15,'&gt;=11'!A:F,6,0)</f>
        <v>4445</v>
      </c>
    </row>
    <row r="16" spans="1:14" ht="63.75" x14ac:dyDescent="0.2">
      <c r="A16" s="34" t="s">
        <v>28</v>
      </c>
      <c r="B16" s="106" t="s">
        <v>29</v>
      </c>
      <c r="C16" s="35">
        <v>175525</v>
      </c>
      <c r="D16" s="35">
        <v>5015</v>
      </c>
      <c r="E16" s="69">
        <v>23840</v>
      </c>
      <c r="F16" s="35">
        <f t="shared" si="0"/>
        <v>18825</v>
      </c>
      <c r="G16" s="35" t="s">
        <v>10</v>
      </c>
      <c r="H16" s="36" t="s">
        <v>539</v>
      </c>
      <c r="I16" s="36" t="s">
        <v>537</v>
      </c>
      <c r="J16" s="51" t="s">
        <v>538</v>
      </c>
      <c r="L16" s="113">
        <f>VLOOKUP(B16,'&gt;=11'!A:D,4,0)</f>
        <v>45658</v>
      </c>
      <c r="M16" s="2">
        <f>VLOOKUP(B16,'&gt;=11'!A:C,3,0)</f>
        <v>201112</v>
      </c>
      <c r="N16" s="2">
        <f>VLOOKUP(B16,'&gt;=11'!A:F,6,0)</f>
        <v>19359</v>
      </c>
    </row>
    <row r="17" spans="1:14" x14ac:dyDescent="0.2">
      <c r="A17" s="4" t="s">
        <v>30</v>
      </c>
      <c r="B17" s="105" t="s">
        <v>31</v>
      </c>
      <c r="C17" s="5">
        <v>31572</v>
      </c>
      <c r="D17" s="5">
        <v>2338</v>
      </c>
      <c r="E17" s="68">
        <v>2579</v>
      </c>
      <c r="F17" s="5">
        <f t="shared" si="0"/>
        <v>241</v>
      </c>
      <c r="G17" s="7" t="s">
        <v>32</v>
      </c>
      <c r="H17" s="37" t="s">
        <v>540</v>
      </c>
      <c r="I17" s="36">
        <v>201092</v>
      </c>
      <c r="J17" s="51">
        <v>2579</v>
      </c>
      <c r="L17" s="113">
        <f>VLOOKUP(B17,'&gt;=11'!A:D,4,0)</f>
        <v>45292</v>
      </c>
      <c r="M17" s="2">
        <f>VLOOKUP(B17,'&gt;=11'!A:C,3,0)</f>
        <v>201092</v>
      </c>
      <c r="N17" s="2">
        <f>VLOOKUP(B17,'&gt;=11'!A:F,6,0)</f>
        <v>2579</v>
      </c>
    </row>
    <row r="18" spans="1:14" x14ac:dyDescent="0.2">
      <c r="A18" s="4" t="s">
        <v>33</v>
      </c>
      <c r="B18" s="105" t="s">
        <v>34</v>
      </c>
      <c r="C18" s="5">
        <v>5014</v>
      </c>
      <c r="D18" s="5">
        <v>230</v>
      </c>
      <c r="E18" s="68">
        <v>665</v>
      </c>
      <c r="F18" s="5">
        <f t="shared" si="0"/>
        <v>435</v>
      </c>
      <c r="G18" s="5" t="s">
        <v>10</v>
      </c>
      <c r="H18" s="38" t="s">
        <v>541</v>
      </c>
      <c r="I18" s="26">
        <v>201040</v>
      </c>
      <c r="J18" s="50">
        <v>665</v>
      </c>
      <c r="L18" s="113" t="str">
        <f>VLOOKUP(B18,'&gt;=11'!A:D,4,0)</f>
        <v>01-2023</v>
      </c>
      <c r="M18" s="2">
        <f>VLOOKUP(B18,'&gt;=11'!A:C,3,0)</f>
        <v>201040</v>
      </c>
      <c r="N18" s="2">
        <f>VLOOKUP(B18,'&gt;=11'!A:F,6,0)</f>
        <v>665</v>
      </c>
    </row>
    <row r="19" spans="1:14" ht="63.75" x14ac:dyDescent="0.2">
      <c r="A19" s="39" t="s">
        <v>35</v>
      </c>
      <c r="B19" s="107" t="s">
        <v>36</v>
      </c>
      <c r="C19" s="40">
        <v>270930</v>
      </c>
      <c r="D19" s="40">
        <v>36123</v>
      </c>
      <c r="E19" s="70">
        <v>158312</v>
      </c>
      <c r="F19" s="40">
        <f t="shared" si="0"/>
        <v>122189</v>
      </c>
      <c r="G19" s="40" t="s">
        <v>10</v>
      </c>
      <c r="H19" s="41" t="s">
        <v>544</v>
      </c>
      <c r="I19" s="36" t="s">
        <v>542</v>
      </c>
      <c r="J19" s="51" t="s">
        <v>543</v>
      </c>
      <c r="L19" s="113">
        <f>VLOOKUP(B19,'&gt;=11'!A:D,4,0)</f>
        <v>45505</v>
      </c>
      <c r="M19" s="2">
        <f>VLOOKUP(B19,'&gt;=11'!A:C,3,0)</f>
        <v>208221</v>
      </c>
      <c r="N19" s="2">
        <f>VLOOKUP(B19,'&gt;=11'!A:F,6,0)</f>
        <v>32</v>
      </c>
    </row>
    <row r="20" spans="1:14" x14ac:dyDescent="0.2">
      <c r="A20" s="4" t="s">
        <v>37</v>
      </c>
      <c r="B20" s="105" t="s">
        <v>38</v>
      </c>
      <c r="C20" s="5">
        <v>336615</v>
      </c>
      <c r="D20" s="5">
        <v>67323</v>
      </c>
      <c r="E20" s="68">
        <v>143776</v>
      </c>
      <c r="F20" s="5">
        <f t="shared" si="0"/>
        <v>76453</v>
      </c>
      <c r="G20" s="5" t="s">
        <v>10</v>
      </c>
      <c r="H20" s="30" t="s">
        <v>545</v>
      </c>
      <c r="I20" s="30">
        <v>209161</v>
      </c>
      <c r="J20" s="52">
        <v>143776</v>
      </c>
      <c r="L20" s="113">
        <f>VLOOKUP(B20,'&gt;=11'!A:D,4,0)</f>
        <v>45536</v>
      </c>
      <c r="M20" s="2">
        <f>VLOOKUP(B20,'&gt;=11'!A:C,3,0)</f>
        <v>209161</v>
      </c>
      <c r="N20" s="2">
        <f>VLOOKUP(B20,'&gt;=11'!A:F,6,0)</f>
        <v>13096</v>
      </c>
    </row>
    <row r="21" spans="1:14" ht="25.5" x14ac:dyDescent="0.2">
      <c r="A21" s="13" t="s">
        <v>39</v>
      </c>
      <c r="B21" s="104" t="s">
        <v>40</v>
      </c>
      <c r="C21" s="23">
        <v>5376</v>
      </c>
      <c r="D21" s="23">
        <v>168</v>
      </c>
      <c r="E21" s="67">
        <v>1702</v>
      </c>
      <c r="F21" s="23">
        <f t="shared" si="0"/>
        <v>1534</v>
      </c>
      <c r="G21" s="23" t="s">
        <v>10</v>
      </c>
      <c r="H21" s="43" t="s">
        <v>548</v>
      </c>
      <c r="I21" s="44" t="s">
        <v>546</v>
      </c>
      <c r="J21" s="53" t="s">
        <v>547</v>
      </c>
      <c r="L21" s="113">
        <f>VLOOKUP(B21,'&gt;=11'!A:D,4,0)</f>
        <v>44958</v>
      </c>
      <c r="M21" s="2">
        <f>VLOOKUP(B21,'&gt;=11'!A:C,3,0)</f>
        <v>202151</v>
      </c>
      <c r="N21" s="2">
        <f>VLOOKUP(B21,'&gt;=11'!A:F,6,0)</f>
        <v>155</v>
      </c>
    </row>
    <row r="22" spans="1:14" x14ac:dyDescent="0.2">
      <c r="A22" s="4" t="s">
        <v>41</v>
      </c>
      <c r="B22" s="105" t="s">
        <v>42</v>
      </c>
      <c r="C22" s="5">
        <v>16857</v>
      </c>
      <c r="D22" s="5">
        <v>2479</v>
      </c>
      <c r="E22" s="68">
        <v>7409</v>
      </c>
      <c r="F22" s="5">
        <f t="shared" si="0"/>
        <v>4930</v>
      </c>
      <c r="G22" s="42" t="s">
        <v>10</v>
      </c>
      <c r="H22" s="31" t="s">
        <v>549</v>
      </c>
      <c r="I22" s="30">
        <v>205081</v>
      </c>
      <c r="J22" s="52">
        <v>7409</v>
      </c>
      <c r="L22" s="113" t="str">
        <f>VLOOKUP(B22,'&gt;=11'!A:D,4,0)</f>
        <v>05-2024</v>
      </c>
      <c r="M22" s="2">
        <f>VLOOKUP(B22,'&gt;=11'!A:C,3,0)</f>
        <v>205081</v>
      </c>
      <c r="N22" s="2">
        <f>VLOOKUP(B22,'&gt;=11'!A:F,6,0)</f>
        <v>3309</v>
      </c>
    </row>
    <row r="23" spans="1:14" x14ac:dyDescent="0.2">
      <c r="A23" s="4" t="s">
        <v>43</v>
      </c>
      <c r="B23" s="105" t="s">
        <v>44</v>
      </c>
      <c r="C23" s="5">
        <v>377095</v>
      </c>
      <c r="D23" s="5">
        <v>75419</v>
      </c>
      <c r="E23" s="68">
        <v>120445</v>
      </c>
      <c r="F23" s="5">
        <f t="shared" si="0"/>
        <v>45026</v>
      </c>
      <c r="G23" s="5" t="s">
        <v>10</v>
      </c>
      <c r="H23" s="31" t="s">
        <v>550</v>
      </c>
      <c r="I23" s="26">
        <v>201012</v>
      </c>
      <c r="J23" s="50">
        <v>120445</v>
      </c>
      <c r="L23" s="113" t="str">
        <f>VLOOKUP(B23,'&gt;=11'!A:D,4,0)</f>
        <v>01-2025</v>
      </c>
      <c r="M23" s="2">
        <f>VLOOKUP(B23,'&gt;=11'!A:C,3,0)</f>
        <v>201012</v>
      </c>
      <c r="N23" s="2">
        <f>VLOOKUP(B23,'&gt;=11'!A:F,6,0)</f>
        <v>40236</v>
      </c>
    </row>
    <row r="24" spans="1:14" x14ac:dyDescent="0.2">
      <c r="A24" s="4" t="s">
        <v>45</v>
      </c>
      <c r="B24" s="105" t="s">
        <v>46</v>
      </c>
      <c r="C24" s="5">
        <v>64974</v>
      </c>
      <c r="D24" s="5">
        <v>33320</v>
      </c>
      <c r="E24" s="68">
        <v>46771</v>
      </c>
      <c r="F24" s="5">
        <f t="shared" si="0"/>
        <v>13451</v>
      </c>
      <c r="G24" s="5" t="s">
        <v>10</v>
      </c>
      <c r="H24" s="31" t="s">
        <v>551</v>
      </c>
      <c r="I24" s="26">
        <v>210081</v>
      </c>
      <c r="J24" s="50">
        <v>46771</v>
      </c>
      <c r="L24" s="113" t="str">
        <f>VLOOKUP(B24,'&gt;=11'!A:D,4,0)</f>
        <v>10-2024</v>
      </c>
      <c r="M24" s="2">
        <f>VLOOKUP(B24,'&gt;=11'!A:C,3,0)</f>
        <v>210081</v>
      </c>
      <c r="N24" s="2">
        <f>VLOOKUP(B24,'&gt;=11'!A:F,6,0)</f>
        <v>32911</v>
      </c>
    </row>
    <row r="25" spans="1:14" ht="25.5" x14ac:dyDescent="0.2">
      <c r="A25" s="4" t="s">
        <v>47</v>
      </c>
      <c r="B25" s="105" t="s">
        <v>48</v>
      </c>
      <c r="C25" s="5">
        <v>43477</v>
      </c>
      <c r="D25" s="5">
        <v>1191</v>
      </c>
      <c r="E25" s="68">
        <v>7503</v>
      </c>
      <c r="F25" s="5">
        <f t="shared" si="0"/>
        <v>6312</v>
      </c>
      <c r="G25" s="5" t="s">
        <v>10</v>
      </c>
      <c r="H25" s="32" t="s">
        <v>554</v>
      </c>
      <c r="I25" s="28" t="s">
        <v>552</v>
      </c>
      <c r="J25" s="47" t="s">
        <v>553</v>
      </c>
      <c r="L25" s="113">
        <f>VLOOKUP(B25,'&gt;=11'!A:D,4,0)</f>
        <v>45108</v>
      </c>
      <c r="M25" s="2">
        <f>VLOOKUP(B25,'&gt;=11'!A:C,3,0)</f>
        <v>207221</v>
      </c>
      <c r="N25" s="2">
        <f>VLOOKUP(B25,'&gt;=11'!A:F,6,0)</f>
        <v>244</v>
      </c>
    </row>
    <row r="26" spans="1:14" x14ac:dyDescent="0.2">
      <c r="A26" s="4" t="s">
        <v>49</v>
      </c>
      <c r="B26" s="105" t="s">
        <v>50</v>
      </c>
      <c r="C26" s="5">
        <v>70550</v>
      </c>
      <c r="D26" s="5">
        <v>1411</v>
      </c>
      <c r="E26" s="68">
        <v>3560</v>
      </c>
      <c r="F26" s="5">
        <f t="shared" si="0"/>
        <v>2149</v>
      </c>
      <c r="G26" s="5" t="s">
        <v>10</v>
      </c>
      <c r="H26" s="31" t="s">
        <v>526</v>
      </c>
      <c r="I26" s="30">
        <v>211171</v>
      </c>
      <c r="J26" s="48">
        <v>3560</v>
      </c>
      <c r="L26" s="113">
        <f>VLOOKUP(B26,'&gt;=11'!A:D,4,0)</f>
        <v>45231</v>
      </c>
      <c r="M26" s="2">
        <f>VLOOKUP(B26,'&gt;=11'!A:C,3,0)</f>
        <v>211171</v>
      </c>
      <c r="N26" s="2">
        <f>VLOOKUP(B26,'&gt;=11'!A:F,6,0)</f>
        <v>3560</v>
      </c>
    </row>
    <row r="27" spans="1:14" ht="51" x14ac:dyDescent="0.2">
      <c r="A27" s="56" t="s">
        <v>51</v>
      </c>
      <c r="B27" s="108" t="s">
        <v>52</v>
      </c>
      <c r="C27" s="57">
        <v>316074</v>
      </c>
      <c r="D27" s="57">
        <v>38546</v>
      </c>
      <c r="E27" s="71">
        <v>105815</v>
      </c>
      <c r="F27" s="57">
        <f t="shared" si="0"/>
        <v>67269</v>
      </c>
      <c r="G27" s="57" t="s">
        <v>10</v>
      </c>
      <c r="H27" s="58" t="s">
        <v>557</v>
      </c>
      <c r="I27" s="58" t="s">
        <v>555</v>
      </c>
      <c r="J27" s="59" t="s">
        <v>556</v>
      </c>
      <c r="L27" s="113" t="str">
        <f>VLOOKUP(B27,'&gt;=11'!A:D,4,0)</f>
        <v>09-2024</v>
      </c>
      <c r="M27" s="2">
        <f>VLOOKUP(B27,'&gt;=11'!A:C,3,0)</f>
        <v>209201</v>
      </c>
      <c r="N27" s="2">
        <f>VLOOKUP(B27,'&gt;=11'!A:F,6,0)</f>
        <v>2</v>
      </c>
    </row>
    <row r="28" spans="1:14" x14ac:dyDescent="0.2">
      <c r="A28" s="13" t="s">
        <v>53</v>
      </c>
      <c r="B28" s="104" t="s">
        <v>54</v>
      </c>
      <c r="C28" s="23">
        <v>37716</v>
      </c>
      <c r="D28" s="23">
        <v>1018</v>
      </c>
      <c r="E28" s="67"/>
      <c r="F28" s="23"/>
      <c r="G28" s="55" t="s">
        <v>17</v>
      </c>
      <c r="H28" s="31"/>
      <c r="I28" s="30"/>
      <c r="J28" s="48"/>
      <c r="L28" s="113" t="e">
        <f>VLOOKUP(B28,'&gt;=11'!A:D,4,0)</f>
        <v>#N/A</v>
      </c>
      <c r="M28" s="2" t="e">
        <f>VLOOKUP(B28,'&gt;=11'!A:C,3,0)</f>
        <v>#N/A</v>
      </c>
      <c r="N28" s="2" t="e">
        <f>VLOOKUP(B28,'&gt;=11'!A:F,6,0)</f>
        <v>#N/A</v>
      </c>
    </row>
    <row r="29" spans="1:14" x14ac:dyDescent="0.2">
      <c r="A29" s="4" t="s">
        <v>55</v>
      </c>
      <c r="B29" s="105" t="s">
        <v>56</v>
      </c>
      <c r="C29" s="5">
        <v>111120</v>
      </c>
      <c r="D29" s="5">
        <v>6945</v>
      </c>
      <c r="E29" s="68">
        <v>5641</v>
      </c>
      <c r="F29" s="5">
        <f>+E29-D29</f>
        <v>-1304</v>
      </c>
      <c r="G29" s="8" t="s">
        <v>57</v>
      </c>
      <c r="H29" s="31" t="s">
        <v>522</v>
      </c>
      <c r="I29" s="30">
        <v>212081</v>
      </c>
      <c r="J29" s="48">
        <v>5641</v>
      </c>
      <c r="K29" s="2" t="s">
        <v>609</v>
      </c>
      <c r="L29" s="113">
        <f>VLOOKUP(B29,'&gt;=11'!A:D,4,0)</f>
        <v>45261</v>
      </c>
      <c r="M29" s="2">
        <f>VLOOKUP(B29,'&gt;=11'!A:C,3,0)</f>
        <v>212081</v>
      </c>
      <c r="N29" s="2">
        <f>VLOOKUP(B29,'&gt;=11'!A:F,6,0)</f>
        <v>5641</v>
      </c>
    </row>
    <row r="30" spans="1:14" x14ac:dyDescent="0.2">
      <c r="A30" s="4" t="s">
        <v>58</v>
      </c>
      <c r="B30" s="105" t="s">
        <v>59</v>
      </c>
      <c r="C30" s="5">
        <v>59264</v>
      </c>
      <c r="D30" s="5">
        <v>1852</v>
      </c>
      <c r="E30" s="68"/>
      <c r="F30" s="5"/>
      <c r="G30" s="6" t="s">
        <v>17</v>
      </c>
      <c r="H30" s="31"/>
      <c r="I30" s="30"/>
      <c r="J30" s="48"/>
      <c r="L30" s="113" t="e">
        <f>VLOOKUP(B30,'&gt;=11'!A:D,4,0)</f>
        <v>#N/A</v>
      </c>
      <c r="M30" s="2" t="e">
        <f>VLOOKUP(B30,'&gt;=11'!A:C,3,0)</f>
        <v>#N/A</v>
      </c>
      <c r="N30" s="2" t="e">
        <f>VLOOKUP(B30,'&gt;=11'!A:F,6,0)</f>
        <v>#N/A</v>
      </c>
    </row>
    <row r="31" spans="1:14" x14ac:dyDescent="0.2">
      <c r="A31" s="4" t="s">
        <v>60</v>
      </c>
      <c r="B31" s="105" t="s">
        <v>61</v>
      </c>
      <c r="C31" s="5">
        <v>25265</v>
      </c>
      <c r="D31" s="5">
        <v>2477</v>
      </c>
      <c r="E31" s="68">
        <v>16837</v>
      </c>
      <c r="F31" s="5">
        <f t="shared" ref="F31:F38" si="1">+E31-D31</f>
        <v>14360</v>
      </c>
      <c r="G31" s="5" t="s">
        <v>10</v>
      </c>
      <c r="H31" s="29" t="s">
        <v>549</v>
      </c>
      <c r="I31" s="26">
        <v>205141</v>
      </c>
      <c r="J31" s="50">
        <v>16837</v>
      </c>
      <c r="L31" s="113">
        <f>VLOOKUP(B31,'&gt;=11'!A:D,4,0)</f>
        <v>45413</v>
      </c>
      <c r="M31" s="2">
        <f>VLOOKUP(B31,'&gt;=11'!A:C,3,0)</f>
        <v>205141</v>
      </c>
      <c r="N31" s="2">
        <f>VLOOKUP(B31,'&gt;=11'!A:F,6,0)</f>
        <v>3769</v>
      </c>
    </row>
    <row r="32" spans="1:14" ht="38.25" x14ac:dyDescent="0.2">
      <c r="A32" s="56" t="s">
        <v>62</v>
      </c>
      <c r="B32" s="108" t="s">
        <v>63</v>
      </c>
      <c r="C32" s="57">
        <v>38082</v>
      </c>
      <c r="D32" s="57">
        <v>1154</v>
      </c>
      <c r="E32" s="71">
        <v>16075</v>
      </c>
      <c r="F32" s="57">
        <f t="shared" si="1"/>
        <v>14921</v>
      </c>
      <c r="G32" s="57" t="s">
        <v>10</v>
      </c>
      <c r="H32" s="32" t="s">
        <v>560</v>
      </c>
      <c r="I32" s="28" t="s">
        <v>558</v>
      </c>
      <c r="J32" s="47" t="s">
        <v>559</v>
      </c>
      <c r="L32" s="113">
        <f>VLOOKUP(B32,'&gt;=11'!A:D,4,0)</f>
        <v>45383</v>
      </c>
      <c r="M32" s="2">
        <f>VLOOKUP(B32,'&gt;=11'!A:C,3,0)</f>
        <v>204141</v>
      </c>
      <c r="N32" s="2">
        <f>VLOOKUP(B32,'&gt;=11'!A:F,6,0)</f>
        <v>4535</v>
      </c>
    </row>
    <row r="33" spans="1:14" x14ac:dyDescent="0.2">
      <c r="A33" s="4" t="s">
        <v>64</v>
      </c>
      <c r="B33" s="105" t="s">
        <v>65</v>
      </c>
      <c r="C33" s="5">
        <v>40484</v>
      </c>
      <c r="D33" s="5">
        <v>2499</v>
      </c>
      <c r="E33" s="68"/>
      <c r="F33" s="5"/>
      <c r="G33" s="6" t="s">
        <v>17</v>
      </c>
      <c r="H33" s="33"/>
      <c r="I33" s="26"/>
      <c r="J33" s="50"/>
      <c r="L33" s="113" t="e">
        <f>VLOOKUP(B33,'&gt;=11'!A:D,4,0)</f>
        <v>#N/A</v>
      </c>
      <c r="M33" s="2" t="e">
        <f>VLOOKUP(B33,'&gt;=11'!A:C,3,0)</f>
        <v>#N/A</v>
      </c>
      <c r="N33" s="2" t="e">
        <f>VLOOKUP(B33,'&gt;=11'!A:F,6,0)</f>
        <v>#N/A</v>
      </c>
    </row>
    <row r="34" spans="1:14" ht="25.5" x14ac:dyDescent="0.2">
      <c r="A34" s="56" t="s">
        <v>66</v>
      </c>
      <c r="B34" s="108" t="s">
        <v>67</v>
      </c>
      <c r="C34" s="57">
        <v>80420</v>
      </c>
      <c r="D34" s="57">
        <v>4021</v>
      </c>
      <c r="E34" s="71">
        <v>14752</v>
      </c>
      <c r="F34" s="57">
        <f t="shared" si="1"/>
        <v>10731</v>
      </c>
      <c r="G34" s="57" t="s">
        <v>10</v>
      </c>
      <c r="H34" s="36" t="s">
        <v>563</v>
      </c>
      <c r="I34" s="36" t="s">
        <v>561</v>
      </c>
      <c r="J34" s="51" t="s">
        <v>562</v>
      </c>
      <c r="L34" s="113" t="str">
        <f>VLOOKUP(B34,'&gt;=11'!A:D,4,0)</f>
        <v>01-2024</v>
      </c>
      <c r="M34" s="2">
        <f>VLOOKUP(B34,'&gt;=11'!A:C,3,0)</f>
        <v>201022</v>
      </c>
      <c r="N34" s="2">
        <f>VLOOKUP(B34,'&gt;=11'!A:F,6,0)</f>
        <v>4853</v>
      </c>
    </row>
    <row r="35" spans="1:14" ht="25.5" x14ac:dyDescent="0.2">
      <c r="A35" s="13" t="s">
        <v>68</v>
      </c>
      <c r="B35" s="104" t="s">
        <v>69</v>
      </c>
      <c r="C35" s="23">
        <v>163222</v>
      </c>
      <c r="D35" s="23">
        <v>4030</v>
      </c>
      <c r="E35" s="67">
        <v>12509</v>
      </c>
      <c r="F35" s="23">
        <f t="shared" si="1"/>
        <v>8479</v>
      </c>
      <c r="G35" s="23" t="s">
        <v>10</v>
      </c>
      <c r="H35" s="32" t="s">
        <v>566</v>
      </c>
      <c r="I35" s="28" t="s">
        <v>564</v>
      </c>
      <c r="J35" s="47" t="s">
        <v>565</v>
      </c>
      <c r="L35" s="113">
        <f>VLOOKUP(B35,'&gt;=11'!A:D,4,0)</f>
        <v>45170</v>
      </c>
      <c r="M35" s="2" t="str">
        <f>VLOOKUP(B35,'&gt;=11'!A:C,3,0)</f>
        <v>T1189A</v>
      </c>
      <c r="N35" s="2">
        <f>VLOOKUP(B35,'&gt;=11'!A:F,6,0)</f>
        <v>530</v>
      </c>
    </row>
    <row r="36" spans="1:14" x14ac:dyDescent="0.2">
      <c r="A36" s="4" t="s">
        <v>70</v>
      </c>
      <c r="B36" s="105" t="s">
        <v>71</v>
      </c>
      <c r="C36" s="5">
        <v>78287</v>
      </c>
      <c r="D36" s="5">
        <v>2954</v>
      </c>
      <c r="E36" s="68">
        <v>10417</v>
      </c>
      <c r="F36" s="5">
        <f t="shared" si="1"/>
        <v>7463</v>
      </c>
      <c r="G36" s="5" t="s">
        <v>10</v>
      </c>
      <c r="H36" s="31" t="s">
        <v>550</v>
      </c>
      <c r="I36" s="30">
        <v>201042</v>
      </c>
      <c r="J36" s="48">
        <v>10417</v>
      </c>
      <c r="L36" s="113">
        <f>VLOOKUP(B36,'&gt;=11'!A:D,4,0)</f>
        <v>45658</v>
      </c>
      <c r="M36" s="2">
        <f>VLOOKUP(B36,'&gt;=11'!A:C,3,0)</f>
        <v>201042</v>
      </c>
      <c r="N36" s="2">
        <f>VLOOKUP(B36,'&gt;=11'!A:F,6,0)</f>
        <v>10417</v>
      </c>
    </row>
    <row r="37" spans="1:14" ht="25.5" x14ac:dyDescent="0.2">
      <c r="A37" s="4" t="s">
        <v>72</v>
      </c>
      <c r="B37" s="105" t="s">
        <v>73</v>
      </c>
      <c r="C37" s="5">
        <v>37080</v>
      </c>
      <c r="D37" s="5">
        <v>927</v>
      </c>
      <c r="E37" s="68">
        <v>2287</v>
      </c>
      <c r="F37" s="5">
        <f t="shared" si="1"/>
        <v>1360</v>
      </c>
      <c r="G37" s="5" t="s">
        <v>10</v>
      </c>
      <c r="H37" s="43" t="s">
        <v>570</v>
      </c>
      <c r="I37" s="44" t="s">
        <v>567</v>
      </c>
      <c r="J37" s="53" t="s">
        <v>568</v>
      </c>
      <c r="L37" s="113" t="str">
        <f>VLOOKUP(B37,'&gt;=11'!A:D,4,0)</f>
        <v>11-2023</v>
      </c>
      <c r="M37" s="2">
        <f>VLOOKUP(B37,'&gt;=11'!A:C,3,0)</f>
        <v>211191</v>
      </c>
      <c r="N37" s="2">
        <f>VLOOKUP(B37,'&gt;=11'!A:F,6,0)</f>
        <v>281</v>
      </c>
    </row>
    <row r="38" spans="1:14" x14ac:dyDescent="0.2">
      <c r="A38" s="4" t="s">
        <v>74</v>
      </c>
      <c r="B38" s="105" t="s">
        <v>75</v>
      </c>
      <c r="C38" s="5">
        <v>18382</v>
      </c>
      <c r="D38" s="5">
        <v>1313</v>
      </c>
      <c r="E38" s="68">
        <v>24135</v>
      </c>
      <c r="F38" s="5">
        <f t="shared" si="1"/>
        <v>22822</v>
      </c>
      <c r="G38" s="5" t="s">
        <v>10</v>
      </c>
      <c r="H38" s="29" t="s">
        <v>569</v>
      </c>
      <c r="I38" s="30">
        <v>205090</v>
      </c>
      <c r="J38" s="48">
        <v>24135</v>
      </c>
      <c r="L38" s="113">
        <f>VLOOKUP(B38,'&gt;=11'!A:D,4,0)</f>
        <v>45047</v>
      </c>
      <c r="M38" s="2">
        <f>VLOOKUP(B38,'&gt;=11'!A:C,3,0)</f>
        <v>205090</v>
      </c>
      <c r="N38" s="2">
        <f>VLOOKUP(B38,'&gt;=11'!A:F,6,0)</f>
        <v>7074</v>
      </c>
    </row>
    <row r="39" spans="1:14" x14ac:dyDescent="0.2">
      <c r="A39" s="4" t="s">
        <v>76</v>
      </c>
      <c r="B39" s="105" t="s">
        <v>77</v>
      </c>
      <c r="C39" s="5">
        <v>4369</v>
      </c>
      <c r="D39" s="5">
        <v>252</v>
      </c>
      <c r="E39" s="68"/>
      <c r="F39" s="5"/>
      <c r="G39" s="6" t="s">
        <v>17</v>
      </c>
      <c r="H39" s="33"/>
      <c r="I39" s="26"/>
      <c r="J39" s="50"/>
      <c r="L39" s="113" t="e">
        <f>VLOOKUP(B39,'&gt;=11'!A:D,4,0)</f>
        <v>#N/A</v>
      </c>
      <c r="M39" s="2" t="e">
        <f>VLOOKUP(B39,'&gt;=11'!A:C,3,0)</f>
        <v>#N/A</v>
      </c>
      <c r="N39" s="2" t="e">
        <f>VLOOKUP(B39,'&gt;=11'!A:F,6,0)</f>
        <v>#N/A</v>
      </c>
    </row>
    <row r="40" spans="1:14" x14ac:dyDescent="0.2">
      <c r="A40" s="4" t="s">
        <v>78</v>
      </c>
      <c r="B40" s="105" t="s">
        <v>79</v>
      </c>
      <c r="C40" s="5">
        <v>68322</v>
      </c>
      <c r="D40" s="5">
        <v>10197</v>
      </c>
      <c r="E40" s="72"/>
      <c r="F40" s="5"/>
      <c r="G40" s="6" t="s">
        <v>17</v>
      </c>
      <c r="H40" s="33"/>
      <c r="I40" s="26"/>
      <c r="J40" s="50"/>
      <c r="K40" s="2" t="s">
        <v>610</v>
      </c>
      <c r="L40" s="113" t="e">
        <f>VLOOKUP(B40,'&gt;=11'!A:D,4,0)</f>
        <v>#N/A</v>
      </c>
      <c r="M40" s="2" t="e">
        <f>VLOOKUP(B40,'&gt;=11'!A:C,3,0)</f>
        <v>#N/A</v>
      </c>
      <c r="N40" s="2" t="e">
        <f>VLOOKUP(B40,'&gt;=11'!A:F,6,0)</f>
        <v>#N/A</v>
      </c>
    </row>
    <row r="41" spans="1:14" ht="25.5" x14ac:dyDescent="0.2">
      <c r="A41" s="4" t="s">
        <v>80</v>
      </c>
      <c r="B41" s="105" t="s">
        <v>81</v>
      </c>
      <c r="C41" s="5">
        <v>65307</v>
      </c>
      <c r="D41" s="5">
        <v>1979</v>
      </c>
      <c r="E41" s="68">
        <v>22162</v>
      </c>
      <c r="F41" s="5">
        <f t="shared" ref="F41:F61" si="2">+E41-D41</f>
        <v>20183</v>
      </c>
      <c r="G41" s="5" t="s">
        <v>10</v>
      </c>
      <c r="H41" s="60" t="s">
        <v>572</v>
      </c>
      <c r="I41" s="28" t="s">
        <v>571</v>
      </c>
      <c r="J41" s="47" t="s">
        <v>573</v>
      </c>
      <c r="L41" s="113">
        <f>VLOOKUP(B41,'&gt;=11'!A:D,4,0)</f>
        <v>45658</v>
      </c>
      <c r="M41" s="2">
        <f>VLOOKUP(B41,'&gt;=11'!A:C,3,0)</f>
        <v>201142</v>
      </c>
      <c r="N41" s="2">
        <f>VLOOKUP(B41,'&gt;=11'!A:F,6,0)</f>
        <v>0</v>
      </c>
    </row>
    <row r="42" spans="1:14" x14ac:dyDescent="0.2">
      <c r="A42" s="4" t="s">
        <v>82</v>
      </c>
      <c r="B42" s="105" t="s">
        <v>83</v>
      </c>
      <c r="C42" s="5">
        <v>7381</v>
      </c>
      <c r="D42" s="5">
        <v>659</v>
      </c>
      <c r="E42" s="68">
        <v>5298</v>
      </c>
      <c r="F42" s="5">
        <f t="shared" si="2"/>
        <v>4639</v>
      </c>
      <c r="G42" s="5" t="s">
        <v>10</v>
      </c>
      <c r="H42" s="31" t="s">
        <v>522</v>
      </c>
      <c r="I42" s="30">
        <v>212111</v>
      </c>
      <c r="J42" s="48">
        <v>5298</v>
      </c>
      <c r="L42" s="113">
        <f>VLOOKUP(B42,'&gt;=11'!A:D,4,0)</f>
        <v>45261</v>
      </c>
      <c r="M42" s="2">
        <f>VLOOKUP(B42,'&gt;=11'!A:C,3,0)</f>
        <v>212111</v>
      </c>
      <c r="N42" s="2">
        <f>VLOOKUP(B42,'&gt;=11'!A:F,6,0)</f>
        <v>5298</v>
      </c>
    </row>
    <row r="43" spans="1:14" x14ac:dyDescent="0.2">
      <c r="A43" s="4" t="s">
        <v>84</v>
      </c>
      <c r="B43" s="105" t="s">
        <v>85</v>
      </c>
      <c r="C43" s="5">
        <v>63980</v>
      </c>
      <c r="D43" s="5">
        <v>3199</v>
      </c>
      <c r="E43" s="68">
        <v>2231</v>
      </c>
      <c r="F43" s="5">
        <f t="shared" si="2"/>
        <v>-968</v>
      </c>
      <c r="G43" s="8" t="s">
        <v>57</v>
      </c>
      <c r="H43" s="33"/>
      <c r="I43" s="26"/>
      <c r="J43" s="50"/>
      <c r="L43" s="113" t="str">
        <f>VLOOKUP(B43,'&gt;=11'!A:D,4,0)</f>
        <v>12-2023</v>
      </c>
      <c r="M43" s="2" t="str">
        <f>VLOOKUP(B43,'&gt;=11'!A:C,3,0)</f>
        <v>212111</v>
      </c>
      <c r="N43" s="2">
        <f>VLOOKUP(B43,'&gt;=11'!A:F,6,0)</f>
        <v>2230</v>
      </c>
    </row>
    <row r="44" spans="1:14" x14ac:dyDescent="0.2">
      <c r="A44" s="4" t="s">
        <v>86</v>
      </c>
      <c r="B44" s="105" t="s">
        <v>87</v>
      </c>
      <c r="C44" s="5">
        <v>44710</v>
      </c>
      <c r="D44" s="5">
        <v>2630</v>
      </c>
      <c r="E44" s="68">
        <v>21260</v>
      </c>
      <c r="F44" s="5">
        <f t="shared" si="2"/>
        <v>18630</v>
      </c>
      <c r="G44" s="5" t="s">
        <v>10</v>
      </c>
      <c r="H44" s="31" t="s">
        <v>541</v>
      </c>
      <c r="I44" s="30">
        <v>201130</v>
      </c>
      <c r="J44" s="48">
        <v>22160</v>
      </c>
      <c r="L44" s="113">
        <f>VLOOKUP(B44,'&gt;=11'!A:D,4,0)</f>
        <v>44927</v>
      </c>
      <c r="M44" s="2">
        <f>VLOOKUP(B44,'&gt;=11'!A:C,3,0)</f>
        <v>201130</v>
      </c>
      <c r="N44" s="2">
        <f>VLOOKUP(B44,'&gt;=11'!A:F,6,0)</f>
        <v>6014</v>
      </c>
    </row>
    <row r="45" spans="1:14" x14ac:dyDescent="0.2">
      <c r="A45" s="4" t="s">
        <v>88</v>
      </c>
      <c r="B45" s="105" t="s">
        <v>89</v>
      </c>
      <c r="C45" s="5">
        <v>14053</v>
      </c>
      <c r="D45" s="5">
        <v>299</v>
      </c>
      <c r="E45" s="68">
        <v>1346</v>
      </c>
      <c r="F45" s="5">
        <f t="shared" si="2"/>
        <v>1047</v>
      </c>
      <c r="G45" s="5" t="s">
        <v>10</v>
      </c>
      <c r="H45" s="29" t="s">
        <v>574</v>
      </c>
      <c r="I45" s="30">
        <v>207211</v>
      </c>
      <c r="J45" s="48">
        <v>1346</v>
      </c>
      <c r="K45" s="2" t="s">
        <v>609</v>
      </c>
      <c r="L45" s="113">
        <f>VLOOKUP(B45,'&gt;=11'!A:D,4,0)</f>
        <v>45108</v>
      </c>
      <c r="M45" s="2">
        <f>VLOOKUP(B45,'&gt;=11'!A:C,3,0)</f>
        <v>207211</v>
      </c>
      <c r="N45" s="2">
        <f>VLOOKUP(B45,'&gt;=11'!A:F,6,0)</f>
        <v>1346</v>
      </c>
    </row>
    <row r="46" spans="1:14" ht="51" x14ac:dyDescent="0.2">
      <c r="A46" s="56" t="s">
        <v>90</v>
      </c>
      <c r="B46" s="108" t="s">
        <v>91</v>
      </c>
      <c r="C46" s="57">
        <v>74944</v>
      </c>
      <c r="D46" s="57">
        <v>2342</v>
      </c>
      <c r="E46" s="71">
        <v>1293</v>
      </c>
      <c r="F46" s="57">
        <f t="shared" si="2"/>
        <v>-1049</v>
      </c>
      <c r="G46" s="61" t="s">
        <v>57</v>
      </c>
      <c r="H46" s="41" t="s">
        <v>576</v>
      </c>
      <c r="I46" s="36" t="s">
        <v>575</v>
      </c>
      <c r="J46" s="51" t="s">
        <v>577</v>
      </c>
      <c r="K46" s="2" t="s">
        <v>609</v>
      </c>
      <c r="L46" s="113" t="str">
        <f>VLOOKUP(B46,'&gt;=11'!A:D,4,0)</f>
        <v>09-2023</v>
      </c>
      <c r="M46" s="2">
        <f>VLOOKUP(B46,'&gt;=11'!A:C,3,0)</f>
        <v>209171</v>
      </c>
      <c r="N46" s="2">
        <f>VLOOKUP(B46,'&gt;=11'!A:F,6,0)</f>
        <v>92</v>
      </c>
    </row>
    <row r="47" spans="1:14" x14ac:dyDescent="0.2">
      <c r="A47" s="4" t="s">
        <v>92</v>
      </c>
      <c r="B47" s="105" t="s">
        <v>93</v>
      </c>
      <c r="C47" s="5">
        <v>150282</v>
      </c>
      <c r="D47" s="5">
        <v>6831</v>
      </c>
      <c r="E47" s="73"/>
      <c r="F47" s="5">
        <f t="shared" si="2"/>
        <v>-6831</v>
      </c>
      <c r="G47" s="8" t="s">
        <v>57</v>
      </c>
      <c r="H47" s="33"/>
      <c r="I47" s="26"/>
      <c r="J47" s="50"/>
      <c r="L47" s="113" t="e">
        <f>VLOOKUP(B47,'&gt;=11'!A:D,4,0)</f>
        <v>#N/A</v>
      </c>
      <c r="M47" s="2" t="e">
        <f>VLOOKUP(B47,'&gt;=11'!A:C,3,0)</f>
        <v>#N/A</v>
      </c>
      <c r="N47" s="2" t="e">
        <f>VLOOKUP(B47,'&gt;=11'!A:F,6,0)</f>
        <v>#N/A</v>
      </c>
    </row>
    <row r="48" spans="1:14" x14ac:dyDescent="0.2">
      <c r="A48" s="4" t="s">
        <v>94</v>
      </c>
      <c r="B48" s="105" t="s">
        <v>95</v>
      </c>
      <c r="C48" s="5">
        <v>18831</v>
      </c>
      <c r="D48" s="5">
        <v>1846</v>
      </c>
      <c r="E48" s="68">
        <v>7079</v>
      </c>
      <c r="F48" s="5">
        <f t="shared" si="2"/>
        <v>5233</v>
      </c>
      <c r="G48" s="5" t="s">
        <v>10</v>
      </c>
      <c r="H48" s="31" t="s">
        <v>551</v>
      </c>
      <c r="I48" s="30">
        <v>21011</v>
      </c>
      <c r="J48" s="48">
        <v>7079</v>
      </c>
      <c r="L48" s="113" t="str">
        <f>VLOOKUP(B48,'&gt;=11'!A:D,4,0)</f>
        <v>10-2024</v>
      </c>
      <c r="M48" s="2">
        <f>VLOOKUP(B48,'&gt;=11'!A:C,3,0)</f>
        <v>21011</v>
      </c>
      <c r="N48" s="2">
        <f>VLOOKUP(B48,'&gt;=11'!A:F,6,0)</f>
        <v>7079</v>
      </c>
    </row>
    <row r="49" spans="1:14" ht="38.25" x14ac:dyDescent="0.2">
      <c r="A49" s="56" t="s">
        <v>96</v>
      </c>
      <c r="B49" s="108" t="s">
        <v>97</v>
      </c>
      <c r="C49" s="57">
        <v>48840</v>
      </c>
      <c r="D49" s="57">
        <v>264</v>
      </c>
      <c r="E49" s="71">
        <v>727</v>
      </c>
      <c r="F49" s="57">
        <f t="shared" si="2"/>
        <v>463</v>
      </c>
      <c r="G49" s="57" t="s">
        <v>10</v>
      </c>
      <c r="H49" s="32" t="s">
        <v>580</v>
      </c>
      <c r="I49" s="28" t="s">
        <v>578</v>
      </c>
      <c r="J49" s="47" t="s">
        <v>579</v>
      </c>
      <c r="L49" s="113" t="str">
        <f>VLOOKUP(B49,'&gt;=11'!A:D,4,0)</f>
        <v>06-2024</v>
      </c>
      <c r="M49" s="2">
        <f>VLOOKUP(B49,'&gt;=11'!A:C,3,0)</f>
        <v>20611</v>
      </c>
      <c r="N49" s="2">
        <f>VLOOKUP(B49,'&gt;=11'!A:F,6,0)</f>
        <v>185</v>
      </c>
    </row>
    <row r="50" spans="1:14" ht="63.75" x14ac:dyDescent="0.2">
      <c r="A50" s="56" t="s">
        <v>98</v>
      </c>
      <c r="B50" s="108" t="s">
        <v>99</v>
      </c>
      <c r="C50" s="57">
        <v>106154</v>
      </c>
      <c r="D50" s="57">
        <v>12488</v>
      </c>
      <c r="E50" s="71">
        <v>35370</v>
      </c>
      <c r="F50" s="57">
        <f t="shared" si="2"/>
        <v>22882</v>
      </c>
      <c r="G50" s="57" t="s">
        <v>10</v>
      </c>
      <c r="H50" s="62" t="s">
        <v>599</v>
      </c>
      <c r="I50" s="36" t="s">
        <v>581</v>
      </c>
      <c r="J50" s="51" t="s">
        <v>582</v>
      </c>
      <c r="L50" s="113">
        <f>VLOOKUP(B50,'&gt;=11'!A:D,4,0)</f>
        <v>45474</v>
      </c>
      <c r="M50" s="2">
        <f>VLOOKUP(B50,'&gt;=11'!A:C,3,0)</f>
        <v>20721</v>
      </c>
      <c r="N50" s="2">
        <f>VLOOKUP(B50,'&gt;=11'!A:F,6,0)</f>
        <v>1407</v>
      </c>
    </row>
    <row r="51" spans="1:14" ht="51" x14ac:dyDescent="0.2">
      <c r="A51" s="56" t="s">
        <v>100</v>
      </c>
      <c r="B51" s="108" t="s">
        <v>101</v>
      </c>
      <c r="C51" s="57">
        <v>55906</v>
      </c>
      <c r="D51" s="57">
        <v>7819</v>
      </c>
      <c r="E51" s="71">
        <v>25973</v>
      </c>
      <c r="F51" s="57">
        <f t="shared" si="2"/>
        <v>18154</v>
      </c>
      <c r="G51" s="57" t="s">
        <v>10</v>
      </c>
      <c r="H51" s="28" t="s">
        <v>584</v>
      </c>
      <c r="I51" s="28" t="s">
        <v>583</v>
      </c>
      <c r="J51" s="47" t="s">
        <v>585</v>
      </c>
      <c r="L51" s="113" t="str">
        <f>VLOOKUP(B51,'&gt;=11'!A:D,4,0)</f>
        <v>01-2025</v>
      </c>
      <c r="M51" s="2">
        <f>VLOOKUP(B51,'&gt;=11'!A:C,3,0)</f>
        <v>20112</v>
      </c>
      <c r="N51" s="2">
        <f>VLOOKUP(B51,'&gt;=11'!A:F,6,0)</f>
        <v>15748</v>
      </c>
    </row>
    <row r="52" spans="1:14" ht="25.5" x14ac:dyDescent="0.2">
      <c r="A52" s="13" t="s">
        <v>102</v>
      </c>
      <c r="B52" s="104" t="s">
        <v>103</v>
      </c>
      <c r="C52" s="23">
        <v>57067</v>
      </c>
      <c r="D52" s="23">
        <v>6713</v>
      </c>
      <c r="E52" s="67">
        <v>25290</v>
      </c>
      <c r="F52" s="23">
        <f t="shared" si="2"/>
        <v>18577</v>
      </c>
      <c r="G52" s="23" t="s">
        <v>10</v>
      </c>
      <c r="H52" s="32" t="s">
        <v>587</v>
      </c>
      <c r="I52" s="28" t="s">
        <v>586</v>
      </c>
      <c r="J52" s="47" t="s">
        <v>588</v>
      </c>
      <c r="L52" s="113" t="str">
        <f>VLOOKUP(B52,'&gt;=11'!A:D,4,0)</f>
        <v>09-2024</v>
      </c>
      <c r="M52" s="2">
        <f>VLOOKUP(B52,'&gt;=11'!A:C,3,0)</f>
        <v>209031</v>
      </c>
      <c r="N52" s="2">
        <f>VLOOKUP(B52,'&gt;=11'!A:F,6,0)</f>
        <v>358</v>
      </c>
    </row>
    <row r="53" spans="1:14" ht="76.5" x14ac:dyDescent="0.2">
      <c r="A53" s="56" t="s">
        <v>104</v>
      </c>
      <c r="B53" s="108" t="s">
        <v>105</v>
      </c>
      <c r="C53" s="57">
        <v>37040</v>
      </c>
      <c r="D53" s="57">
        <v>2684</v>
      </c>
      <c r="E53" s="71">
        <v>97649</v>
      </c>
      <c r="F53" s="57">
        <f t="shared" si="2"/>
        <v>94965</v>
      </c>
      <c r="G53" s="57" t="s">
        <v>10</v>
      </c>
      <c r="H53" s="28" t="s">
        <v>590</v>
      </c>
      <c r="I53" s="28" t="s">
        <v>589</v>
      </c>
      <c r="J53" s="47" t="s">
        <v>591</v>
      </c>
      <c r="L53" s="113">
        <f>VLOOKUP(B53,'&gt;=11'!A:D,4,0)</f>
        <v>45658</v>
      </c>
      <c r="M53" s="2">
        <f>VLOOKUP(B53,'&gt;=11'!A:C,3,0)</f>
        <v>201052</v>
      </c>
      <c r="N53" s="2">
        <f>VLOOKUP(B53,'&gt;=11'!A:F,6,0)</f>
        <v>0</v>
      </c>
    </row>
    <row r="54" spans="1:14" ht="25.5" x14ac:dyDescent="0.2">
      <c r="A54" s="39" t="s">
        <v>106</v>
      </c>
      <c r="B54" s="107" t="s">
        <v>107</v>
      </c>
      <c r="C54" s="40">
        <v>15617</v>
      </c>
      <c r="D54" s="40">
        <v>679</v>
      </c>
      <c r="E54" s="70">
        <v>7168</v>
      </c>
      <c r="F54" s="40">
        <f t="shared" si="2"/>
        <v>6489</v>
      </c>
      <c r="G54" s="40" t="s">
        <v>10</v>
      </c>
      <c r="H54" s="32" t="s">
        <v>594</v>
      </c>
      <c r="I54" s="28" t="s">
        <v>592</v>
      </c>
      <c r="J54" s="47" t="s">
        <v>593</v>
      </c>
      <c r="L54" s="113">
        <f>VLOOKUP(B54,'&gt;=11'!A:D,4,0)</f>
        <v>45383</v>
      </c>
      <c r="M54" s="2">
        <f>VLOOKUP(B54,'&gt;=11'!A:C,3,0)</f>
        <v>204031</v>
      </c>
      <c r="N54" s="2">
        <f>VLOOKUP(B54,'&gt;=11'!A:F,6,0)</f>
        <v>4086</v>
      </c>
    </row>
    <row r="55" spans="1:14" ht="25.5" x14ac:dyDescent="0.2">
      <c r="A55" s="56" t="s">
        <v>108</v>
      </c>
      <c r="B55" s="108" t="s">
        <v>109</v>
      </c>
      <c r="C55" s="57">
        <v>27566</v>
      </c>
      <c r="D55" s="57">
        <v>1253</v>
      </c>
      <c r="E55" s="71">
        <v>4965</v>
      </c>
      <c r="F55" s="57">
        <f t="shared" si="2"/>
        <v>3712</v>
      </c>
      <c r="G55" s="57" t="s">
        <v>10</v>
      </c>
      <c r="H55" s="32" t="s">
        <v>596</v>
      </c>
      <c r="I55" s="28" t="s">
        <v>595</v>
      </c>
      <c r="J55" s="47" t="s">
        <v>597</v>
      </c>
      <c r="L55" s="113" t="str">
        <f>VLOOKUP(B55,'&gt;=11'!A:D,4,0)</f>
        <v>08-2023</v>
      </c>
      <c r="M55" s="2">
        <f>VLOOKUP(B55,'&gt;=11'!A:C,3,0)</f>
        <v>208061</v>
      </c>
      <c r="N55" s="2">
        <f>VLOOKUP(B55,'&gt;=11'!A:F,6,0)</f>
        <v>737</v>
      </c>
    </row>
    <row r="56" spans="1:14" x14ac:dyDescent="0.2">
      <c r="A56" s="4" t="s">
        <v>110</v>
      </c>
      <c r="B56" s="105" t="s">
        <v>111</v>
      </c>
      <c r="C56" s="5">
        <v>27566</v>
      </c>
      <c r="D56" s="5">
        <v>925</v>
      </c>
      <c r="E56" s="68">
        <v>4931</v>
      </c>
      <c r="F56" s="5">
        <f t="shared" si="2"/>
        <v>4006</v>
      </c>
      <c r="G56" s="5" t="s">
        <v>10</v>
      </c>
      <c r="H56" s="29" t="s">
        <v>598</v>
      </c>
      <c r="I56" s="26">
        <v>20911</v>
      </c>
      <c r="J56" s="50">
        <v>3902</v>
      </c>
      <c r="L56" s="113">
        <f>VLOOKUP(B56,'&gt;=11'!A:D,4,0)</f>
        <v>45170</v>
      </c>
      <c r="M56" s="2">
        <f>VLOOKUP(B56,'&gt;=11'!A:C,3,0)</f>
        <v>20911</v>
      </c>
      <c r="N56" s="2">
        <f>VLOOKUP(B56,'&gt;=11'!A:F,6,0)</f>
        <v>3902</v>
      </c>
    </row>
    <row r="57" spans="1:14" x14ac:dyDescent="0.2">
      <c r="A57" s="4" t="s">
        <v>112</v>
      </c>
      <c r="B57" s="105" t="s">
        <v>113</v>
      </c>
      <c r="C57" s="5">
        <v>3871</v>
      </c>
      <c r="D57" s="5">
        <v>194</v>
      </c>
      <c r="E57" s="68">
        <v>1449</v>
      </c>
      <c r="F57" s="5">
        <f t="shared" si="2"/>
        <v>1255</v>
      </c>
      <c r="G57" s="5" t="s">
        <v>10</v>
      </c>
      <c r="H57" s="31" t="s">
        <v>598</v>
      </c>
      <c r="I57" s="26">
        <v>209011</v>
      </c>
      <c r="J57" s="50">
        <v>1449</v>
      </c>
      <c r="L57" s="113" t="str">
        <f>VLOOKUP(B57,'&gt;=11'!A:D,4,0)</f>
        <v>09-2023</v>
      </c>
      <c r="M57" s="2">
        <f>VLOOKUP(B57,'&gt;=11'!A:C,3,0)</f>
        <v>209011</v>
      </c>
      <c r="N57" s="2">
        <f>VLOOKUP(B57,'&gt;=11'!A:F,6,0)</f>
        <v>1449</v>
      </c>
    </row>
    <row r="58" spans="1:14" ht="38.25" x14ac:dyDescent="0.2">
      <c r="A58" s="56" t="s">
        <v>114</v>
      </c>
      <c r="B58" s="108" t="s">
        <v>115</v>
      </c>
      <c r="C58" s="57">
        <v>106260</v>
      </c>
      <c r="D58" s="57">
        <v>7590</v>
      </c>
      <c r="E58" s="71">
        <v>79457</v>
      </c>
      <c r="F58" s="57">
        <f t="shared" si="2"/>
        <v>71867</v>
      </c>
      <c r="G58" s="57" t="s">
        <v>10</v>
      </c>
      <c r="H58" s="32" t="s">
        <v>605</v>
      </c>
      <c r="I58" s="28" t="s">
        <v>600</v>
      </c>
      <c r="J58" s="47" t="s">
        <v>601</v>
      </c>
      <c r="L58" s="113">
        <f>VLOOKUP(B58,'&gt;=11'!A:D,4,0)</f>
        <v>45658</v>
      </c>
      <c r="M58" s="2">
        <f>VLOOKUP(B58,'&gt;=11'!A:C,3,0)</f>
        <v>201082</v>
      </c>
      <c r="N58" s="2">
        <f>VLOOKUP(B58,'&gt;=11'!A:F,6,0)</f>
        <v>75818</v>
      </c>
    </row>
    <row r="59" spans="1:14" ht="38.25" x14ac:dyDescent="0.2">
      <c r="A59" s="56" t="s">
        <v>116</v>
      </c>
      <c r="B59" s="108" t="s">
        <v>117</v>
      </c>
      <c r="C59" s="57">
        <v>54211</v>
      </c>
      <c r="D59" s="57">
        <v>2357</v>
      </c>
      <c r="E59" s="71">
        <v>16747</v>
      </c>
      <c r="F59" s="57">
        <f t="shared" si="2"/>
        <v>14390</v>
      </c>
      <c r="G59" s="57" t="s">
        <v>10</v>
      </c>
      <c r="H59" s="32" t="s">
        <v>604</v>
      </c>
      <c r="I59" s="28" t="s">
        <v>602</v>
      </c>
      <c r="J59" s="47" t="s">
        <v>603</v>
      </c>
      <c r="L59" s="113">
        <f>VLOOKUP(B59,'&gt;=11'!A:D,4,0)</f>
        <v>45536</v>
      </c>
      <c r="M59" s="2">
        <f>VLOOKUP(B59,'&gt;=11'!A:C,3,0)</f>
        <v>20911</v>
      </c>
      <c r="N59" s="2">
        <f>VLOOKUP(B59,'&gt;=11'!A:F,6,0)</f>
        <v>3626</v>
      </c>
    </row>
    <row r="60" spans="1:14" ht="25.5" x14ac:dyDescent="0.2">
      <c r="A60" s="56" t="s">
        <v>118</v>
      </c>
      <c r="B60" s="108" t="s">
        <v>119</v>
      </c>
      <c r="C60" s="57">
        <v>57025</v>
      </c>
      <c r="D60" s="57">
        <v>2604</v>
      </c>
      <c r="E60" s="71">
        <v>15520</v>
      </c>
      <c r="F60" s="57">
        <f t="shared" si="2"/>
        <v>12916</v>
      </c>
      <c r="G60" s="57" t="s">
        <v>10</v>
      </c>
      <c r="H60" s="28" t="s">
        <v>608</v>
      </c>
      <c r="I60" s="28" t="s">
        <v>606</v>
      </c>
      <c r="J60" s="47" t="s">
        <v>607</v>
      </c>
      <c r="L60" s="113">
        <f>VLOOKUP(B60,'&gt;=11'!A:D,4,0)</f>
        <v>45139</v>
      </c>
      <c r="M60" s="2">
        <f>VLOOKUP(B60,'&gt;=11'!A:C,3,0)</f>
        <v>208101</v>
      </c>
      <c r="N60" s="2">
        <f>VLOOKUP(B60,'&gt;=11'!A:F,6,0)</f>
        <v>11647</v>
      </c>
    </row>
    <row r="61" spans="1:14" x14ac:dyDescent="0.2">
      <c r="A61" s="13" t="s">
        <v>120</v>
      </c>
      <c r="B61" s="104" t="s">
        <v>121</v>
      </c>
      <c r="C61" s="23">
        <v>71492</v>
      </c>
      <c r="D61" s="23">
        <v>1682</v>
      </c>
      <c r="E61" s="67">
        <v>1847</v>
      </c>
      <c r="F61" s="23">
        <f t="shared" si="2"/>
        <v>165</v>
      </c>
      <c r="G61" s="63" t="s">
        <v>32</v>
      </c>
      <c r="H61" s="31" t="s">
        <v>598</v>
      </c>
      <c r="I61" s="30">
        <v>209051</v>
      </c>
      <c r="J61" s="48">
        <v>1847</v>
      </c>
      <c r="L61" s="113" t="str">
        <f>VLOOKUP(B61,'&gt;=11'!A:D,4,0)</f>
        <v>09-2023</v>
      </c>
      <c r="M61" s="2">
        <f>VLOOKUP(B61,'&gt;=11'!A:C,3,0)</f>
        <v>209051</v>
      </c>
      <c r="N61" s="2">
        <f>VLOOKUP(B61,'&gt;=11'!A:F,6,0)</f>
        <v>1847</v>
      </c>
    </row>
    <row r="62" spans="1:14" x14ac:dyDescent="0.2">
      <c r="A62" s="9" t="s">
        <v>122</v>
      </c>
      <c r="B62" s="109"/>
      <c r="C62" s="10">
        <v>3948041</v>
      </c>
      <c r="D62" s="11">
        <v>381957</v>
      </c>
      <c r="E62" s="12"/>
      <c r="F62" s="12"/>
      <c r="G62" s="12"/>
      <c r="L62" s="113" t="e">
        <f>VLOOKUP(B62,'&gt;=11'!A:D,4,0)</f>
        <v>#N/A</v>
      </c>
      <c r="M62" s="2" t="e">
        <f>VLOOKUP(B62,'&gt;=11'!A:C,3,0)</f>
        <v>#N/A</v>
      </c>
      <c r="N62" s="2" t="e">
        <f>VLOOKUP(B62,'&gt;=11'!A:F,6,0)</f>
        <v>#N/A</v>
      </c>
    </row>
    <row r="63" spans="1:14" ht="3.75" customHeight="1" x14ac:dyDescent="0.2">
      <c r="C63" s="13"/>
      <c r="D63" s="14"/>
    </row>
    <row r="64" spans="1:14" x14ac:dyDescent="0.2">
      <c r="C64" s="15"/>
      <c r="D64" s="15"/>
    </row>
    <row r="65" spans="1:10" x14ac:dyDescent="0.2">
      <c r="C65" s="15"/>
      <c r="D65" s="15"/>
    </row>
    <row r="66" spans="1:10" ht="15.75" x14ac:dyDescent="0.25">
      <c r="A66" s="1" t="s">
        <v>123</v>
      </c>
      <c r="C66" s="15"/>
      <c r="D66" s="15"/>
    </row>
    <row r="67" spans="1:10" x14ac:dyDescent="0.2">
      <c r="A67" s="9"/>
      <c r="C67" s="15"/>
      <c r="D67" s="15"/>
    </row>
    <row r="68" spans="1:10" x14ac:dyDescent="0.2">
      <c r="A68" s="3" t="s">
        <v>1</v>
      </c>
      <c r="B68" s="102" t="s">
        <v>2</v>
      </c>
      <c r="C68" s="3" t="s">
        <v>3</v>
      </c>
      <c r="D68" s="3" t="s">
        <v>4</v>
      </c>
      <c r="E68" s="3" t="s">
        <v>5</v>
      </c>
      <c r="F68" s="3" t="s">
        <v>6</v>
      </c>
      <c r="G68" s="3" t="s">
        <v>7</v>
      </c>
      <c r="H68" s="74" t="s">
        <v>516</v>
      </c>
      <c r="I68" s="74" t="s">
        <v>517</v>
      </c>
      <c r="J68" s="75" t="s">
        <v>518</v>
      </c>
    </row>
    <row r="69" spans="1:10" s="17" customFormat="1" x14ac:dyDescent="0.2">
      <c r="A69" s="4" t="s">
        <v>124</v>
      </c>
      <c r="B69" s="105" t="s">
        <v>125</v>
      </c>
      <c r="C69" s="16">
        <v>19034</v>
      </c>
      <c r="D69" s="16">
        <v>495</v>
      </c>
      <c r="E69" s="64">
        <v>2754</v>
      </c>
      <c r="F69" s="57">
        <f t="shared" ref="F69:F72" si="3">+E69-D69</f>
        <v>2259</v>
      </c>
      <c r="G69" s="5" t="s">
        <v>10</v>
      </c>
      <c r="H69" s="76" t="s">
        <v>611</v>
      </c>
      <c r="I69" s="77" t="s">
        <v>332</v>
      </c>
      <c r="J69" s="78">
        <v>2754</v>
      </c>
    </row>
    <row r="70" spans="1:10" s="17" customFormat="1" x14ac:dyDescent="0.2">
      <c r="A70" s="4" t="s">
        <v>126</v>
      </c>
      <c r="B70" s="105" t="s">
        <v>127</v>
      </c>
      <c r="C70" s="16">
        <v>18518</v>
      </c>
      <c r="D70" s="16">
        <v>607</v>
      </c>
      <c r="E70" s="64">
        <v>3151</v>
      </c>
      <c r="F70" s="57">
        <f t="shared" si="3"/>
        <v>2544</v>
      </c>
      <c r="G70" s="5" t="s">
        <v>10</v>
      </c>
      <c r="H70" s="76" t="s">
        <v>611</v>
      </c>
      <c r="I70" s="77" t="s">
        <v>333</v>
      </c>
      <c r="J70" s="78">
        <v>3151</v>
      </c>
    </row>
    <row r="71" spans="1:10" s="17" customFormat="1" x14ac:dyDescent="0.2">
      <c r="A71" s="4" t="s">
        <v>128</v>
      </c>
      <c r="B71" s="105" t="s">
        <v>129</v>
      </c>
      <c r="C71" s="16">
        <v>40569</v>
      </c>
      <c r="D71" s="16">
        <v>1067</v>
      </c>
      <c r="E71" s="64">
        <v>2007</v>
      </c>
      <c r="F71" s="57">
        <f t="shared" si="3"/>
        <v>940</v>
      </c>
      <c r="G71" s="5" t="s">
        <v>10</v>
      </c>
      <c r="H71" s="76" t="s">
        <v>541</v>
      </c>
      <c r="I71" s="77" t="s">
        <v>334</v>
      </c>
      <c r="J71" s="78">
        <v>2007</v>
      </c>
    </row>
    <row r="72" spans="1:10" s="17" customFormat="1" x14ac:dyDescent="0.2">
      <c r="A72" s="4" t="s">
        <v>130</v>
      </c>
      <c r="B72" s="105" t="s">
        <v>131</v>
      </c>
      <c r="C72" s="16">
        <v>5785</v>
      </c>
      <c r="D72" s="16">
        <v>199</v>
      </c>
      <c r="E72" s="64">
        <v>2314</v>
      </c>
      <c r="F72" s="57">
        <f t="shared" si="3"/>
        <v>2115</v>
      </c>
      <c r="G72" s="5" t="s">
        <v>10</v>
      </c>
      <c r="H72" s="76" t="s">
        <v>612</v>
      </c>
      <c r="I72" s="77" t="s">
        <v>335</v>
      </c>
      <c r="J72" s="78">
        <v>2314</v>
      </c>
    </row>
    <row r="73" spans="1:10" s="17" customFormat="1" x14ac:dyDescent="0.2">
      <c r="A73" s="18"/>
      <c r="B73" s="110"/>
      <c r="C73" s="18"/>
      <c r="D73" s="18"/>
      <c r="E73" s="18"/>
      <c r="F73" s="18"/>
      <c r="G73" s="18"/>
      <c r="J73" s="54"/>
    </row>
    <row r="74" spans="1:10" x14ac:dyDescent="0.2">
      <c r="C74" s="15"/>
      <c r="D74" s="15"/>
    </row>
    <row r="75" spans="1:10" x14ac:dyDescent="0.2">
      <c r="C75" s="15"/>
      <c r="D75" s="15"/>
    </row>
    <row r="76" spans="1:10" ht="15.75" x14ac:dyDescent="0.25">
      <c r="A76" s="1" t="s">
        <v>132</v>
      </c>
      <c r="C76" s="15"/>
      <c r="D76" s="15"/>
    </row>
    <row r="77" spans="1:10" x14ac:dyDescent="0.2">
      <c r="A77" s="3" t="s">
        <v>1</v>
      </c>
      <c r="B77" s="102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74" t="s">
        <v>516</v>
      </c>
      <c r="I77" s="74" t="s">
        <v>517</v>
      </c>
      <c r="J77" s="75" t="s">
        <v>518</v>
      </c>
    </row>
    <row r="78" spans="1:10" ht="25.5" x14ac:dyDescent="0.2">
      <c r="A78" s="4" t="s">
        <v>133</v>
      </c>
      <c r="B78" s="105" t="s">
        <v>134</v>
      </c>
      <c r="C78" s="4"/>
      <c r="D78" s="4"/>
      <c r="E78" s="65">
        <v>35827</v>
      </c>
      <c r="F78" s="4"/>
      <c r="G78" s="5" t="s">
        <v>10</v>
      </c>
      <c r="H78" s="32" t="s">
        <v>615</v>
      </c>
      <c r="I78" s="28" t="s">
        <v>613</v>
      </c>
      <c r="J78" s="47" t="s">
        <v>614</v>
      </c>
    </row>
    <row r="79" spans="1:10" ht="25.5" x14ac:dyDescent="0.2">
      <c r="A79" s="4" t="s">
        <v>135</v>
      </c>
      <c r="B79" s="105" t="s">
        <v>136</v>
      </c>
      <c r="C79" s="4"/>
      <c r="D79" s="4"/>
      <c r="E79" s="65">
        <v>670496</v>
      </c>
      <c r="F79" s="4"/>
      <c r="G79" s="5" t="s">
        <v>10</v>
      </c>
      <c r="H79" s="60" t="s">
        <v>616</v>
      </c>
      <c r="I79" s="26"/>
      <c r="J79" s="50"/>
    </row>
    <row r="80" spans="1:10" x14ac:dyDescent="0.2">
      <c r="A80" s="4" t="s">
        <v>137</v>
      </c>
      <c r="B80" s="105"/>
      <c r="C80" s="4"/>
      <c r="D80" s="4"/>
      <c r="E80" s="65">
        <v>37</v>
      </c>
      <c r="F80" s="4"/>
      <c r="G80" s="5" t="s">
        <v>10</v>
      </c>
      <c r="H80" s="33"/>
      <c r="I80" s="26"/>
      <c r="J80" s="50"/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STOCK Vs.PPTO</vt:lpstr>
      <vt:lpstr>STOCK AL 03.03</vt:lpstr>
      <vt:lpstr>&gt;=11</vt:lpstr>
      <vt:lpstr>STOCK Vs.PPTO-11meses_a_más</vt:lpstr>
      <vt:lpstr>'STOCK AL 03.03'!Títulos_a_imprimir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KSarmiento</dc:creator>
  <cp:lastModifiedBy>LBarrios</cp:lastModifiedBy>
  <dcterms:created xsi:type="dcterms:W3CDTF">2022-03-03T14:56:19Z</dcterms:created>
  <dcterms:modified xsi:type="dcterms:W3CDTF">2022-03-07T16:19:53Z</dcterms:modified>
</cp:coreProperties>
</file>