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petrenko/Desktop/"/>
    </mc:Choice>
  </mc:AlternateContent>
  <xr:revisionPtr revIDLastSave="0" documentId="8_{46202C7C-096F-6848-B199-9E7DF17042D4}" xr6:coauthVersionLast="45" xr6:coauthVersionMax="45" xr10:uidLastSave="{00000000-0000-0000-0000-000000000000}"/>
  <bookViews>
    <workbookView xWindow="0" yWindow="0" windowWidth="28800" windowHeight="18000" activeTab="4" xr2:uid="{D00E9AFF-E593-014E-BF16-23E94E11F3F4}"/>
  </bookViews>
  <sheets>
    <sheet name="Магматические породы" sheetId="1" r:id="rId1"/>
    <sheet name="Петрография" sheetId="2" r:id="rId2"/>
    <sheet name="Породообразующие" sheetId="3" r:id="rId3"/>
    <sheet name="Analyzes" sheetId="6" r:id="rId4"/>
    <sheet name="REE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4" l="1"/>
  <c r="S46" i="4"/>
  <c r="R43" i="4"/>
  <c r="R35" i="4"/>
  <c r="AC25" i="4"/>
  <c r="AB25" i="4"/>
  <c r="AA25" i="4"/>
  <c r="Z25" i="4"/>
  <c r="Y25" i="4"/>
  <c r="X25" i="4"/>
  <c r="W25" i="4"/>
  <c r="V25" i="4"/>
  <c r="S53" i="4" s="1"/>
  <c r="U25" i="4"/>
  <c r="T25" i="4"/>
  <c r="S25" i="4"/>
  <c r="Q25" i="4"/>
  <c r="R25" i="4" s="1"/>
  <c r="P25" i="4"/>
  <c r="R53" i="4" s="1"/>
  <c r="AC24" i="4"/>
  <c r="AB24" i="4"/>
  <c r="Q52" i="4" s="1"/>
  <c r="AA24" i="4"/>
  <c r="Z24" i="4"/>
  <c r="Y24" i="4"/>
  <c r="X24" i="4"/>
  <c r="W24" i="4"/>
  <c r="V24" i="4"/>
  <c r="S52" i="4" s="1"/>
  <c r="U24" i="4"/>
  <c r="T24" i="4"/>
  <c r="R52" i="4" s="1"/>
  <c r="S24" i="4"/>
  <c r="Q24" i="4"/>
  <c r="R24" i="4" s="1"/>
  <c r="P24" i="4"/>
  <c r="AC23" i="4"/>
  <c r="AB23" i="4"/>
  <c r="S51" i="4" s="1"/>
  <c r="AA23" i="4"/>
  <c r="Z23" i="4"/>
  <c r="Y23" i="4"/>
  <c r="X23" i="4"/>
  <c r="W23" i="4"/>
  <c r="V23" i="4"/>
  <c r="U23" i="4"/>
  <c r="T23" i="4"/>
  <c r="S23" i="4"/>
  <c r="R23" i="4"/>
  <c r="Q23" i="4"/>
  <c r="P23" i="4"/>
  <c r="Q51" i="4" s="1"/>
  <c r="AC22" i="4"/>
  <c r="AB22" i="4"/>
  <c r="AA22" i="4"/>
  <c r="Z22" i="4"/>
  <c r="Y22" i="4"/>
  <c r="X22" i="4"/>
  <c r="W22" i="4"/>
  <c r="V22" i="4"/>
  <c r="S50" i="4" s="1"/>
  <c r="U22" i="4"/>
  <c r="T22" i="4"/>
  <c r="S22" i="4"/>
  <c r="R22" i="4" s="1"/>
  <c r="Q22" i="4"/>
  <c r="P22" i="4"/>
  <c r="R50" i="4" s="1"/>
  <c r="AC21" i="4"/>
  <c r="AB21" i="4"/>
  <c r="AA21" i="4"/>
  <c r="Z21" i="4"/>
  <c r="Y21" i="4"/>
  <c r="X21" i="4"/>
  <c r="W21" i="4"/>
  <c r="V21" i="4"/>
  <c r="S49" i="4" s="1"/>
  <c r="U21" i="4"/>
  <c r="T21" i="4"/>
  <c r="S21" i="4"/>
  <c r="Q21" i="4"/>
  <c r="R21" i="4" s="1"/>
  <c r="P21" i="4"/>
  <c r="R49" i="4" s="1"/>
  <c r="AC20" i="4"/>
  <c r="AB20" i="4"/>
  <c r="S48" i="4" s="1"/>
  <c r="AA20" i="4"/>
  <c r="Z20" i="4"/>
  <c r="Y20" i="4"/>
  <c r="X20" i="4"/>
  <c r="W20" i="4"/>
  <c r="V20" i="4"/>
  <c r="U20" i="4"/>
  <c r="T20" i="4"/>
  <c r="S20" i="4"/>
  <c r="Q20" i="4"/>
  <c r="R20" i="4" s="1"/>
  <c r="P20" i="4"/>
  <c r="R48" i="4" s="1"/>
  <c r="AC19" i="4"/>
  <c r="AB19" i="4"/>
  <c r="Q47" i="4" s="1"/>
  <c r="AA19" i="4"/>
  <c r="Z19" i="4"/>
  <c r="Y19" i="4"/>
  <c r="X19" i="4"/>
  <c r="W19" i="4"/>
  <c r="V19" i="4"/>
  <c r="S47" i="4" s="1"/>
  <c r="U19" i="4"/>
  <c r="T19" i="4"/>
  <c r="S19" i="4"/>
  <c r="R19" i="4"/>
  <c r="Q19" i="4"/>
  <c r="P19" i="4"/>
  <c r="R47" i="4" s="1"/>
  <c r="AC18" i="4"/>
  <c r="AB18" i="4"/>
  <c r="AA18" i="4"/>
  <c r="Z18" i="4"/>
  <c r="Y18" i="4"/>
  <c r="X18" i="4"/>
  <c r="W18" i="4"/>
  <c r="V18" i="4"/>
  <c r="U18" i="4"/>
  <c r="T18" i="4"/>
  <c r="S18" i="4"/>
  <c r="R18" i="4" s="1"/>
  <c r="Q18" i="4"/>
  <c r="P18" i="4"/>
  <c r="R46" i="4" s="1"/>
  <c r="AC17" i="4"/>
  <c r="AB17" i="4"/>
  <c r="AA17" i="4"/>
  <c r="Z17" i="4"/>
  <c r="Y17" i="4"/>
  <c r="X17" i="4"/>
  <c r="W17" i="4"/>
  <c r="V17" i="4"/>
  <c r="S45" i="4" s="1"/>
  <c r="U17" i="4"/>
  <c r="T17" i="4"/>
  <c r="S17" i="4"/>
  <c r="Q17" i="4"/>
  <c r="R17" i="4" s="1"/>
  <c r="P17" i="4"/>
  <c r="R45" i="4" s="1"/>
  <c r="AC16" i="4"/>
  <c r="AB16" i="4"/>
  <c r="Q44" i="4" s="1"/>
  <c r="AA16" i="4"/>
  <c r="Z16" i="4"/>
  <c r="Y16" i="4"/>
  <c r="X16" i="4"/>
  <c r="W16" i="4"/>
  <c r="V16" i="4"/>
  <c r="S44" i="4" s="1"/>
  <c r="U16" i="4"/>
  <c r="T16" i="4"/>
  <c r="R44" i="4" s="1"/>
  <c r="S16" i="4"/>
  <c r="Q16" i="4"/>
  <c r="R16" i="4" s="1"/>
  <c r="P16" i="4"/>
  <c r="AC15" i="4"/>
  <c r="AB15" i="4"/>
  <c r="AA15" i="4"/>
  <c r="Z15" i="4"/>
  <c r="Y15" i="4"/>
  <c r="X15" i="4"/>
  <c r="W15" i="4"/>
  <c r="V15" i="4"/>
  <c r="S43" i="4" s="1"/>
  <c r="U15" i="4"/>
  <c r="T15" i="4"/>
  <c r="S15" i="4"/>
  <c r="R15" i="4"/>
  <c r="Q15" i="4"/>
  <c r="P15" i="4"/>
  <c r="Q43" i="4" s="1"/>
  <c r="AC14" i="4"/>
  <c r="AB14" i="4"/>
  <c r="AA14" i="4"/>
  <c r="Z14" i="4"/>
  <c r="Y14" i="4"/>
  <c r="X14" i="4"/>
  <c r="W14" i="4"/>
  <c r="V14" i="4"/>
  <c r="S42" i="4" s="1"/>
  <c r="U14" i="4"/>
  <c r="T14" i="4"/>
  <c r="S14" i="4"/>
  <c r="R14" i="4" s="1"/>
  <c r="Q14" i="4"/>
  <c r="P14" i="4"/>
  <c r="R42" i="4" s="1"/>
  <c r="AC13" i="4"/>
  <c r="AB13" i="4"/>
  <c r="AA13" i="4"/>
  <c r="Z13" i="4"/>
  <c r="Y13" i="4"/>
  <c r="X13" i="4"/>
  <c r="W13" i="4"/>
  <c r="V13" i="4"/>
  <c r="S41" i="4" s="1"/>
  <c r="U13" i="4"/>
  <c r="T13" i="4"/>
  <c r="S13" i="4"/>
  <c r="Q13" i="4"/>
  <c r="R13" i="4" s="1"/>
  <c r="P13" i="4"/>
  <c r="R41" i="4" s="1"/>
  <c r="AC12" i="4"/>
  <c r="AB12" i="4"/>
  <c r="S40" i="4" s="1"/>
  <c r="AA12" i="4"/>
  <c r="Z12" i="4"/>
  <c r="Y12" i="4"/>
  <c r="X12" i="4"/>
  <c r="W12" i="4"/>
  <c r="V12" i="4"/>
  <c r="U12" i="4"/>
  <c r="T12" i="4"/>
  <c r="S12" i="4"/>
  <c r="Q12" i="4"/>
  <c r="R12" i="4" s="1"/>
  <c r="P12" i="4"/>
  <c r="R40" i="4" s="1"/>
  <c r="AC11" i="4"/>
  <c r="AB11" i="4"/>
  <c r="Q39" i="4" s="1"/>
  <c r="AA11" i="4"/>
  <c r="Z11" i="4"/>
  <c r="Y11" i="4"/>
  <c r="X11" i="4"/>
  <c r="W11" i="4"/>
  <c r="V11" i="4"/>
  <c r="S39" i="4" s="1"/>
  <c r="U11" i="4"/>
  <c r="T11" i="4"/>
  <c r="S11" i="4"/>
  <c r="R11" i="4"/>
  <c r="Q11" i="4"/>
  <c r="P11" i="4"/>
  <c r="R39" i="4" s="1"/>
  <c r="AC10" i="4"/>
  <c r="AB10" i="4"/>
  <c r="AA10" i="4"/>
  <c r="Z10" i="4"/>
  <c r="Y10" i="4"/>
  <c r="X10" i="4"/>
  <c r="W10" i="4"/>
  <c r="V10" i="4"/>
  <c r="S38" i="4" s="1"/>
  <c r="U10" i="4"/>
  <c r="T10" i="4"/>
  <c r="S10" i="4"/>
  <c r="R10" i="4" s="1"/>
  <c r="Q10" i="4"/>
  <c r="P10" i="4"/>
  <c r="R38" i="4" s="1"/>
  <c r="AC9" i="4"/>
  <c r="AB9" i="4"/>
  <c r="AA9" i="4"/>
  <c r="Z9" i="4"/>
  <c r="Y9" i="4"/>
  <c r="X9" i="4"/>
  <c r="W9" i="4"/>
  <c r="V9" i="4"/>
  <c r="S37" i="4" s="1"/>
  <c r="U9" i="4"/>
  <c r="T9" i="4"/>
  <c r="S9" i="4"/>
  <c r="Q9" i="4"/>
  <c r="R9" i="4" s="1"/>
  <c r="P9" i="4"/>
  <c r="R37" i="4" s="1"/>
  <c r="AC8" i="4"/>
  <c r="AB8" i="4"/>
  <c r="AA8" i="4"/>
  <c r="Z8" i="4"/>
  <c r="Y8" i="4"/>
  <c r="X8" i="4"/>
  <c r="W8" i="4"/>
  <c r="V8" i="4"/>
  <c r="S36" i="4" s="1"/>
  <c r="U8" i="4"/>
  <c r="T8" i="4"/>
  <c r="R36" i="4" s="1"/>
  <c r="S8" i="4"/>
  <c r="Q8" i="4"/>
  <c r="R8" i="4" s="1"/>
  <c r="P8" i="4"/>
  <c r="Q36" i="4" s="1"/>
  <c r="AC7" i="4"/>
  <c r="AB7" i="4"/>
  <c r="AA7" i="4"/>
  <c r="Z7" i="4"/>
  <c r="Y7" i="4"/>
  <c r="X7" i="4"/>
  <c r="W7" i="4"/>
  <c r="V7" i="4"/>
  <c r="S35" i="4" s="1"/>
  <c r="U7" i="4"/>
  <c r="T7" i="4"/>
  <c r="S7" i="4"/>
  <c r="R7" i="4"/>
  <c r="Q7" i="4"/>
  <c r="P7" i="4"/>
  <c r="Q35" i="4" s="1"/>
  <c r="AC6" i="4"/>
  <c r="AB6" i="4"/>
  <c r="AA6" i="4"/>
  <c r="Z6" i="4"/>
  <c r="Y6" i="4"/>
  <c r="X6" i="4"/>
  <c r="W6" i="4"/>
  <c r="V6" i="4"/>
  <c r="S34" i="4" s="1"/>
  <c r="U6" i="4"/>
  <c r="T6" i="4"/>
  <c r="S6" i="4"/>
  <c r="R6" i="4" s="1"/>
  <c r="Q6" i="4"/>
  <c r="P6" i="4"/>
  <c r="R34" i="4" s="1"/>
  <c r="AC5" i="4"/>
  <c r="AB5" i="4"/>
  <c r="AA5" i="4"/>
  <c r="Z5" i="4"/>
  <c r="Y5" i="4"/>
  <c r="X5" i="4"/>
  <c r="W5" i="4"/>
  <c r="V5" i="4"/>
  <c r="S33" i="4" s="1"/>
  <c r="U5" i="4"/>
  <c r="T5" i="4"/>
  <c r="S5" i="4"/>
  <c r="Q5" i="4"/>
  <c r="R5" i="4" s="1"/>
  <c r="P5" i="4"/>
  <c r="R33" i="4" s="1"/>
  <c r="AC4" i="4"/>
  <c r="AB4" i="4"/>
  <c r="S32" i="4" s="1"/>
  <c r="AA4" i="4"/>
  <c r="Z4" i="4"/>
  <c r="Y4" i="4"/>
  <c r="X4" i="4"/>
  <c r="W4" i="4"/>
  <c r="V4" i="4"/>
  <c r="U4" i="4"/>
  <c r="T4" i="4"/>
  <c r="S4" i="4"/>
  <c r="Q4" i="4"/>
  <c r="R4" i="4" s="1"/>
  <c r="P4" i="4"/>
  <c r="R32" i="4" s="1"/>
  <c r="AC3" i="4"/>
  <c r="AB3" i="4"/>
  <c r="AA3" i="4"/>
  <c r="Z3" i="4"/>
  <c r="Y3" i="4"/>
  <c r="X3" i="4"/>
  <c r="W3" i="4"/>
  <c r="V3" i="4"/>
  <c r="S31" i="4" s="1"/>
  <c r="U3" i="4"/>
  <c r="T3" i="4"/>
  <c r="S3" i="4"/>
  <c r="R3" i="4"/>
  <c r="Q3" i="4"/>
  <c r="P3" i="4"/>
  <c r="R31" i="4" s="1"/>
  <c r="AC2" i="4"/>
  <c r="AB2" i="4"/>
  <c r="AA2" i="4"/>
  <c r="Z2" i="4"/>
  <c r="Y2" i="4"/>
  <c r="X2" i="4"/>
  <c r="W2" i="4"/>
  <c r="V2" i="4"/>
  <c r="S30" i="4" s="1"/>
  <c r="U2" i="4"/>
  <c r="T2" i="4"/>
  <c r="S2" i="4"/>
  <c r="R2" i="4" s="1"/>
  <c r="Q2" i="4"/>
  <c r="P2" i="4"/>
  <c r="R30" i="4" s="1"/>
  <c r="P25" i="3"/>
  <c r="S25" i="3" s="1"/>
  <c r="M25" i="3"/>
  <c r="H25" i="3"/>
  <c r="V24" i="3"/>
  <c r="U24" i="3"/>
  <c r="T24" i="3"/>
  <c r="P24" i="3"/>
  <c r="Y24" i="3" s="1"/>
  <c r="M24" i="3"/>
  <c r="H24" i="3"/>
  <c r="Z23" i="3"/>
  <c r="R23" i="3"/>
  <c r="AA23" i="3" s="1"/>
  <c r="P23" i="3"/>
  <c r="W23" i="3" s="1"/>
  <c r="M23" i="3"/>
  <c r="H23" i="3"/>
  <c r="P22" i="3"/>
  <c r="U22" i="3" s="1"/>
  <c r="M22" i="3"/>
  <c r="H22" i="3"/>
  <c r="V21" i="3"/>
  <c r="U21" i="3"/>
  <c r="T21" i="3"/>
  <c r="P21" i="3"/>
  <c r="S21" i="3" s="1"/>
  <c r="M21" i="3"/>
  <c r="H21" i="3"/>
  <c r="Z20" i="3"/>
  <c r="Y20" i="3"/>
  <c r="W20" i="3"/>
  <c r="V20" i="3"/>
  <c r="U20" i="3"/>
  <c r="T20" i="3"/>
  <c r="S20" i="3"/>
  <c r="R20" i="3"/>
  <c r="AA20" i="3" s="1"/>
  <c r="Q20" i="3"/>
  <c r="P20" i="3"/>
  <c r="X20" i="3" s="1"/>
  <c r="M20" i="3"/>
  <c r="H20" i="3"/>
  <c r="Z19" i="3"/>
  <c r="R19" i="3"/>
  <c r="AA19" i="3" s="1"/>
  <c r="P19" i="3"/>
  <c r="W19" i="3" s="1"/>
  <c r="M19" i="3"/>
  <c r="H19" i="3"/>
  <c r="P18" i="3"/>
  <c r="U18" i="3" s="1"/>
  <c r="M18" i="3"/>
  <c r="H18" i="3"/>
  <c r="V17" i="3"/>
  <c r="U17" i="3"/>
  <c r="T17" i="3"/>
  <c r="P17" i="3"/>
  <c r="S17" i="3" s="1"/>
  <c r="M17" i="3"/>
  <c r="H17" i="3"/>
  <c r="Z16" i="3"/>
  <c r="Y16" i="3"/>
  <c r="W16" i="3"/>
  <c r="V16" i="3"/>
  <c r="U16" i="3"/>
  <c r="T16" i="3"/>
  <c r="S16" i="3"/>
  <c r="R16" i="3"/>
  <c r="AA16" i="3" s="1"/>
  <c r="Q16" i="3"/>
  <c r="P16" i="3"/>
  <c r="X16" i="3" s="1"/>
  <c r="M16" i="3"/>
  <c r="H16" i="3"/>
  <c r="Z15" i="3"/>
  <c r="R15" i="3"/>
  <c r="AA15" i="3" s="1"/>
  <c r="P15" i="3"/>
  <c r="W15" i="3" s="1"/>
  <c r="M15" i="3"/>
  <c r="H15" i="3"/>
  <c r="P14" i="3"/>
  <c r="U14" i="3" s="1"/>
  <c r="M14" i="3"/>
  <c r="H14" i="3"/>
  <c r="V13" i="3"/>
  <c r="U13" i="3"/>
  <c r="T13" i="3"/>
  <c r="P13" i="3"/>
  <c r="S13" i="3" s="1"/>
  <c r="M13" i="3"/>
  <c r="H13" i="3"/>
  <c r="Z12" i="3"/>
  <c r="Y12" i="3"/>
  <c r="W12" i="3"/>
  <c r="V12" i="3"/>
  <c r="U12" i="3"/>
  <c r="T12" i="3"/>
  <c r="S12" i="3"/>
  <c r="R12" i="3"/>
  <c r="AA12" i="3" s="1"/>
  <c r="Q12" i="3"/>
  <c r="P12" i="3"/>
  <c r="X12" i="3" s="1"/>
  <c r="M12" i="3"/>
  <c r="H12" i="3"/>
  <c r="Z11" i="3"/>
  <c r="P11" i="3"/>
  <c r="W11" i="3" s="1"/>
  <c r="M11" i="3"/>
  <c r="H11" i="3"/>
  <c r="V10" i="3"/>
  <c r="P10" i="3"/>
  <c r="U10" i="3" s="1"/>
  <c r="M10" i="3"/>
  <c r="H10" i="3"/>
  <c r="V9" i="3"/>
  <c r="U9" i="3"/>
  <c r="T9" i="3"/>
  <c r="P9" i="3"/>
  <c r="S9" i="3" s="1"/>
  <c r="M9" i="3"/>
  <c r="H9" i="3"/>
  <c r="Z8" i="3"/>
  <c r="Y8" i="3"/>
  <c r="W8" i="3"/>
  <c r="V8" i="3"/>
  <c r="U8" i="3"/>
  <c r="T8" i="3"/>
  <c r="S8" i="3"/>
  <c r="R8" i="3"/>
  <c r="AA8" i="3" s="1"/>
  <c r="Q8" i="3"/>
  <c r="P8" i="3"/>
  <c r="X8" i="3" s="1"/>
  <c r="M8" i="3"/>
  <c r="H8" i="3"/>
  <c r="P7" i="3"/>
  <c r="W7" i="3" s="1"/>
  <c r="M7" i="3"/>
  <c r="H7" i="3"/>
  <c r="V6" i="3"/>
  <c r="P6" i="3"/>
  <c r="U6" i="3" s="1"/>
  <c r="M6" i="3"/>
  <c r="H6" i="3"/>
  <c r="V5" i="3"/>
  <c r="U5" i="3"/>
  <c r="T5" i="3"/>
  <c r="P5" i="3"/>
  <c r="S5" i="3" s="1"/>
  <c r="M5" i="3"/>
  <c r="H5" i="3"/>
  <c r="Z4" i="3"/>
  <c r="Y4" i="3"/>
  <c r="W4" i="3"/>
  <c r="V4" i="3"/>
  <c r="T4" i="3"/>
  <c r="S4" i="3"/>
  <c r="R4" i="3"/>
  <c r="AA4" i="3" s="1"/>
  <c r="Q4" i="3"/>
  <c r="P4" i="3"/>
  <c r="X4" i="3" s="1"/>
  <c r="M4" i="3"/>
  <c r="H4" i="3"/>
  <c r="P3" i="3"/>
  <c r="W3" i="3" s="1"/>
  <c r="M3" i="3"/>
  <c r="H3" i="3"/>
  <c r="X2" i="3"/>
  <c r="V2" i="3"/>
  <c r="P2" i="3"/>
  <c r="U2" i="3" s="1"/>
  <c r="M2" i="3"/>
  <c r="H2" i="3"/>
  <c r="Q30" i="4" l="1"/>
  <c r="Q38" i="4"/>
  <c r="Q46" i="4"/>
  <c r="Q33" i="4"/>
  <c r="Q41" i="4"/>
  <c r="Q49" i="4"/>
  <c r="Q31" i="4"/>
  <c r="Q34" i="4"/>
  <c r="Q42" i="4"/>
  <c r="Q50" i="4"/>
  <c r="Q37" i="4"/>
  <c r="Q45" i="4"/>
  <c r="Q53" i="4"/>
  <c r="Q32" i="4"/>
  <c r="Q40" i="4"/>
  <c r="Q48" i="4"/>
  <c r="X11" i="3"/>
  <c r="V14" i="3"/>
  <c r="X15" i="3"/>
  <c r="V18" i="3"/>
  <c r="X19" i="3"/>
  <c r="V22" i="3"/>
  <c r="X23" i="3"/>
  <c r="R24" i="3"/>
  <c r="AA24" i="3" s="1"/>
  <c r="Z24" i="3"/>
  <c r="T25" i="3"/>
  <c r="W2" i="3"/>
  <c r="Q3" i="3"/>
  <c r="Y3" i="3"/>
  <c r="W6" i="3"/>
  <c r="Q7" i="3"/>
  <c r="Y7" i="3"/>
  <c r="W10" i="3"/>
  <c r="Q11" i="3"/>
  <c r="Y11" i="3"/>
  <c r="W14" i="3"/>
  <c r="Q15" i="3"/>
  <c r="Y15" i="3"/>
  <c r="W18" i="3"/>
  <c r="Q19" i="3"/>
  <c r="Y19" i="3"/>
  <c r="W22" i="3"/>
  <c r="Q23" i="3"/>
  <c r="Y23" i="3"/>
  <c r="S24" i="3"/>
  <c r="U25" i="3"/>
  <c r="X7" i="3"/>
  <c r="Z3" i="3"/>
  <c r="X10" i="3"/>
  <c r="X18" i="3"/>
  <c r="X22" i="3"/>
  <c r="V25" i="3"/>
  <c r="R7" i="3"/>
  <c r="AA7" i="3" s="1"/>
  <c r="X14" i="3"/>
  <c r="Q2" i="3"/>
  <c r="Y2" i="3"/>
  <c r="S3" i="3"/>
  <c r="U4" i="3"/>
  <c r="W5" i="3"/>
  <c r="Q6" i="3"/>
  <c r="Y6" i="3"/>
  <c r="S7" i="3"/>
  <c r="W9" i="3"/>
  <c r="Q10" i="3"/>
  <c r="Y10" i="3"/>
  <c r="S11" i="3"/>
  <c r="W13" i="3"/>
  <c r="Q14" i="3"/>
  <c r="Y14" i="3"/>
  <c r="S15" i="3"/>
  <c r="W17" i="3"/>
  <c r="Q18" i="3"/>
  <c r="Y18" i="3"/>
  <c r="S19" i="3"/>
  <c r="W21" i="3"/>
  <c r="Q22" i="3"/>
  <c r="Y22" i="3"/>
  <c r="S23" i="3"/>
  <c r="W25" i="3"/>
  <c r="Z7" i="3"/>
  <c r="Z2" i="3"/>
  <c r="R6" i="3"/>
  <c r="AA6" i="3" s="1"/>
  <c r="Z6" i="3"/>
  <c r="X9" i="3"/>
  <c r="R10" i="3"/>
  <c r="AA10" i="3" s="1"/>
  <c r="Z10" i="3"/>
  <c r="T11" i="3"/>
  <c r="X13" i="3"/>
  <c r="R14" i="3"/>
  <c r="AA14" i="3" s="1"/>
  <c r="Z14" i="3"/>
  <c r="T15" i="3"/>
  <c r="X17" i="3"/>
  <c r="R18" i="3"/>
  <c r="AA18" i="3" s="1"/>
  <c r="Z18" i="3"/>
  <c r="T19" i="3"/>
  <c r="X21" i="3"/>
  <c r="R22" i="3"/>
  <c r="AA22" i="3" s="1"/>
  <c r="Z22" i="3"/>
  <c r="T23" i="3"/>
  <c r="X25" i="3"/>
  <c r="R3" i="3"/>
  <c r="AA3" i="3" s="1"/>
  <c r="X6" i="3"/>
  <c r="R2" i="3"/>
  <c r="AA2" i="3" s="1"/>
  <c r="T7" i="3"/>
  <c r="Q5" i="3"/>
  <c r="Y5" i="3"/>
  <c r="S6" i="3"/>
  <c r="U7" i="3"/>
  <c r="Q9" i="3"/>
  <c r="Y9" i="3"/>
  <c r="S10" i="3"/>
  <c r="U11" i="3"/>
  <c r="Q13" i="3"/>
  <c r="Y13" i="3"/>
  <c r="S14" i="3"/>
  <c r="U15" i="3"/>
  <c r="Q17" i="3"/>
  <c r="Y17" i="3"/>
  <c r="S18" i="3"/>
  <c r="U19" i="3"/>
  <c r="Q21" i="3"/>
  <c r="Y21" i="3"/>
  <c r="S22" i="3"/>
  <c r="U23" i="3"/>
  <c r="W24" i="3"/>
  <c r="Q25" i="3"/>
  <c r="Y25" i="3"/>
  <c r="X3" i="3"/>
  <c r="R11" i="3"/>
  <c r="AA11" i="3" s="1"/>
  <c r="T3" i="3"/>
  <c r="S2" i="3"/>
  <c r="U3" i="3"/>
  <c r="T2" i="3"/>
  <c r="V3" i="3"/>
  <c r="R5" i="3"/>
  <c r="AA5" i="3" s="1"/>
  <c r="Z5" i="3"/>
  <c r="T6" i="3"/>
  <c r="V7" i="3"/>
  <c r="R9" i="3"/>
  <c r="AA9" i="3" s="1"/>
  <c r="Z9" i="3"/>
  <c r="T10" i="3"/>
  <c r="V11" i="3"/>
  <c r="R13" i="3"/>
  <c r="AA13" i="3" s="1"/>
  <c r="Z13" i="3"/>
  <c r="T14" i="3"/>
  <c r="V15" i="3"/>
  <c r="R17" i="3"/>
  <c r="AA17" i="3" s="1"/>
  <c r="Z17" i="3"/>
  <c r="T18" i="3"/>
  <c r="V19" i="3"/>
  <c r="R21" i="3"/>
  <c r="AA21" i="3" s="1"/>
  <c r="Z21" i="3"/>
  <c r="T22" i="3"/>
  <c r="V23" i="3"/>
  <c r="X24" i="3"/>
  <c r="R25" i="3"/>
  <c r="AA25" i="3" s="1"/>
  <c r="Z25" i="3"/>
  <c r="X5" i="3"/>
  <c r="Q24" i="3"/>
</calcChain>
</file>

<file path=xl/sharedStrings.xml><?xml version="1.0" encoding="utf-8"?>
<sst xmlns="http://schemas.openxmlformats.org/spreadsheetml/2006/main" count="548" uniqueCount="180">
  <si>
    <t>Образец</t>
  </si>
  <si>
    <t>Литологический тип</t>
  </si>
  <si>
    <t>Тип обнажения</t>
  </si>
  <si>
    <t>Участок</t>
  </si>
  <si>
    <t>Координаты</t>
  </si>
  <si>
    <t>IT-05-17</t>
  </si>
  <si>
    <t>долерит</t>
  </si>
  <si>
    <t>одиночночные выходы</t>
  </si>
  <si>
    <t>Х2</t>
  </si>
  <si>
    <t>N 46°48'36.7''; E 76°20'40.2''</t>
  </si>
  <si>
    <t>IT-13-17</t>
  </si>
  <si>
    <t>афировый базальт</t>
  </si>
  <si>
    <t>поток</t>
  </si>
  <si>
    <t>N 46°48'49.8''; E 76°20'45.1''</t>
  </si>
  <si>
    <t>IT-22-17</t>
  </si>
  <si>
    <t>N 46°48'59.0''; E 76°20'49.8''</t>
  </si>
  <si>
    <t>IT-35-17</t>
  </si>
  <si>
    <t>ОД1</t>
  </si>
  <si>
    <t>N 46°43'09.05'';E 76°44'47.1''</t>
  </si>
  <si>
    <t>IT-36-17</t>
  </si>
  <si>
    <t>порфировый базальт</t>
  </si>
  <si>
    <t>пиллоу-лава</t>
  </si>
  <si>
    <t>N 46°43'06.3''; E 76°44'34.4''</t>
  </si>
  <si>
    <t>IT-43-17</t>
  </si>
  <si>
    <t>миндалекаменный базальт</t>
  </si>
  <si>
    <t>N 46°49'39.6''; E 76°21'23.3''</t>
  </si>
  <si>
    <t>IT-60-17</t>
  </si>
  <si>
    <t>N 46°48'19.1''; E 76°21'38.5''</t>
  </si>
  <si>
    <t>IT-61-17</t>
  </si>
  <si>
    <t>N 46°48'17.7''; E 76°21'32.3''</t>
  </si>
  <si>
    <t>IT-62-17</t>
  </si>
  <si>
    <t>N 46°48'18.3''; E 76°21'38.2''</t>
  </si>
  <si>
    <t>IT-63-17</t>
  </si>
  <si>
    <t>N 46°48'14.5''; E 76°21'39.3''</t>
  </si>
  <si>
    <t>IT-73-17</t>
  </si>
  <si>
    <t>микрогаббро</t>
  </si>
  <si>
    <t>N 46°49'53.1''; E 76°18'29.0''</t>
  </si>
  <si>
    <t>IT-75-17</t>
  </si>
  <si>
    <r>
      <t xml:space="preserve">СЗ </t>
    </r>
    <r>
      <rPr>
        <sz val="10"/>
        <color theme="1"/>
        <rFont val="Times New Roman"/>
        <family val="1"/>
      </rPr>
      <t>Х2</t>
    </r>
  </si>
  <si>
    <t>N 46°52'47.5''; E 76°16'40.2''</t>
  </si>
  <si>
    <t>IT-76-17</t>
  </si>
  <si>
    <t>N 46°52'41.4''; E 76°16'55.2''</t>
  </si>
  <si>
    <t>IT-77-17</t>
  </si>
  <si>
    <t>N 46°52'46.8''; E 76°17'08.7''</t>
  </si>
  <si>
    <t>IT-78-17</t>
  </si>
  <si>
    <t>N 46°52'48.6''; N 76°17'21.4''</t>
  </si>
  <si>
    <t>IT-79-17</t>
  </si>
  <si>
    <t>N 46°52'21.4''; E 76°17'08.7''</t>
  </si>
  <si>
    <t>IT-80-17</t>
  </si>
  <si>
    <t>габбро-долерит</t>
  </si>
  <si>
    <t>N 46°52'50.0''; E 76°17'37.6''</t>
  </si>
  <si>
    <t>ИХ-14</t>
  </si>
  <si>
    <t>центральная часть потока</t>
  </si>
  <si>
    <t>N 46°48'19.2''; E 76°22'21.2''</t>
  </si>
  <si>
    <t>H2-14</t>
  </si>
  <si>
    <t>габбро</t>
  </si>
  <si>
    <t>N 46°50'59.9''; E 76°17'39.5''</t>
  </si>
  <si>
    <t>H2-15-1</t>
  </si>
  <si>
    <t>N 46°50'59.5''; E 76°17'53.9''</t>
  </si>
  <si>
    <t>H2-16-1</t>
  </si>
  <si>
    <t>N 46°50'56.0''; E 76°18'09.8''</t>
  </si>
  <si>
    <t>N17008</t>
  </si>
  <si>
    <t>N 46°48'31.8''; E 76°21'25.8''</t>
  </si>
  <si>
    <t>N 46°49'50.8''; E 76°18'27.8''</t>
  </si>
  <si>
    <t>JD6-1</t>
  </si>
  <si>
    <t>диорит</t>
  </si>
  <si>
    <t>СЗ от Х1</t>
  </si>
  <si>
    <t>N 46°57'02.2''; E 76°03'04.5''</t>
  </si>
  <si>
    <t>Литология</t>
  </si>
  <si>
    <t xml:space="preserve">Текстура </t>
  </si>
  <si>
    <t>Структура</t>
  </si>
  <si>
    <t>Состав</t>
  </si>
  <si>
    <t>Вторичные</t>
  </si>
  <si>
    <t>Долерит</t>
  </si>
  <si>
    <t>массивная</t>
  </si>
  <si>
    <t>офитовая/долеритовая</t>
  </si>
  <si>
    <t>Cpx, Pl, вулк стекло</t>
  </si>
  <si>
    <t>Cal, Ep, Chl</t>
  </si>
  <si>
    <t>Базальт</t>
  </si>
  <si>
    <t>афировая</t>
  </si>
  <si>
    <t>Pl, вулк стекло</t>
  </si>
  <si>
    <t>Cal, г/о Fe, Chl, Sаus</t>
  </si>
  <si>
    <t>г/о Fe, Chl, Cal, Sаus</t>
  </si>
  <si>
    <t>Cpx, Pl</t>
  </si>
  <si>
    <t>Chl, Cal, Ep</t>
  </si>
  <si>
    <t>порфировая (Pl)</t>
  </si>
  <si>
    <t>Pl, Cpx, вулк стекло</t>
  </si>
  <si>
    <t>Chl, Cal, г/о Fe</t>
  </si>
  <si>
    <t xml:space="preserve">IT-43-17 </t>
  </si>
  <si>
    <t>афировый</t>
  </si>
  <si>
    <t>Chl, г/о Fe, Q, Cal, Cld</t>
  </si>
  <si>
    <t>миндалекаменная</t>
  </si>
  <si>
    <t>Cal, Q, г/о Fe, Chl</t>
  </si>
  <si>
    <t>Chl, Cal, Ep, г/о Fe</t>
  </si>
  <si>
    <t>Cal, Chl, Ep, Q, г/о Fe</t>
  </si>
  <si>
    <t>Ep, Cal, Act, Q, г/о Fe, Chl</t>
  </si>
  <si>
    <t xml:space="preserve">Pl, Cpx, вулк стекло </t>
  </si>
  <si>
    <t>Cal, г/о Fe, Ep, Chl, Q</t>
  </si>
  <si>
    <t>Chl, г/о Fe, Ep</t>
  </si>
  <si>
    <t>Pl, Cpx</t>
  </si>
  <si>
    <t>Ep, Chl, г/о Fe, Cal, Ep</t>
  </si>
  <si>
    <t>Габбро-долерит</t>
  </si>
  <si>
    <t>долеритовая/габбровая</t>
  </si>
  <si>
    <t>Chl, г/о Fe</t>
  </si>
  <si>
    <t>Chl, г/о Fe, Q, Ep</t>
  </si>
  <si>
    <t>Микрогаббро</t>
  </si>
  <si>
    <t>микрогаббровая</t>
  </si>
  <si>
    <t>Pl, Hbl, Cpx,Q</t>
  </si>
  <si>
    <t>Chl, г/о Fe, Sаus</t>
  </si>
  <si>
    <t>H2-16/1</t>
  </si>
  <si>
    <t>Ep, г/о Fe</t>
  </si>
  <si>
    <t>N17005</t>
  </si>
  <si>
    <t>Chl, Ep, Sаus</t>
  </si>
  <si>
    <t>JD-6/1</t>
  </si>
  <si>
    <t>Диорит</t>
  </si>
  <si>
    <t>диоритовая</t>
  </si>
  <si>
    <t>Pl, Hbl, Kfsp</t>
  </si>
  <si>
    <t>Chl, г/о Fe, Q</t>
  </si>
  <si>
    <t>H2-15/1</t>
  </si>
  <si>
    <t>Hbl, г/о Fe, Sаus</t>
  </si>
  <si>
    <t>H2</t>
  </si>
  <si>
    <t>OD1</t>
  </si>
  <si>
    <t>H1</t>
  </si>
  <si>
    <t>Western</t>
  </si>
  <si>
    <t>H2-14(Zr)</t>
  </si>
  <si>
    <t>SiO2</t>
  </si>
  <si>
    <t>TiO2</t>
  </si>
  <si>
    <t>Al2O3</t>
  </si>
  <si>
    <t>Fe2O3</t>
  </si>
  <si>
    <t>MnO</t>
  </si>
  <si>
    <t>MgO</t>
  </si>
  <si>
    <t>Mg#</t>
  </si>
  <si>
    <t>CaO</t>
  </si>
  <si>
    <t>Na2O</t>
  </si>
  <si>
    <t>K2O</t>
  </si>
  <si>
    <t>P2O5</t>
  </si>
  <si>
    <t>P2O5/TiO2</t>
  </si>
  <si>
    <t>LOI</t>
  </si>
  <si>
    <t>Total</t>
  </si>
  <si>
    <t>Dry</t>
  </si>
  <si>
    <t>Ti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</si>
  <si>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</si>
  <si>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</si>
  <si>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</si>
  <si>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</si>
  <si>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</si>
  <si>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</si>
  <si>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</si>
  <si>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</si>
  <si>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</si>
  <si>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</si>
  <si>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</si>
  <si>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</si>
  <si>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</si>
  <si>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</si>
  <si>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Hondrit</t>
  </si>
  <si>
    <t>(Pr)</t>
  </si>
  <si>
    <t>(Gd)</t>
  </si>
  <si>
    <t>(Dy)</t>
  </si>
  <si>
    <t>(Ho)</t>
  </si>
  <si>
    <t>(Er)</t>
  </si>
  <si>
    <t>(La/Yb)n</t>
  </si>
  <si>
    <t>(La/Sm)n</t>
  </si>
  <si>
    <t>(Gd/Yb)n</t>
  </si>
  <si>
    <t>OIB</t>
  </si>
  <si>
    <t>MORB</t>
  </si>
  <si>
    <t>E-MORB</t>
  </si>
  <si>
    <t>Th</t>
  </si>
  <si>
    <t>Nb</t>
  </si>
  <si>
    <t>Zr</t>
  </si>
  <si>
    <t>Hf</t>
  </si>
  <si>
    <t>Y</t>
  </si>
  <si>
    <t>Rb</t>
  </si>
  <si>
    <t>Ba</t>
  </si>
  <si>
    <t>Sr</t>
  </si>
  <si>
    <t>Cs</t>
  </si>
  <si>
    <t>Ta</t>
  </si>
  <si>
    <t>U</t>
  </si>
  <si>
    <t>&lt;0.1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</si>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</sst>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"/>
    <numFmt numFmtId="169" formatCode="#\ ##0.0"/>
    <numFmt numFmtId="170" formatCode="#\ ##0"/>
    <numFmt numFmtId="171" formatCode="#\ ##0.00"/>
    <numFmt numFmtId="172" formatCode="#\ ##0.000"/>
  </numFmts>
  <fonts count="19"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 Cyr"/>
    </font>
    <font>
      <sz val="11"/>
      <name val="Arial"/>
      <family val="2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 Cyr"/>
      <charset val="204"/>
    </font>
    <font>
      <b/>
      <sz val="9"/>
      <name val="Times New Roman"/>
      <family val="1"/>
    </font>
    <font>
      <b/>
      <sz val="10"/>
      <name val="Arial Cyr"/>
    </font>
    <font>
      <b/>
      <sz val="10"/>
      <name val="Times New Roman"/>
      <family val="1"/>
    </font>
    <font>
      <sz val="11"/>
      <color indexed="8"/>
      <name val="Arial"/>
      <family val="2"/>
      <charset val="204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0" fillId="0" borderId="5" xfId="0" applyBorder="1"/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7" fillId="3" borderId="5" xfId="0" applyFont="1" applyFill="1" applyBorder="1"/>
    <xf numFmtId="0" fontId="6" fillId="4" borderId="5" xfId="0" applyFont="1" applyFill="1" applyBorder="1" applyAlignment="1">
      <alignment horizontal="left"/>
    </xf>
    <xf numFmtId="2" fontId="9" fillId="0" borderId="8" xfId="1" applyNumberFormat="1" applyFont="1" applyBorder="1" applyAlignment="1">
      <alignment horizontal="center"/>
    </xf>
    <xf numFmtId="168" fontId="9" fillId="5" borderId="5" xfId="1" applyNumberFormat="1" applyFont="1" applyFill="1" applyBorder="1" applyAlignment="1">
      <alignment horizontal="center"/>
    </xf>
    <xf numFmtId="2" fontId="9" fillId="5" borderId="5" xfId="1" applyNumberFormat="1" applyFont="1" applyFill="1" applyBorder="1" applyAlignment="1">
      <alignment horizontal="center"/>
    </xf>
    <xf numFmtId="2" fontId="9" fillId="5" borderId="5" xfId="0" applyNumberFormat="1" applyFont="1" applyFill="1" applyBorder="1" applyAlignment="1">
      <alignment horizontal="center"/>
    </xf>
    <xf numFmtId="168" fontId="9" fillId="5" borderId="7" xfId="1" applyNumberFormat="1" applyFont="1" applyFill="1" applyBorder="1" applyAlignment="1">
      <alignment horizontal="center"/>
    </xf>
    <xf numFmtId="2" fontId="9" fillId="5" borderId="7" xfId="1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left"/>
    </xf>
    <xf numFmtId="2" fontId="0" fillId="0" borderId="0" xfId="0" applyNumberFormat="1"/>
    <xf numFmtId="2" fontId="9" fillId="7" borderId="5" xfId="1" applyNumberFormat="1" applyFont="1" applyFill="1" applyBorder="1" applyAlignment="1">
      <alignment horizontal="center"/>
    </xf>
    <xf numFmtId="168" fontId="9" fillId="7" borderId="5" xfId="1" applyNumberFormat="1" applyFont="1" applyFill="1" applyBorder="1" applyAlignment="1">
      <alignment horizontal="center"/>
    </xf>
    <xf numFmtId="2" fontId="9" fillId="7" borderId="7" xfId="1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2" fontId="10" fillId="0" borderId="5" xfId="0" applyNumberFormat="1" applyFont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2" fontId="0" fillId="10" borderId="5" xfId="0" applyNumberFormat="1" applyFill="1" applyBorder="1"/>
    <xf numFmtId="2" fontId="0" fillId="10" borderId="0" xfId="0" applyNumberFormat="1" applyFill="1"/>
    <xf numFmtId="2" fontId="0" fillId="10" borderId="6" xfId="0" applyNumberFormat="1" applyFill="1" applyBorder="1"/>
    <xf numFmtId="2" fontId="9" fillId="10" borderId="8" xfId="1" applyNumberFormat="1" applyFont="1" applyFill="1" applyBorder="1" applyAlignment="1">
      <alignment horizontal="center"/>
    </xf>
    <xf numFmtId="0" fontId="6" fillId="6" borderId="5" xfId="0" applyFont="1" applyFill="1" applyBorder="1"/>
    <xf numFmtId="0" fontId="7" fillId="6" borderId="5" xfId="0" applyFont="1" applyFill="1" applyBorder="1"/>
    <xf numFmtId="169" fontId="11" fillId="4" borderId="5" xfId="0" applyNumberFormat="1" applyFont="1" applyFill="1" applyBorder="1" applyAlignment="1">
      <alignment horizontal="center"/>
    </xf>
    <xf numFmtId="170" fontId="11" fillId="4" borderId="5" xfId="0" applyNumberFormat="1" applyFont="1" applyFill="1" applyBorder="1" applyAlignment="1">
      <alignment horizontal="center"/>
    </xf>
    <xf numFmtId="171" fontId="11" fillId="4" borderId="5" xfId="0" applyNumberFormat="1" applyFont="1" applyFill="1" applyBorder="1" applyAlignment="1">
      <alignment horizontal="center"/>
    </xf>
    <xf numFmtId="0" fontId="0" fillId="7" borderId="0" xfId="0" applyFill="1"/>
    <xf numFmtId="170" fontId="11" fillId="6" borderId="5" xfId="0" applyNumberFormat="1" applyFont="1" applyFill="1" applyBorder="1" applyAlignment="1">
      <alignment horizontal="center"/>
    </xf>
    <xf numFmtId="169" fontId="11" fillId="6" borderId="5" xfId="0" applyNumberFormat="1" applyFont="1" applyFill="1" applyBorder="1" applyAlignment="1">
      <alignment horizontal="center"/>
    </xf>
    <xf numFmtId="171" fontId="11" fillId="6" borderId="5" xfId="0" applyNumberFormat="1" applyFont="1" applyFill="1" applyBorder="1" applyAlignment="1">
      <alignment horizontal="center"/>
    </xf>
    <xf numFmtId="0" fontId="0" fillId="6" borderId="0" xfId="0" applyFill="1"/>
    <xf numFmtId="170" fontId="12" fillId="6" borderId="5" xfId="0" applyNumberFormat="1" applyFont="1" applyFill="1" applyBorder="1" applyAlignment="1">
      <alignment horizontal="center"/>
    </xf>
    <xf numFmtId="169" fontId="12" fillId="6" borderId="5" xfId="0" applyNumberFormat="1" applyFont="1" applyFill="1" applyBorder="1" applyAlignment="1">
      <alignment horizontal="center"/>
    </xf>
    <xf numFmtId="171" fontId="12" fillId="6" borderId="5" xfId="0" applyNumberFormat="1" applyFont="1" applyFill="1" applyBorder="1" applyAlignment="1">
      <alignment horizontal="center"/>
    </xf>
    <xf numFmtId="169" fontId="11" fillId="8" borderId="5" xfId="0" applyNumberFormat="1" applyFont="1" applyFill="1" applyBorder="1" applyAlignment="1">
      <alignment horizontal="center"/>
    </xf>
    <xf numFmtId="170" fontId="11" fillId="8" borderId="5" xfId="0" applyNumberFormat="1" applyFont="1" applyFill="1" applyBorder="1" applyAlignment="1">
      <alignment horizontal="center"/>
    </xf>
    <xf numFmtId="171" fontId="11" fillId="8" borderId="5" xfId="0" applyNumberFormat="1" applyFont="1" applyFill="1" applyBorder="1" applyAlignment="1">
      <alignment horizontal="center"/>
    </xf>
    <xf numFmtId="0" fontId="0" fillId="8" borderId="0" xfId="0" applyFill="1"/>
    <xf numFmtId="169" fontId="10" fillId="8" borderId="5" xfId="0" applyNumberFormat="1" applyFont="1" applyFill="1" applyBorder="1" applyAlignment="1">
      <alignment horizontal="center"/>
    </xf>
    <xf numFmtId="170" fontId="10" fillId="8" borderId="5" xfId="0" applyNumberFormat="1" applyFont="1" applyFill="1" applyBorder="1" applyAlignment="1">
      <alignment horizontal="center"/>
    </xf>
    <xf numFmtId="171" fontId="10" fillId="8" borderId="5" xfId="0" applyNumberFormat="1" applyFont="1" applyFill="1" applyBorder="1" applyAlignment="1">
      <alignment horizontal="center"/>
    </xf>
    <xf numFmtId="171" fontId="11" fillId="9" borderId="5" xfId="0" applyNumberFormat="1" applyFont="1" applyFill="1" applyBorder="1" applyAlignment="1">
      <alignment horizontal="center"/>
    </xf>
    <xf numFmtId="169" fontId="11" fillId="9" borderId="5" xfId="0" applyNumberFormat="1" applyFont="1" applyFill="1" applyBorder="1" applyAlignment="1">
      <alignment horizontal="center"/>
    </xf>
    <xf numFmtId="172" fontId="11" fillId="9" borderId="5" xfId="0" applyNumberFormat="1" applyFont="1" applyFill="1" applyBorder="1" applyAlignment="1">
      <alignment horizontal="center"/>
    </xf>
    <xf numFmtId="0" fontId="0" fillId="9" borderId="0" xfId="0" applyFill="1"/>
    <xf numFmtId="2" fontId="11" fillId="9" borderId="5" xfId="0" applyNumberFormat="1" applyFont="1" applyFill="1" applyBorder="1" applyAlignment="1">
      <alignment horizontal="center"/>
    </xf>
    <xf numFmtId="0" fontId="13" fillId="11" borderId="5" xfId="0" applyFont="1" applyFill="1" applyBorder="1"/>
    <xf numFmtId="2" fontId="14" fillId="11" borderId="5" xfId="0" applyNumberFormat="1" applyFont="1" applyFill="1" applyBorder="1" applyAlignment="1">
      <alignment horizontal="center"/>
    </xf>
    <xf numFmtId="0" fontId="8" fillId="11" borderId="5" xfId="0" applyFont="1" applyFill="1" applyBorder="1"/>
    <xf numFmtId="0" fontId="14" fillId="11" borderId="5" xfId="0" applyFont="1" applyFill="1" applyBorder="1"/>
    <xf numFmtId="0" fontId="15" fillId="12" borderId="5" xfId="0" applyFont="1" applyFill="1" applyBorder="1" applyAlignment="1">
      <alignment horizontal="left"/>
    </xf>
    <xf numFmtId="0" fontId="6" fillId="12" borderId="5" xfId="0" applyFont="1" applyFill="1" applyBorder="1"/>
    <xf numFmtId="0" fontId="6" fillId="13" borderId="5" xfId="0" applyFont="1" applyFill="1" applyBorder="1"/>
    <xf numFmtId="2" fontId="15" fillId="12" borderId="5" xfId="0" applyNumberFormat="1" applyFont="1" applyFill="1" applyBorder="1"/>
    <xf numFmtId="2" fontId="16" fillId="12" borderId="5" xfId="0" applyNumberFormat="1" applyFont="1" applyFill="1" applyBorder="1" applyAlignment="1">
      <alignment horizontal="center"/>
    </xf>
    <xf numFmtId="2" fontId="16" fillId="12" borderId="5" xfId="0" applyNumberFormat="1" applyFont="1" applyFill="1" applyBorder="1"/>
    <xf numFmtId="0" fontId="15" fillId="12" borderId="5" xfId="0" applyFont="1" applyFill="1" applyBorder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4" borderId="5" xfId="0" applyNumberFormat="1" applyFill="1" applyBorder="1"/>
    <xf numFmtId="2" fontId="0" fillId="15" borderId="5" xfId="0" applyNumberFormat="1" applyFill="1" applyBorder="1"/>
    <xf numFmtId="2" fontId="0" fillId="16" borderId="5" xfId="0" applyNumberFormat="1" applyFill="1" applyBorder="1"/>
    <xf numFmtId="170" fontId="11" fillId="5" borderId="8" xfId="0" applyNumberFormat="1" applyFont="1" applyFill="1" applyBorder="1" applyAlignment="1">
      <alignment horizontal="center"/>
    </xf>
    <xf numFmtId="171" fontId="11" fillId="5" borderId="5" xfId="0" applyNumberFormat="1" applyFont="1" applyFill="1" applyBorder="1" applyAlignment="1">
      <alignment horizontal="center"/>
    </xf>
    <xf numFmtId="170" fontId="11" fillId="5" borderId="5" xfId="0" applyNumberFormat="1" applyFont="1" applyFill="1" applyBorder="1" applyAlignment="1">
      <alignment horizontal="center"/>
    </xf>
    <xf numFmtId="169" fontId="11" fillId="5" borderId="5" xfId="0" applyNumberFormat="1" applyFont="1" applyFill="1" applyBorder="1" applyAlignment="1">
      <alignment horizontal="center"/>
    </xf>
    <xf numFmtId="169" fontId="17" fillId="5" borderId="5" xfId="0" applyNumberFormat="1" applyFont="1" applyFill="1" applyBorder="1" applyAlignment="1">
      <alignment horizontal="center"/>
    </xf>
    <xf numFmtId="171" fontId="17" fillId="5" borderId="5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69" fontId="11" fillId="5" borderId="8" xfId="0" applyNumberFormat="1" applyFont="1" applyFill="1" applyBorder="1" applyAlignment="1">
      <alignment horizontal="center"/>
    </xf>
    <xf numFmtId="170" fontId="12" fillId="7" borderId="8" xfId="0" applyNumberFormat="1" applyFont="1" applyFill="1" applyBorder="1" applyAlignment="1">
      <alignment horizontal="center"/>
    </xf>
    <xf numFmtId="171" fontId="12" fillId="7" borderId="5" xfId="0" applyNumberFormat="1" applyFont="1" applyFill="1" applyBorder="1" applyAlignment="1">
      <alignment horizontal="center"/>
    </xf>
    <xf numFmtId="170" fontId="12" fillId="7" borderId="5" xfId="0" applyNumberFormat="1" applyFont="1" applyFill="1" applyBorder="1" applyAlignment="1">
      <alignment horizontal="center"/>
    </xf>
    <xf numFmtId="169" fontId="12" fillId="7" borderId="5" xfId="0" applyNumberFormat="1" applyFont="1" applyFill="1" applyBorder="1" applyAlignment="1">
      <alignment horizontal="center"/>
    </xf>
    <xf numFmtId="169" fontId="18" fillId="7" borderId="5" xfId="0" applyNumberFormat="1" applyFont="1" applyFill="1" applyBorder="1" applyAlignment="1">
      <alignment horizontal="center"/>
    </xf>
    <xf numFmtId="171" fontId="18" fillId="7" borderId="5" xfId="0" applyNumberFormat="1" applyFont="1" applyFill="1" applyBorder="1" applyAlignment="1">
      <alignment horizontal="center"/>
    </xf>
    <xf numFmtId="172" fontId="17" fillId="5" borderId="5" xfId="0" applyNumberFormat="1" applyFont="1" applyFill="1" applyBorder="1" applyAlignment="1">
      <alignment horizontal="center"/>
    </xf>
    <xf numFmtId="169" fontId="10" fillId="0" borderId="5" xfId="0" applyNumberFormat="1" applyFont="1" applyBorder="1" applyAlignment="1">
      <alignment horizontal="center"/>
    </xf>
    <xf numFmtId="170" fontId="10" fillId="0" borderId="5" xfId="0" applyNumberFormat="1" applyFont="1" applyBorder="1" applyAlignment="1">
      <alignment horizontal="center"/>
    </xf>
    <xf numFmtId="172" fontId="10" fillId="17" borderId="5" xfId="0" applyNumberFormat="1" applyFont="1" applyFill="1" applyBorder="1" applyAlignment="1">
      <alignment horizontal="center"/>
    </xf>
    <xf numFmtId="171" fontId="10" fillId="0" borderId="5" xfId="0" applyNumberFormat="1" applyFont="1" applyBorder="1" applyAlignment="1">
      <alignment horizontal="center"/>
    </xf>
    <xf numFmtId="172" fontId="11" fillId="5" borderId="5" xfId="0" applyNumberFormat="1" applyFont="1" applyFill="1" applyBorder="1" applyAlignment="1">
      <alignment horizontal="center"/>
    </xf>
    <xf numFmtId="2" fontId="11" fillId="5" borderId="5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 xr:uid="{CEDDAF3D-495B-B947-BF7A-1F2E9FEB48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21834911085552E-2"/>
          <c:y val="3.5878616324327227E-2"/>
          <c:w val="0.87466430741101187"/>
          <c:h val="0.86712081042573796"/>
        </c:manualLayout>
      </c:layout>
      <c:lineChart>
        <c:grouping val="standard"/>
        <c:varyColors val="0"/>
        <c:ser>
          <c:idx val="0"/>
          <c:order val="0"/>
          <c:tx>
            <c:strRef>
              <c:f>[1]REE!$A$2</c:f>
              <c:strCache>
                <c:ptCount val="1"/>
                <c:pt idx="0">
                  <c:v>IT-05-17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[1]REE!$P$2:$AC$2</c:f>
              <c:numCache>
                <c:formatCode>0.00</c:formatCode>
                <c:ptCount val="14"/>
                <c:pt idx="0">
                  <c:v>33.738817004884083</c:v>
                </c:pt>
                <c:pt idx="1">
                  <c:v>30.366506902674907</c:v>
                </c:pt>
                <c:pt idx="2">
                  <c:v>28.590792793967687</c:v>
                </c:pt>
                <c:pt idx="3">
                  <c:v>26.81507868526047</c:v>
                </c:pt>
                <c:pt idx="4">
                  <c:v>20.885547201336671</c:v>
                </c:pt>
                <c:pt idx="5">
                  <c:v>19.148857365087594</c:v>
                </c:pt>
                <c:pt idx="6">
                  <c:v>17.90189760114572</c:v>
                </c:pt>
                <c:pt idx="7">
                  <c:v>15.517241379310345</c:v>
                </c:pt>
                <c:pt idx="8">
                  <c:v>14.800781481262208</c:v>
                </c:pt>
                <c:pt idx="9">
                  <c:v>13.796872574250765</c:v>
                </c:pt>
                <c:pt idx="10">
                  <c:v>12.461829655416031</c:v>
                </c:pt>
                <c:pt idx="11">
                  <c:v>12.640449438202248</c:v>
                </c:pt>
                <c:pt idx="12">
                  <c:v>11.068377549095471</c:v>
                </c:pt>
                <c:pt idx="13">
                  <c:v>10.498687664041995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C84B-B4B2-D8E4A2C98912}"/>
            </c:ext>
          </c:extLst>
        </c:ser>
        <c:ser>
          <c:idx val="1"/>
          <c:order val="1"/>
          <c:tx>
            <c:strRef>
              <c:f>[1]REE!$A$3</c:f>
              <c:strCache>
                <c:ptCount val="1"/>
                <c:pt idx="0">
                  <c:v>IT-35-17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[1]REE!$P$3:$AC$3</c:f>
              <c:numCache>
                <c:formatCode>0.00</c:formatCode>
                <c:ptCount val="14"/>
                <c:pt idx="0">
                  <c:v>15.690582366126813</c:v>
                </c:pt>
                <c:pt idx="1">
                  <c:v>16.461515035536294</c:v>
                </c:pt>
                <c:pt idx="2">
                  <c:v>17.420901855909058</c:v>
                </c:pt>
                <c:pt idx="3">
                  <c:v>18.380288676281822</c:v>
                </c:pt>
                <c:pt idx="4">
                  <c:v>16.017316017316016</c:v>
                </c:pt>
                <c:pt idx="5">
                  <c:v>16.5986943274991</c:v>
                </c:pt>
                <c:pt idx="6">
                  <c:v>15.498402089880784</c:v>
                </c:pt>
                <c:pt idx="7">
                  <c:v>14.815363531982666</c:v>
                </c:pt>
                <c:pt idx="8">
                  <c:v>14.33091540249198</c:v>
                </c:pt>
                <c:pt idx="9">
                  <c:v>13.322994689454317</c:v>
                </c:pt>
                <c:pt idx="10">
                  <c:v>12.941130796008954</c:v>
                </c:pt>
                <c:pt idx="11">
                  <c:v>13.409661124453724</c:v>
                </c:pt>
                <c:pt idx="12">
                  <c:v>12.151153613680901</c:v>
                </c:pt>
                <c:pt idx="13">
                  <c:v>10.963541837972008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C84B-B4B2-D8E4A2C98912}"/>
            </c:ext>
          </c:extLst>
        </c:ser>
        <c:ser>
          <c:idx val="2"/>
          <c:order val="2"/>
          <c:tx>
            <c:strRef>
              <c:f>[1]REE!$A$4</c:f>
              <c:strCache>
                <c:ptCount val="1"/>
                <c:pt idx="0">
                  <c:v>IT-36-17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[1]REE!$P$4:$AC$4</c:f>
              <c:numCache>
                <c:formatCode>0.00</c:formatCode>
                <c:ptCount val="14"/>
                <c:pt idx="0">
                  <c:v>10.250660778383187</c:v>
                </c:pt>
                <c:pt idx="1">
                  <c:v>11.604390675786719</c:v>
                </c:pt>
                <c:pt idx="2">
                  <c:v>13.484914210225211</c:v>
                </c:pt>
                <c:pt idx="3">
                  <c:v>15.365437744663703</c:v>
                </c:pt>
                <c:pt idx="4">
                  <c:v>16.415967297454383</c:v>
                </c:pt>
                <c:pt idx="5">
                  <c:v>14.170690666862331</c:v>
                </c:pt>
                <c:pt idx="6">
                  <c:v>16.887166358770205</c:v>
                </c:pt>
                <c:pt idx="7">
                  <c:v>15.411196885282607</c:v>
                </c:pt>
                <c:pt idx="8">
                  <c:v>17.141257191173935</c:v>
                </c:pt>
                <c:pt idx="9">
                  <c:v>15.56076806104176</c:v>
                </c:pt>
                <c:pt idx="10">
                  <c:v>15.350138095410827</c:v>
                </c:pt>
                <c:pt idx="11">
                  <c:v>16.907831486142154</c:v>
                </c:pt>
                <c:pt idx="12">
                  <c:v>14.805260828752543</c:v>
                </c:pt>
                <c:pt idx="13">
                  <c:v>13.428634665896629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5-C84B-B4B2-D8E4A2C98912}"/>
            </c:ext>
          </c:extLst>
        </c:ser>
        <c:ser>
          <c:idx val="3"/>
          <c:order val="3"/>
          <c:tx>
            <c:strRef>
              <c:f>[1]REE!$A$5</c:f>
              <c:strCache>
                <c:ptCount val="1"/>
                <c:pt idx="0">
                  <c:v>IT-43-17 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[1]REE!$P$5:$AC$5</c:f>
              <c:numCache>
                <c:formatCode>0.00</c:formatCode>
                <c:ptCount val="14"/>
                <c:pt idx="0">
                  <c:v>27.361964589057493</c:v>
                </c:pt>
                <c:pt idx="1">
                  <c:v>26.076458048756418</c:v>
                </c:pt>
                <c:pt idx="2">
                  <c:v>25.900743873016673</c:v>
                </c:pt>
                <c:pt idx="3">
                  <c:v>25.725029697276931</c:v>
                </c:pt>
                <c:pt idx="4">
                  <c:v>22.414823670053799</c:v>
                </c:pt>
                <c:pt idx="5">
                  <c:v>20.20116660139745</c:v>
                </c:pt>
                <c:pt idx="6">
                  <c:v>20.090323437603772</c:v>
                </c:pt>
                <c:pt idx="7">
                  <c:v>17.622688954387119</c:v>
                </c:pt>
                <c:pt idx="8">
                  <c:v>17.727909534320759</c:v>
                </c:pt>
                <c:pt idx="9">
                  <c:v>15.803635960084934</c:v>
                </c:pt>
                <c:pt idx="10">
                  <c:v>15.483332013049209</c:v>
                </c:pt>
                <c:pt idx="11">
                  <c:v>15.950623585431538</c:v>
                </c:pt>
                <c:pt idx="12">
                  <c:v>13.738117733258777</c:v>
                </c:pt>
                <c:pt idx="13">
                  <c:v>12.550732413678414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5-C84B-B4B2-D8E4A2C98912}"/>
            </c:ext>
          </c:extLst>
        </c:ser>
        <c:ser>
          <c:idx val="4"/>
          <c:order val="4"/>
          <c:tx>
            <c:strRef>
              <c:f>[1]REE!$A$6</c:f>
              <c:strCache>
                <c:ptCount val="1"/>
                <c:pt idx="0">
                  <c:v>IT-76-17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[1]REE!$P$6:$AC$6</c:f>
              <c:numCache>
                <c:formatCode>0.00</c:formatCode>
                <c:ptCount val="14"/>
                <c:pt idx="0">
                  <c:v>19.618658858711793</c:v>
                </c:pt>
                <c:pt idx="1">
                  <c:v>19.230346585789324</c:v>
                </c:pt>
                <c:pt idx="2">
                  <c:v>19.275408654717747</c:v>
                </c:pt>
                <c:pt idx="3">
                  <c:v>19.320470723646171</c:v>
                </c:pt>
                <c:pt idx="4">
                  <c:v>20.486205954657198</c:v>
                </c:pt>
                <c:pt idx="5">
                  <c:v>19.642425441199094</c:v>
                </c:pt>
                <c:pt idx="6">
                  <c:v>18.672323135755256</c:v>
                </c:pt>
                <c:pt idx="7">
                  <c:v>17.241379310344826</c:v>
                </c:pt>
                <c:pt idx="8">
                  <c:v>17.580408806451771</c:v>
                </c:pt>
                <c:pt idx="9">
                  <c:v>17.342660642186786</c:v>
                </c:pt>
                <c:pt idx="10">
                  <c:v>16.983565236087756</c:v>
                </c:pt>
                <c:pt idx="11">
                  <c:v>16.853932584269664</c:v>
                </c:pt>
                <c:pt idx="12">
                  <c:v>15.178791710355886</c:v>
                </c:pt>
                <c:pt idx="13">
                  <c:v>14.698162729658794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5-C84B-B4B2-D8E4A2C98912}"/>
            </c:ext>
          </c:extLst>
        </c:ser>
        <c:ser>
          <c:idx val="5"/>
          <c:order val="5"/>
          <c:tx>
            <c:strRef>
              <c:f>[1]REE!$A$6</c:f>
              <c:strCache>
                <c:ptCount val="1"/>
                <c:pt idx="0">
                  <c:v>IT-76-17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[1]REE!$P$7:$AC$7</c:f>
              <c:numCache>
                <c:formatCode>0.00</c:formatCode>
                <c:ptCount val="14"/>
                <c:pt idx="0">
                  <c:v>13.312028878834793</c:v>
                </c:pt>
                <c:pt idx="1">
                  <c:v>14.330551106308558</c:v>
                </c:pt>
                <c:pt idx="2">
                  <c:v>15.999840830789665</c:v>
                </c:pt>
                <c:pt idx="3">
                  <c:v>17.669130555270772</c:v>
                </c:pt>
                <c:pt idx="4">
                  <c:v>16.813784007936071</c:v>
                </c:pt>
                <c:pt idx="5">
                  <c:v>16.766380149314699</c:v>
                </c:pt>
                <c:pt idx="6">
                  <c:v>17.642136050255775</c:v>
                </c:pt>
                <c:pt idx="7">
                  <c:v>15.7034397809969</c:v>
                </c:pt>
                <c:pt idx="8">
                  <c:v>15.936999252805247</c:v>
                </c:pt>
                <c:pt idx="9">
                  <c:v>15.172405585504251</c:v>
                </c:pt>
                <c:pt idx="10">
                  <c:v>15.416139008564558</c:v>
                </c:pt>
                <c:pt idx="11">
                  <c:v>16.664074673966745</c:v>
                </c:pt>
                <c:pt idx="12">
                  <c:v>14.774741729432565</c:v>
                </c:pt>
                <c:pt idx="13">
                  <c:v>14.173228346456693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5-C84B-B4B2-D8E4A2C98912}"/>
            </c:ext>
          </c:extLst>
        </c:ser>
        <c:ser>
          <c:idx val="6"/>
          <c:order val="6"/>
          <c:tx>
            <c:strRef>
              <c:f>[1]REE!$A$7</c:f>
              <c:strCache>
                <c:ptCount val="1"/>
                <c:pt idx="0">
                  <c:v>IT-77-17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[1]REE!$P$8:$AC$8</c:f>
              <c:numCache>
                <c:formatCode>0.00</c:formatCode>
                <c:ptCount val="14"/>
                <c:pt idx="0">
                  <c:v>18.024571875822065</c:v>
                </c:pt>
                <c:pt idx="1">
                  <c:v>17.685382035388201</c:v>
                </c:pt>
                <c:pt idx="2">
                  <c:v>18.481786518499597</c:v>
                </c:pt>
                <c:pt idx="3">
                  <c:v>19.278191001610988</c:v>
                </c:pt>
                <c:pt idx="4">
                  <c:v>18.582212384357792</c:v>
                </c:pt>
                <c:pt idx="5">
                  <c:v>19.967668132560661</c:v>
                </c:pt>
                <c:pt idx="6">
                  <c:v>18.540590650245001</c:v>
                </c:pt>
                <c:pt idx="7">
                  <c:v>17.107804858000083</c:v>
                </c:pt>
                <c:pt idx="8">
                  <c:v>17.831501693992664</c:v>
                </c:pt>
                <c:pt idx="9">
                  <c:v>16.806981620165018</c:v>
                </c:pt>
                <c:pt idx="10">
                  <c:v>16.394541216115954</c:v>
                </c:pt>
                <c:pt idx="11">
                  <c:v>16.573033707865168</c:v>
                </c:pt>
                <c:pt idx="12">
                  <c:v>15.138990349494405</c:v>
                </c:pt>
                <c:pt idx="13">
                  <c:v>14.339968528963674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5-C84B-B4B2-D8E4A2C98912}"/>
            </c:ext>
          </c:extLst>
        </c:ser>
        <c:ser>
          <c:idx val="7"/>
          <c:order val="7"/>
          <c:tx>
            <c:strRef>
              <c:f>[1]REE!$A$9</c:f>
              <c:strCache>
                <c:ptCount val="1"/>
                <c:pt idx="0">
                  <c:v>IT-79-17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[1]REE!$P$9:$AC$9</c:f>
              <c:numCache>
                <c:formatCode>0.00</c:formatCode>
                <c:ptCount val="14"/>
                <c:pt idx="0">
                  <c:v>26.442205853963859</c:v>
                </c:pt>
                <c:pt idx="1">
                  <c:v>27.867910210000492</c:v>
                </c:pt>
                <c:pt idx="2">
                  <c:v>29.446143513413723</c:v>
                </c:pt>
                <c:pt idx="3">
                  <c:v>31.024376816826951</c:v>
                </c:pt>
                <c:pt idx="4">
                  <c:v>30.814716973496669</c:v>
                </c:pt>
                <c:pt idx="5">
                  <c:v>26.976137083280474</c:v>
                </c:pt>
                <c:pt idx="6">
                  <c:v>30.779956999471292</c:v>
                </c:pt>
                <c:pt idx="7">
                  <c:v>27.767226147306296</c:v>
                </c:pt>
                <c:pt idx="8">
                  <c:v>27.728606051267239</c:v>
                </c:pt>
                <c:pt idx="9">
                  <c:v>26.284422191927227</c:v>
                </c:pt>
                <c:pt idx="10">
                  <c:v>26.673045128629617</c:v>
                </c:pt>
                <c:pt idx="11">
                  <c:v>26.099272631975452</c:v>
                </c:pt>
                <c:pt idx="12">
                  <c:v>23.311608386696349</c:v>
                </c:pt>
                <c:pt idx="13">
                  <c:v>21.677086163857119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85-C84B-B4B2-D8E4A2C98912}"/>
            </c:ext>
          </c:extLst>
        </c:ser>
        <c:ser>
          <c:idx val="8"/>
          <c:order val="8"/>
          <c:tx>
            <c:strRef>
              <c:f>[1]REE!$A$10</c:f>
              <c:strCache>
                <c:ptCount val="1"/>
                <c:pt idx="0">
                  <c:v>IT-80-17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[1]REE!$P$10:$AC$10</c:f>
              <c:numCache>
                <c:formatCode>0.00</c:formatCode>
                <c:ptCount val="14"/>
                <c:pt idx="0">
                  <c:v>12.623843981667898</c:v>
                </c:pt>
                <c:pt idx="1">
                  <c:v>12.930472288311302</c:v>
                </c:pt>
                <c:pt idx="2">
                  <c:v>13.314503414440665</c:v>
                </c:pt>
                <c:pt idx="3">
                  <c:v>13.698534540570027</c:v>
                </c:pt>
                <c:pt idx="4">
                  <c:v>14.518002322880369</c:v>
                </c:pt>
                <c:pt idx="5">
                  <c:v>13.843194973531883</c:v>
                </c:pt>
                <c:pt idx="6">
                  <c:v>13.948668898453692</c:v>
                </c:pt>
                <c:pt idx="7">
                  <c:v>13.448275862068964</c:v>
                </c:pt>
                <c:pt idx="8">
                  <c:v>12.669910163668568</c:v>
                </c:pt>
                <c:pt idx="9">
                  <c:v>12.012199336758002</c:v>
                </c:pt>
                <c:pt idx="10">
                  <c:v>11.289778914798362</c:v>
                </c:pt>
                <c:pt idx="11">
                  <c:v>12.359550561797754</c:v>
                </c:pt>
                <c:pt idx="12">
                  <c:v>11.449800219064809</c:v>
                </c:pt>
                <c:pt idx="13">
                  <c:v>10.761154855643044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85-C84B-B4B2-D8E4A2C98912}"/>
            </c:ext>
          </c:extLst>
        </c:ser>
        <c:ser>
          <c:idx val="9"/>
          <c:order val="9"/>
          <c:tx>
            <c:v>MORB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val>
            <c:numRef>
              <c:f>[1]REE!$B$31:$O$31</c:f>
              <c:numCache>
                <c:formatCode>0.00</c:formatCode>
                <c:ptCount val="14"/>
                <c:pt idx="0">
                  <c:v>6.8119891008174385</c:v>
                </c:pt>
                <c:pt idx="1">
                  <c:v>7.8369905956112857</c:v>
                </c:pt>
                <c:pt idx="2">
                  <c:v>9.0521099250911572</c:v>
                </c:pt>
                <c:pt idx="3">
                  <c:v>10.267229254571028</c:v>
                </c:pt>
                <c:pt idx="4">
                  <c:v>11.255411255411255</c:v>
                </c:pt>
                <c:pt idx="5">
                  <c:v>11.724137931034484</c:v>
                </c:pt>
                <c:pt idx="6">
                  <c:v>12.026143790849673</c:v>
                </c:pt>
                <c:pt idx="7">
                  <c:v>11.551724137931034</c:v>
                </c:pt>
                <c:pt idx="8">
                  <c:v>11.942257217847768</c:v>
                </c:pt>
                <c:pt idx="9">
                  <c:v>11.868390129259696</c:v>
                </c:pt>
                <c:pt idx="10">
                  <c:v>11.927710843373495</c:v>
                </c:pt>
                <c:pt idx="11">
                  <c:v>9.8314606741573023</c:v>
                </c:pt>
                <c:pt idx="12">
                  <c:v>9.556451612903226</c:v>
                </c:pt>
                <c:pt idx="13">
                  <c:v>9.2913385826771648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85-C84B-B4B2-D8E4A2C98912}"/>
            </c:ext>
          </c:extLst>
        </c:ser>
        <c:ser>
          <c:idx val="10"/>
          <c:order val="10"/>
          <c:tx>
            <c:v>EMORB</c:v>
          </c:tx>
          <c:spPr>
            <a:ln w="19050" cmpd="dbl">
              <a:solidFill>
                <a:schemeClr val="tx1"/>
              </a:solidFill>
            </a:ln>
          </c:spPr>
          <c:marker>
            <c:symbol val="none"/>
          </c:marker>
          <c:val>
            <c:numRef>
              <c:f>[1]REE!$B$32:$O$32</c:f>
              <c:numCache>
                <c:formatCode>0.00</c:formatCode>
                <c:ptCount val="14"/>
                <c:pt idx="0">
                  <c:v>67.029972752043605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19.307359307359306</c:v>
                </c:pt>
                <c:pt idx="5">
                  <c:v>16.896551724137932</c:v>
                </c:pt>
                <c:pt idx="6">
                  <c:v>0</c:v>
                </c:pt>
                <c:pt idx="7">
                  <c:v>14.310344827586205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8.5887096774193541</c:v>
                </c:pt>
                <c:pt idx="13">
                  <c:v>7.6115485564304457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85-C84B-B4B2-D8E4A2C9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9360"/>
        <c:axId val="40712384"/>
      </c:lineChart>
      <c:catAx>
        <c:axId val="4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0712384"/>
        <c:crossesAt val="0.1"/>
        <c:auto val="1"/>
        <c:lblAlgn val="ctr"/>
        <c:lblOffset val="100"/>
        <c:tickLblSkip val="1"/>
        <c:tickMarkSkip val="1"/>
        <c:noMultiLvlLbl val="0"/>
      </c:catAx>
      <c:valAx>
        <c:axId val="40712384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r>
                  <a:rPr lang="ru-RU" b="0">
                    <a:latin typeface="Arial Narrow" panose="020B0606020202030204" pitchFamily="34" charset="0"/>
                  </a:rPr>
                  <a:t>порода/хондрит</a:t>
                </a:r>
              </a:p>
            </c:rich>
          </c:tx>
          <c:layout>
            <c:manualLayout>
              <c:xMode val="edge"/>
              <c:yMode val="edge"/>
              <c:x val="8.4616141732283476E-3"/>
              <c:y val="0.352298366413185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231936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0000000000003" r="0.750000000000003" t="1" header="0.5" footer="0.5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76923076923071E-2"/>
          <c:y val="4.9719598174336618E-2"/>
          <c:w val="0.94261538461538463"/>
          <c:h val="0.9086434452469474"/>
        </c:manualLayout>
      </c:layout>
      <c:lineChart>
        <c:grouping val="standard"/>
        <c:varyColors val="0"/>
        <c:ser>
          <c:idx val="0"/>
          <c:order val="0"/>
          <c:tx>
            <c:strRef>
              <c:f>[1]REE!$A$11</c:f>
              <c:strCache>
                <c:ptCount val="1"/>
                <c:pt idx="0">
                  <c:v>IT-13-17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[1]REE!$P$11:$AC$11</c:f>
              <c:numCache>
                <c:formatCode>0.00</c:formatCode>
                <c:ptCount val="14"/>
                <c:pt idx="0">
                  <c:v>163.88829998739698</c:v>
                </c:pt>
                <c:pt idx="1">
                  <c:v>130.91311727579824</c:v>
                </c:pt>
                <c:pt idx="2">
                  <c:v>114.49893377147342</c:v>
                </c:pt>
                <c:pt idx="3">
                  <c:v>98.084750267148593</c:v>
                </c:pt>
                <c:pt idx="4">
                  <c:v>61.440093709724401</c:v>
                </c:pt>
                <c:pt idx="5">
                  <c:v>55.483776577111229</c:v>
                </c:pt>
                <c:pt idx="6">
                  <c:v>44.403941410036786</c:v>
                </c:pt>
                <c:pt idx="7">
                  <c:v>33.382376577935489</c:v>
                </c:pt>
                <c:pt idx="8">
                  <c:v>27.291317878918775</c:v>
                </c:pt>
                <c:pt idx="9">
                  <c:v>21.768693725293414</c:v>
                </c:pt>
                <c:pt idx="10">
                  <c:v>18.239565168766376</c:v>
                </c:pt>
                <c:pt idx="11">
                  <c:v>16.853932584269664</c:v>
                </c:pt>
                <c:pt idx="12">
                  <c:v>13.709677419354838</c:v>
                </c:pt>
                <c:pt idx="13">
                  <c:v>11.76349908574085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C-AA41-B511-C2BC44F08354}"/>
            </c:ext>
          </c:extLst>
        </c:ser>
        <c:ser>
          <c:idx val="1"/>
          <c:order val="1"/>
          <c:tx>
            <c:strRef>
              <c:f>[1]REE!$A$12</c:f>
              <c:strCache>
                <c:ptCount val="1"/>
                <c:pt idx="0">
                  <c:v>IT-22-17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Pt>
            <c:idx val="10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1-12BC-AA41-B511-C2BC44F08354}"/>
              </c:ext>
            </c:extLst>
          </c:dPt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[1]REE!$P$12:$AC$12</c:f>
              <c:numCache>
                <c:formatCode>0.00</c:formatCode>
                <c:ptCount val="14"/>
                <c:pt idx="0">
                  <c:v>148.3413099318411</c:v>
                </c:pt>
                <c:pt idx="1">
                  <c:v>113.96196926282886</c:v>
                </c:pt>
                <c:pt idx="2">
                  <c:v>97.973633912664042</c:v>
                </c:pt>
                <c:pt idx="3">
                  <c:v>81.985298562499239</c:v>
                </c:pt>
                <c:pt idx="4">
                  <c:v>52.717101427703135</c:v>
                </c:pt>
                <c:pt idx="5">
                  <c:v>36.264532490201894</c:v>
                </c:pt>
                <c:pt idx="6">
                  <c:v>37.308978032473732</c:v>
                </c:pt>
                <c:pt idx="7">
                  <c:v>28.715047920165986</c:v>
                </c:pt>
                <c:pt idx="8">
                  <c:v>23.266701261196218</c:v>
                </c:pt>
                <c:pt idx="9">
                  <c:v>19.991649803534695</c:v>
                </c:pt>
                <c:pt idx="10">
                  <c:v>16.901416554470025</c:v>
                </c:pt>
                <c:pt idx="11">
                  <c:v>15.92967601386519</c:v>
                </c:pt>
                <c:pt idx="12">
                  <c:v>13.238669624426164</c:v>
                </c:pt>
                <c:pt idx="13">
                  <c:v>10.967468607971281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C-AA41-B511-C2BC44F08354}"/>
            </c:ext>
          </c:extLst>
        </c:ser>
        <c:ser>
          <c:idx val="2"/>
          <c:order val="2"/>
          <c:tx>
            <c:strRef>
              <c:f>[1]REE!$A$13</c:f>
              <c:strCache>
                <c:ptCount val="1"/>
                <c:pt idx="0">
                  <c:v>IT-60-17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[1]REE!$P$13:$AC$13</c:f>
              <c:numCache>
                <c:formatCode>0.00</c:formatCode>
                <c:ptCount val="14"/>
                <c:pt idx="0">
                  <c:v>95.198605446206443</c:v>
                </c:pt>
                <c:pt idx="1">
                  <c:v>72.172954481800062</c:v>
                </c:pt>
                <c:pt idx="2">
                  <c:v>64.582945610786126</c:v>
                </c:pt>
                <c:pt idx="3">
                  <c:v>56.992936739772183</c:v>
                </c:pt>
                <c:pt idx="4">
                  <c:v>41.670286235503625</c:v>
                </c:pt>
                <c:pt idx="5">
                  <c:v>35.135591544886907</c:v>
                </c:pt>
                <c:pt idx="6">
                  <c:v>31.188618145139881</c:v>
                </c:pt>
                <c:pt idx="7">
                  <c:v>23.631728091997953</c:v>
                </c:pt>
                <c:pt idx="8">
                  <c:v>20.534640527793556</c:v>
                </c:pt>
                <c:pt idx="9">
                  <c:v>15.790422217643389</c:v>
                </c:pt>
                <c:pt idx="10">
                  <c:v>14.391056821648755</c:v>
                </c:pt>
                <c:pt idx="11">
                  <c:v>14.259677791675836</c:v>
                </c:pt>
                <c:pt idx="12">
                  <c:v>11.240039763882661</c:v>
                </c:pt>
                <c:pt idx="13">
                  <c:v>10.188943773332682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C-AA41-B511-C2BC44F08354}"/>
            </c:ext>
          </c:extLst>
        </c:ser>
        <c:ser>
          <c:idx val="3"/>
          <c:order val="3"/>
          <c:tx>
            <c:strRef>
              <c:f>[1]REE!$A$14</c:f>
              <c:strCache>
                <c:ptCount val="1"/>
                <c:pt idx="0">
                  <c:v>IT-61-17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[1]REE!$P$14:$AC$14</c:f>
              <c:numCache>
                <c:formatCode>0.00</c:formatCode>
                <c:ptCount val="14"/>
                <c:pt idx="0">
                  <c:v>56.230850181159354</c:v>
                </c:pt>
                <c:pt idx="1">
                  <c:v>42.784669719201496</c:v>
                </c:pt>
                <c:pt idx="2">
                  <c:v>38.530062205415383</c:v>
                </c:pt>
                <c:pt idx="3">
                  <c:v>34.275454691629271</c:v>
                </c:pt>
                <c:pt idx="4">
                  <c:v>24.324908556183203</c:v>
                </c:pt>
                <c:pt idx="5">
                  <c:v>23.177307535456979</c:v>
                </c:pt>
                <c:pt idx="6">
                  <c:v>18.914506430932185</c:v>
                </c:pt>
                <c:pt idx="7">
                  <c:v>14.366099712060107</c:v>
                </c:pt>
                <c:pt idx="8">
                  <c:v>13.247209228460585</c:v>
                </c:pt>
                <c:pt idx="9">
                  <c:v>10.528205694748573</c:v>
                </c:pt>
                <c:pt idx="10">
                  <c:v>9.236947791164658</c:v>
                </c:pt>
                <c:pt idx="11">
                  <c:v>8.7078651685393265</c:v>
                </c:pt>
                <c:pt idx="12">
                  <c:v>7.3458291104851225</c:v>
                </c:pt>
                <c:pt idx="13">
                  <c:v>7.0547268080559338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C-AA41-B511-C2BC44F08354}"/>
            </c:ext>
          </c:extLst>
        </c:ser>
        <c:ser>
          <c:idx val="4"/>
          <c:order val="4"/>
          <c:tx>
            <c:strRef>
              <c:f>[1]REE!$A$15</c:f>
              <c:strCache>
                <c:ptCount val="1"/>
                <c:pt idx="0">
                  <c:v>IT-62-17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[1]REE!$P$15:$AC$15</c:f>
              <c:numCache>
                <c:formatCode>0.00</c:formatCode>
                <c:ptCount val="14"/>
                <c:pt idx="0">
                  <c:v>103.66070370809145</c:v>
                </c:pt>
                <c:pt idx="1">
                  <c:v>79.505701694607239</c:v>
                </c:pt>
                <c:pt idx="2">
                  <c:v>70.454278081477142</c:v>
                </c:pt>
                <c:pt idx="3">
                  <c:v>61.402854468347037</c:v>
                </c:pt>
                <c:pt idx="4">
                  <c:v>45.063632020153761</c:v>
                </c:pt>
                <c:pt idx="5">
                  <c:v>38.305194930007531</c:v>
                </c:pt>
                <c:pt idx="6">
                  <c:v>34.67245315071402</c:v>
                </c:pt>
                <c:pt idx="7">
                  <c:v>25.485196961958579</c:v>
                </c:pt>
                <c:pt idx="8">
                  <c:v>21.788664376819124</c:v>
                </c:pt>
                <c:pt idx="9">
                  <c:v>17.194015303656133</c:v>
                </c:pt>
                <c:pt idx="10">
                  <c:v>15.950087977327369</c:v>
                </c:pt>
                <c:pt idx="11">
                  <c:v>15.09848236765677</c:v>
                </c:pt>
                <c:pt idx="12">
                  <c:v>12.763358660974369</c:v>
                </c:pt>
                <c:pt idx="13">
                  <c:v>10.972708678973657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C-AA41-B511-C2BC44F08354}"/>
            </c:ext>
          </c:extLst>
        </c:ser>
        <c:ser>
          <c:idx val="5"/>
          <c:order val="5"/>
          <c:tx>
            <c:strRef>
              <c:f>[1]REE!$A$16</c:f>
              <c:strCache>
                <c:ptCount val="1"/>
                <c:pt idx="0">
                  <c:v>IT-63-17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[1]REE!$P$16:$AC$16</c:f>
              <c:numCache>
                <c:formatCode>0.00</c:formatCode>
                <c:ptCount val="14"/>
                <c:pt idx="0">
                  <c:v>94.430059236953028</c:v>
                </c:pt>
                <c:pt idx="1">
                  <c:v>74.111757783545215</c:v>
                </c:pt>
                <c:pt idx="2">
                  <c:v>64.819075975028625</c:v>
                </c:pt>
                <c:pt idx="3">
                  <c:v>55.526394166512034</c:v>
                </c:pt>
                <c:pt idx="4">
                  <c:v>47.232085951015208</c:v>
                </c:pt>
                <c:pt idx="5">
                  <c:v>35.90786466231512</c:v>
                </c:pt>
                <c:pt idx="6">
                  <c:v>32.448348204801363</c:v>
                </c:pt>
                <c:pt idx="7">
                  <c:v>24.956525680754265</c:v>
                </c:pt>
                <c:pt idx="8">
                  <c:v>20.783618885593413</c:v>
                </c:pt>
                <c:pt idx="9">
                  <c:v>16.008609823557034</c:v>
                </c:pt>
                <c:pt idx="10">
                  <c:v>14.457831325301205</c:v>
                </c:pt>
                <c:pt idx="11">
                  <c:v>13.553169377188647</c:v>
                </c:pt>
                <c:pt idx="12">
                  <c:v>11.564793684080675</c:v>
                </c:pt>
                <c:pt idx="13">
                  <c:v>11.023622047244093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C-AA41-B511-C2BC44F08354}"/>
            </c:ext>
          </c:extLst>
        </c:ser>
        <c:ser>
          <c:idx val="6"/>
          <c:order val="6"/>
          <c:tx>
            <c:strRef>
              <c:f>[1]REE!$A$17</c:f>
              <c:strCache>
                <c:ptCount val="1"/>
                <c:pt idx="0">
                  <c:v>IT-75-17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[1]REE!$P$17:$AC$17</c:f>
              <c:numCache>
                <c:formatCode>0.00</c:formatCode>
                <c:ptCount val="14"/>
                <c:pt idx="0">
                  <c:v>80.671498832578621</c:v>
                </c:pt>
                <c:pt idx="1">
                  <c:v>66.608967972239824</c:v>
                </c:pt>
                <c:pt idx="2">
                  <c:v>56.210986874960156</c:v>
                </c:pt>
                <c:pt idx="3">
                  <c:v>45.813005777680488</c:v>
                </c:pt>
                <c:pt idx="4">
                  <c:v>34.07445267910385</c:v>
                </c:pt>
                <c:pt idx="5">
                  <c:v>27.990253531552653</c:v>
                </c:pt>
                <c:pt idx="6">
                  <c:v>25.425694030345195</c:v>
                </c:pt>
                <c:pt idx="7">
                  <c:v>20.68965517241379</c:v>
                </c:pt>
                <c:pt idx="8">
                  <c:v>18.882925859670046</c:v>
                </c:pt>
                <c:pt idx="9">
                  <c:v>16.974663081842053</c:v>
                </c:pt>
                <c:pt idx="10">
                  <c:v>15.985707888201565</c:v>
                </c:pt>
                <c:pt idx="11">
                  <c:v>16.708206870213665</c:v>
                </c:pt>
                <c:pt idx="12">
                  <c:v>14.667128320541675</c:v>
                </c:pt>
                <c:pt idx="13">
                  <c:v>13.565813217891602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C-AA41-B511-C2BC44F08354}"/>
            </c:ext>
          </c:extLst>
        </c:ser>
        <c:ser>
          <c:idx val="7"/>
          <c:order val="7"/>
          <c:tx>
            <c:strRef>
              <c:f>[1]REE!$A$18</c:f>
              <c:strCache>
                <c:ptCount val="1"/>
                <c:pt idx="0">
                  <c:v>H2-15/1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[1]REE!$P$18:$AC$18</c:f>
              <c:numCache>
                <c:formatCode>0.00</c:formatCode>
                <c:ptCount val="14"/>
                <c:pt idx="0">
                  <c:v>146.74224108516535</c:v>
                </c:pt>
                <c:pt idx="1">
                  <c:v>106.41673953054125</c:v>
                </c:pt>
                <c:pt idx="2">
                  <c:v>83.933525330746704</c:v>
                </c:pt>
                <c:pt idx="3">
                  <c:v>61.450311130952166</c:v>
                </c:pt>
                <c:pt idx="4">
                  <c:v>40.566685389752223</c:v>
                </c:pt>
                <c:pt idx="5">
                  <c:v>37.723143670628644</c:v>
                </c:pt>
                <c:pt idx="6">
                  <c:v>28.545613407998722</c:v>
                </c:pt>
                <c:pt idx="7">
                  <c:v>22.442758127667965</c:v>
                </c:pt>
                <c:pt idx="8">
                  <c:v>19.087741221671724</c:v>
                </c:pt>
                <c:pt idx="9">
                  <c:v>16.958483252859001</c:v>
                </c:pt>
                <c:pt idx="10">
                  <c:v>15.910179500319881</c:v>
                </c:pt>
                <c:pt idx="11">
                  <c:v>15.897410495905492</c:v>
                </c:pt>
                <c:pt idx="12">
                  <c:v>14.919354838709678</c:v>
                </c:pt>
                <c:pt idx="13">
                  <c:v>13.815599989117297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BC-AA41-B511-C2BC44F08354}"/>
            </c:ext>
          </c:extLst>
        </c:ser>
        <c:ser>
          <c:idx val="8"/>
          <c:order val="8"/>
          <c:tx>
            <c:strRef>
              <c:f>[1]REE!$A$19</c:f>
              <c:strCache>
                <c:ptCount val="1"/>
                <c:pt idx="0">
                  <c:v>N17005</c:v>
                </c:pt>
              </c:strCache>
            </c:strRef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[1]REE!$P$19:$AC$19</c:f>
              <c:numCache>
                <c:formatCode>0.00</c:formatCode>
                <c:ptCount val="14"/>
                <c:pt idx="0">
                  <c:v>96.849457073816041</c:v>
                </c:pt>
                <c:pt idx="1">
                  <c:v>75.092409192757856</c:v>
                </c:pt>
                <c:pt idx="2">
                  <c:v>65.538764090956448</c:v>
                </c:pt>
                <c:pt idx="3">
                  <c:v>55.985118989155048</c:v>
                </c:pt>
                <c:pt idx="4">
                  <c:v>43.060079469295189</c:v>
                </c:pt>
                <c:pt idx="5">
                  <c:v>37.733311928254572</c:v>
                </c:pt>
                <c:pt idx="6">
                  <c:v>32.745082434708799</c:v>
                </c:pt>
                <c:pt idx="7">
                  <c:v>26.396166844356262</c:v>
                </c:pt>
                <c:pt idx="8">
                  <c:v>20.31481023687844</c:v>
                </c:pt>
                <c:pt idx="9">
                  <c:v>16.324565037137244</c:v>
                </c:pt>
                <c:pt idx="10">
                  <c:v>14.801955823772587</c:v>
                </c:pt>
                <c:pt idx="11">
                  <c:v>14.33499697539947</c:v>
                </c:pt>
                <c:pt idx="12">
                  <c:v>11.552368813225153</c:v>
                </c:pt>
                <c:pt idx="13">
                  <c:v>10.966159372134111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BC-AA41-B511-C2BC44F08354}"/>
            </c:ext>
          </c:extLst>
        </c:ser>
        <c:ser>
          <c:idx val="9"/>
          <c:order val="9"/>
          <c:tx>
            <c:v>OIB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val>
            <c:numRef>
              <c:f>[1]REE!$B$30:$O$30</c:f>
              <c:numCache>
                <c:formatCode>0.00</c:formatCode>
                <c:ptCount val="14"/>
                <c:pt idx="0">
                  <c:v>100</c:v>
                </c:pt>
                <c:pt idx="1">
                  <c:v>83.594566353187048</c:v>
                </c:pt>
                <c:pt idx="2">
                  <c:v>68.871826073921227</c:v>
                </c:pt>
                <c:pt idx="3">
                  <c:v>54.14908579465542</c:v>
                </c:pt>
                <c:pt idx="4">
                  <c:v>43.290043290043286</c:v>
                </c:pt>
                <c:pt idx="5">
                  <c:v>34.482758620689658</c:v>
                </c:pt>
                <c:pt idx="6">
                  <c:v>24.901960784313726</c:v>
                </c:pt>
                <c:pt idx="7">
                  <c:v>18.103448275862068</c:v>
                </c:pt>
                <c:pt idx="8">
                  <c:v>14.698162729658792</c:v>
                </c:pt>
                <c:pt idx="9">
                  <c:v>12.455934195064632</c:v>
                </c:pt>
                <c:pt idx="10">
                  <c:v>10.522088353413656</c:v>
                </c:pt>
                <c:pt idx="11">
                  <c:v>9.6158828863842487</c:v>
                </c:pt>
                <c:pt idx="12">
                  <c:v>8.7096774193548399</c:v>
                </c:pt>
                <c:pt idx="13">
                  <c:v>7.8740157480314954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BC-AA41-B511-C2BC44F0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9360"/>
        <c:axId val="40712384"/>
      </c:lineChart>
      <c:catAx>
        <c:axId val="4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0712384"/>
        <c:crossesAt val="0.1"/>
        <c:auto val="1"/>
        <c:lblAlgn val="ctr"/>
        <c:lblOffset val="100"/>
        <c:tickLblSkip val="1"/>
        <c:tickMarkSkip val="1"/>
        <c:noMultiLvlLbl val="0"/>
      </c:catAx>
      <c:valAx>
        <c:axId val="40712384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r>
                  <a:rPr lang="ru-RU" b="0">
                    <a:latin typeface="Arial Narrow" panose="020B0606020202030204" pitchFamily="34" charset="0"/>
                  </a:rPr>
                  <a:t>порода/хондрит</a:t>
                </a:r>
              </a:p>
            </c:rich>
          </c:tx>
          <c:layout>
            <c:manualLayout>
              <c:xMode val="edge"/>
              <c:yMode val="edge"/>
              <c:x val="8.4616141732283476E-3"/>
              <c:y val="0.352298366413185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231936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0000000000003" r="0.750000000000003" t="1" header="0.5" footer="0.5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92068733108412E-2"/>
          <c:y val="4.4607322002841142E-2"/>
          <c:w val="0.88797413710271367"/>
          <c:h val="0.8676776550002312"/>
        </c:manualLayout>
      </c:layout>
      <c:lineChart>
        <c:grouping val="standard"/>
        <c:varyColors val="0"/>
        <c:ser>
          <c:idx val="0"/>
          <c:order val="0"/>
          <c:tx>
            <c:strRef>
              <c:f>[1]REE!$A$20</c:f>
              <c:strCache>
                <c:ptCount val="1"/>
                <c:pt idx="0">
                  <c:v>IT-73-17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[1]REE!$P$20:$AC$20</c:f>
              <c:numCache>
                <c:formatCode>0.00</c:formatCode>
                <c:ptCount val="14"/>
                <c:pt idx="0">
                  <c:v>24.243923839875247</c:v>
                </c:pt>
                <c:pt idx="1">
                  <c:v>21.362737637358833</c:v>
                </c:pt>
                <c:pt idx="2">
                  <c:v>20.725042081689651</c:v>
                </c:pt>
                <c:pt idx="3">
                  <c:v>20.087346526020468</c:v>
                </c:pt>
                <c:pt idx="4">
                  <c:v>14.920819146994711</c:v>
                </c:pt>
                <c:pt idx="5">
                  <c:v>12.823973173963049</c:v>
                </c:pt>
                <c:pt idx="6">
                  <c:v>12.477644081989727</c:v>
                </c:pt>
                <c:pt idx="7">
                  <c:v>10.276680338084379</c:v>
                </c:pt>
                <c:pt idx="8">
                  <c:v>9.9004928815303117</c:v>
                </c:pt>
                <c:pt idx="9">
                  <c:v>9.135760378208154</c:v>
                </c:pt>
                <c:pt idx="10">
                  <c:v>8.9043428573976744</c:v>
                </c:pt>
                <c:pt idx="11">
                  <c:v>9.7060325616169028</c:v>
                </c:pt>
                <c:pt idx="12">
                  <c:v>8.011390586141049</c:v>
                </c:pt>
                <c:pt idx="13">
                  <c:v>7.557628153839933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8-194D-8AEE-3A5BF3523E1A}"/>
            </c:ext>
          </c:extLst>
        </c:ser>
        <c:ser>
          <c:idx val="1"/>
          <c:order val="1"/>
          <c:tx>
            <c:strRef>
              <c:f>[1]REE!$A$21</c:f>
              <c:strCache>
                <c:ptCount val="1"/>
                <c:pt idx="0">
                  <c:v>17081902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[1]REE!$P$21:$AC$21</c:f>
              <c:numCache>
                <c:formatCode>0.00</c:formatCode>
                <c:ptCount val="14"/>
                <c:pt idx="0">
                  <c:v>22.883071575967733</c:v>
                </c:pt>
                <c:pt idx="1">
                  <c:v>17.675778749216928</c:v>
                </c:pt>
                <c:pt idx="2">
                  <c:v>16.866452564444891</c:v>
                </c:pt>
                <c:pt idx="3">
                  <c:v>16.057126379672855</c:v>
                </c:pt>
                <c:pt idx="4">
                  <c:v>16.301689941857305</c:v>
                </c:pt>
                <c:pt idx="5">
                  <c:v>16.686934476575225</c:v>
                </c:pt>
                <c:pt idx="6">
                  <c:v>16.437537358039449</c:v>
                </c:pt>
                <c:pt idx="7">
                  <c:v>16.231424036935504</c:v>
                </c:pt>
                <c:pt idx="8">
                  <c:v>16.70816252570939</c:v>
                </c:pt>
                <c:pt idx="9">
                  <c:v>17.20840360098137</c:v>
                </c:pt>
                <c:pt idx="10">
                  <c:v>16.923641967751454</c:v>
                </c:pt>
                <c:pt idx="11">
                  <c:v>17.629636594424333</c:v>
                </c:pt>
                <c:pt idx="12">
                  <c:v>16.532258064516128</c:v>
                </c:pt>
                <c:pt idx="13">
                  <c:v>15.688415517098017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8-194D-8AEE-3A5BF3523E1A}"/>
            </c:ext>
          </c:extLst>
        </c:ser>
        <c:ser>
          <c:idx val="2"/>
          <c:order val="2"/>
          <c:tx>
            <c:strRef>
              <c:f>[1]REE!$A$22</c:f>
              <c:strCache>
                <c:ptCount val="1"/>
                <c:pt idx="0">
                  <c:v>JD-6/1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[1]REE!$P$22:$AC$22</c:f>
              <c:numCache>
                <c:formatCode>0.00</c:formatCode>
                <c:ptCount val="14"/>
                <c:pt idx="0">
                  <c:v>45.481024698026289</c:v>
                </c:pt>
                <c:pt idx="1">
                  <c:v>33.786614122098982</c:v>
                </c:pt>
                <c:pt idx="2">
                  <c:v>28.593830397153411</c:v>
                </c:pt>
                <c:pt idx="3">
                  <c:v>23.401046672207837</c:v>
                </c:pt>
                <c:pt idx="4">
                  <c:v>15.528819032765465</c:v>
                </c:pt>
                <c:pt idx="5">
                  <c:v>11.060449010327851</c:v>
                </c:pt>
                <c:pt idx="6">
                  <c:v>10.311348325895743</c:v>
                </c:pt>
                <c:pt idx="7">
                  <c:v>7.1185920935530991</c:v>
                </c:pt>
                <c:pt idx="8">
                  <c:v>6.3250573829980281</c:v>
                </c:pt>
                <c:pt idx="9">
                  <c:v>5.6248139456367703</c:v>
                </c:pt>
                <c:pt idx="10">
                  <c:v>5.4639480114035273</c:v>
                </c:pt>
                <c:pt idx="11">
                  <c:v>5.517202424744867</c:v>
                </c:pt>
                <c:pt idx="12">
                  <c:v>4.9222752561067393</c:v>
                </c:pt>
                <c:pt idx="13">
                  <c:v>4.7921795905578763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8-194D-8AEE-3A5BF352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9360"/>
        <c:axId val="40712384"/>
      </c:lineChart>
      <c:catAx>
        <c:axId val="4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0712384"/>
        <c:crossesAt val="0.1"/>
        <c:auto val="1"/>
        <c:lblAlgn val="ctr"/>
        <c:lblOffset val="100"/>
        <c:tickLblSkip val="1"/>
        <c:tickMarkSkip val="1"/>
        <c:noMultiLvlLbl val="0"/>
      </c:catAx>
      <c:valAx>
        <c:axId val="40712384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r>
                  <a:rPr lang="ru-RU" b="0">
                    <a:latin typeface="Arial Narrow" panose="020B0606020202030204" pitchFamily="34" charset="0"/>
                  </a:rPr>
                  <a:t>порода/хондрит</a:t>
                </a:r>
              </a:p>
            </c:rich>
          </c:tx>
          <c:layout>
            <c:manualLayout>
              <c:xMode val="edge"/>
              <c:yMode val="edge"/>
              <c:x val="8.4616141732283476E-3"/>
              <c:y val="0.352298366413185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231936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0000000000003" r="0.750000000000003" t="1" header="0.5" footer="0.5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92068733108412E-2"/>
          <c:y val="4.4607322002841142E-2"/>
          <c:w val="0.88797413710271367"/>
          <c:h val="0.8676776550002312"/>
        </c:manualLayout>
      </c:layout>
      <c:lineChart>
        <c:grouping val="standard"/>
        <c:varyColors val="0"/>
        <c:ser>
          <c:idx val="0"/>
          <c:order val="0"/>
          <c:tx>
            <c:strRef>
              <c:f>[1]REE!$A$23</c:f>
              <c:strCache>
                <c:ptCount val="1"/>
                <c:pt idx="0">
                  <c:v>ИХ-14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[1]REE!$P$23:$AC$23</c:f>
              <c:numCache>
                <c:formatCode>0.00</c:formatCode>
                <c:ptCount val="14"/>
                <c:pt idx="0">
                  <c:v>4.4190187153607781</c:v>
                </c:pt>
                <c:pt idx="1">
                  <c:v>3.1595165956310258</c:v>
                </c:pt>
                <c:pt idx="2">
                  <c:v>2.6042682150064174</c:v>
                </c:pt>
                <c:pt idx="3">
                  <c:v>2.0490198343818093</c:v>
                </c:pt>
                <c:pt idx="4">
                  <c:v>1.7316017316017316</c:v>
                </c:pt>
                <c:pt idx="5">
                  <c:v>2.0435753340541476</c:v>
                </c:pt>
                <c:pt idx="6">
                  <c:v>1.7561646410715788</c:v>
                </c:pt>
                <c:pt idx="7">
                  <c:v>1.7061389616407541</c:v>
                </c:pt>
                <c:pt idx="8">
                  <c:v>1.875807490634483</c:v>
                </c:pt>
                <c:pt idx="9">
                  <c:v>1.9976498237367806</c:v>
                </c:pt>
                <c:pt idx="10">
                  <c:v>2.5390332160071019</c:v>
                </c:pt>
                <c:pt idx="11">
                  <c:v>3.0885162226954974</c:v>
                </c:pt>
                <c:pt idx="12">
                  <c:v>2.9926227754585808</c:v>
                </c:pt>
                <c:pt idx="13">
                  <c:v>3.1496062992125982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DF4E-8F7A-DA850E563F56}"/>
            </c:ext>
          </c:extLst>
        </c:ser>
        <c:ser>
          <c:idx val="1"/>
          <c:order val="1"/>
          <c:tx>
            <c:strRef>
              <c:f>[1]REE!$A$24</c:f>
              <c:strCache>
                <c:ptCount val="1"/>
                <c:pt idx="0">
                  <c:v>H2-14(Zr)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[1]REE!$P$24:$AC$24</c:f>
              <c:numCache>
                <c:formatCode>0.00</c:formatCode>
                <c:ptCount val="14"/>
                <c:pt idx="0">
                  <c:v>1.7117598554166114</c:v>
                </c:pt>
                <c:pt idx="1">
                  <c:v>1.656736873548714</c:v>
                </c:pt>
                <c:pt idx="2">
                  <c:v>2.0839923383117127</c:v>
                </c:pt>
                <c:pt idx="3">
                  <c:v>2.5112478030747116</c:v>
                </c:pt>
                <c:pt idx="4">
                  <c:v>3.2884271007999608</c:v>
                </c:pt>
                <c:pt idx="5">
                  <c:v>4.5388338497976104</c:v>
                </c:pt>
                <c:pt idx="6">
                  <c:v>4.0717695079308101</c:v>
                </c:pt>
                <c:pt idx="7">
                  <c:v>3.9655172413793105</c:v>
                </c:pt>
                <c:pt idx="8">
                  <c:v>4.0828927734996379</c:v>
                </c:pt>
                <c:pt idx="9">
                  <c:v>3.866809096478574</c:v>
                </c:pt>
                <c:pt idx="10">
                  <c:v>3.8152610441767068</c:v>
                </c:pt>
                <c:pt idx="11">
                  <c:v>4.2015507419602489</c:v>
                </c:pt>
                <c:pt idx="12">
                  <c:v>3.618754993881891</c:v>
                </c:pt>
                <c:pt idx="13">
                  <c:v>3.4120734908136483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F-DF4E-8F7A-DA850E563F56}"/>
            </c:ext>
          </c:extLst>
        </c:ser>
        <c:ser>
          <c:idx val="2"/>
          <c:order val="2"/>
          <c:tx>
            <c:strRef>
              <c:f>[1]REE!$A$25</c:f>
              <c:strCache>
                <c:ptCount val="1"/>
                <c:pt idx="0">
                  <c:v>H2-16/1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[1]REE!$P$1:$AC$1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[1]REE!$P$25:$AC$25</c:f>
              <c:numCache>
                <c:formatCode>0.00</c:formatCode>
                <c:ptCount val="14"/>
                <c:pt idx="0">
                  <c:v>0.97662926176594123</c:v>
                </c:pt>
                <c:pt idx="1">
                  <c:v>0.90510843199015245</c:v>
                </c:pt>
                <c:pt idx="2">
                  <c:v>1.2261125844901537</c:v>
                </c:pt>
                <c:pt idx="3">
                  <c:v>1.5471167369901548</c:v>
                </c:pt>
                <c:pt idx="4">
                  <c:v>2.4242424242424243</c:v>
                </c:pt>
                <c:pt idx="5">
                  <c:v>3.7764869058899473</c:v>
                </c:pt>
                <c:pt idx="6">
                  <c:v>2.6549847338377806</c:v>
                </c:pt>
                <c:pt idx="7">
                  <c:v>2.5862068965517238</c:v>
                </c:pt>
                <c:pt idx="8">
                  <c:v>2.6246719160104988</c:v>
                </c:pt>
                <c:pt idx="9">
                  <c:v>2.8078569453043509</c:v>
                </c:pt>
                <c:pt idx="10">
                  <c:v>2.9988532385215891</c:v>
                </c:pt>
                <c:pt idx="11">
                  <c:v>3.0898876404494384</c:v>
                </c:pt>
                <c:pt idx="12">
                  <c:v>2.6496319420356884</c:v>
                </c:pt>
                <c:pt idx="13">
                  <c:v>2.6143237471660128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F-DF4E-8F7A-DA850E56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9360"/>
        <c:axId val="40712384"/>
      </c:lineChart>
      <c:catAx>
        <c:axId val="4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0712384"/>
        <c:crossesAt val="0.1"/>
        <c:auto val="1"/>
        <c:lblAlgn val="ctr"/>
        <c:lblOffset val="100"/>
        <c:tickLblSkip val="1"/>
        <c:tickMarkSkip val="1"/>
        <c:noMultiLvlLbl val="0"/>
      </c:catAx>
      <c:valAx>
        <c:axId val="40712384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r>
                  <a:rPr lang="ru-RU" b="0">
                    <a:latin typeface="Arial Narrow" panose="020B0606020202030204" pitchFamily="34" charset="0"/>
                  </a:rPr>
                  <a:t>порода/хондрит</a:t>
                </a:r>
              </a:p>
            </c:rich>
          </c:tx>
          <c:layout>
            <c:manualLayout>
              <c:xMode val="edge"/>
              <c:yMode val="edge"/>
              <c:x val="8.4616141732283476E-3"/>
              <c:y val="0.352298366413185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 Cyr"/>
                <a:cs typeface="Arial Cyr"/>
              </a:defRPr>
            </a:pPr>
            <a:endParaRPr lang="ru-RU"/>
          </a:p>
        </c:txPr>
        <c:crossAx val="4231936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0000000000003" r="0.750000000000003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247649</xdr:colOff>
      <xdr:row>0</xdr:row>
      <xdr:rowOff>0</xdr:rowOff>
    </xdr:from>
    <xdr:to>
      <xdr:col>34</xdr:col>
      <xdr:colOff>376649</xdr:colOff>
      <xdr:row>14</xdr:row>
      <xdr:rowOff>79650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95E0AC4-F5C6-5A44-9524-D6B0AF09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600075</xdr:colOff>
      <xdr:row>0</xdr:row>
      <xdr:rowOff>114300</xdr:rowOff>
    </xdr:from>
    <xdr:to>
      <xdr:col>39</xdr:col>
      <xdr:colOff>729075</xdr:colOff>
      <xdr:row>14</xdr:row>
      <xdr:rowOff>193950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0DA6599-8E0D-8F4B-82DC-C5E8D872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365838</xdr:colOff>
      <xdr:row>15</xdr:row>
      <xdr:rowOff>78921</xdr:rowOff>
    </xdr:from>
    <xdr:to>
      <xdr:col>34</xdr:col>
      <xdr:colOff>506501</xdr:colOff>
      <xdr:row>29</xdr:row>
      <xdr:rowOff>101421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85EC463-B45B-9748-A8E0-1F588124B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647700</xdr:colOff>
      <xdr:row>15</xdr:row>
      <xdr:rowOff>133350</xdr:rowOff>
    </xdr:from>
    <xdr:to>
      <xdr:col>39</xdr:col>
      <xdr:colOff>788363</xdr:colOff>
      <xdr:row>29</xdr:row>
      <xdr:rowOff>155850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A3F00-0903-5843-8183-877D0713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12185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2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12185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2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12185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2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12185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  <cdr:relSizeAnchor xmlns:cdr="http://schemas.openxmlformats.org/drawingml/2006/chartDrawing">
    <cdr:from>
      <cdr:x>0.02199</cdr:x>
      <cdr:y>0.12463</cdr:y>
    </cdr:from>
    <cdr:to>
      <cdr:x>0.02199</cdr:x>
      <cdr:y>0.12463</cdr:y>
    </cdr:to>
    <cdr:sp macro="" textlink="">
      <cdr:nvSpPr>
        <cdr:cNvPr id="2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13" y="42870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petrenko/Downloads/&#1057;&#1074;&#1086;&#1076;&#1085;&#1072;&#1103;%20&#1090;&#1072;&#1073;&#1083;&#1080;&#109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еохимия"/>
      <sheetName val="Породообразующие"/>
      <sheetName val="TAS"/>
      <sheetName val="SiO2, Nb-Y"/>
      <sheetName val="AFM"/>
      <sheetName val="Миаширо"/>
      <sheetName val="Бинарные окислы"/>
      <sheetName val="Бинарные редкие"/>
      <sheetName val="MnTiP"/>
      <sheetName val="Треугольники"/>
      <sheetName val="Лист1"/>
      <sheetName val="REE"/>
      <sheetName val="Spider"/>
      <sheetName val="Изотопы"/>
      <sheetName val="Степанец"/>
      <sheetName val="Степанец REE"/>
      <sheetName val="Степанец Spiders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La</v>
          </cell>
          <cell r="Q1" t="str">
            <v>Ce</v>
          </cell>
          <cell r="R1" t="str">
            <v>Pr</v>
          </cell>
          <cell r="S1" t="str">
            <v>Nd</v>
          </cell>
          <cell r="T1" t="str">
            <v>Sm</v>
          </cell>
          <cell r="U1" t="str">
            <v>Eu</v>
          </cell>
          <cell r="V1" t="str">
            <v>Gd</v>
          </cell>
          <cell r="W1" t="str">
            <v>Tb</v>
          </cell>
          <cell r="X1" t="str">
            <v>Dy</v>
          </cell>
          <cell r="Y1" t="str">
            <v>Ho</v>
          </cell>
          <cell r="Z1" t="str">
            <v>Er</v>
          </cell>
          <cell r="AA1" t="str">
            <v>Tm</v>
          </cell>
          <cell r="AB1" t="str">
            <v>Yb</v>
          </cell>
          <cell r="AC1" t="str">
            <v>Lu</v>
          </cell>
        </row>
        <row r="2">
          <cell r="A2" t="str">
            <v>IT-05-17</v>
          </cell>
          <cell r="P2">
            <v>33.738817004884083</v>
          </cell>
          <cell r="Q2">
            <v>30.366506902674907</v>
          </cell>
          <cell r="R2">
            <v>28.590792793967687</v>
          </cell>
          <cell r="S2">
            <v>26.81507868526047</v>
          </cell>
          <cell r="T2">
            <v>20.885547201336671</v>
          </cell>
          <cell r="U2">
            <v>19.148857365087594</v>
          </cell>
          <cell r="V2">
            <v>17.90189760114572</v>
          </cell>
          <cell r="W2">
            <v>15.517241379310345</v>
          </cell>
          <cell r="X2">
            <v>14.800781481262208</v>
          </cell>
          <cell r="Y2">
            <v>13.796872574250765</v>
          </cell>
          <cell r="Z2">
            <v>12.461829655416031</v>
          </cell>
          <cell r="AA2">
            <v>12.640449438202248</v>
          </cell>
          <cell r="AB2">
            <v>11.068377549095471</v>
          </cell>
          <cell r="AC2">
            <v>10.498687664041995</v>
          </cell>
        </row>
        <row r="3">
          <cell r="A3" t="str">
            <v>IT-35-17</v>
          </cell>
          <cell r="P3">
            <v>15.690582366126813</v>
          </cell>
          <cell r="Q3">
            <v>16.461515035536294</v>
          </cell>
          <cell r="R3">
            <v>17.420901855909058</v>
          </cell>
          <cell r="S3">
            <v>18.380288676281822</v>
          </cell>
          <cell r="T3">
            <v>16.017316017316016</v>
          </cell>
          <cell r="U3">
            <v>16.5986943274991</v>
          </cell>
          <cell r="V3">
            <v>15.498402089880784</v>
          </cell>
          <cell r="W3">
            <v>14.815363531982666</v>
          </cell>
          <cell r="X3">
            <v>14.33091540249198</v>
          </cell>
          <cell r="Y3">
            <v>13.322994689454317</v>
          </cell>
          <cell r="Z3">
            <v>12.941130796008954</v>
          </cell>
          <cell r="AA3">
            <v>13.409661124453724</v>
          </cell>
          <cell r="AB3">
            <v>12.151153613680901</v>
          </cell>
          <cell r="AC3">
            <v>10.963541837972008</v>
          </cell>
        </row>
        <row r="4">
          <cell r="A4" t="str">
            <v>IT-36-17</v>
          </cell>
          <cell r="P4">
            <v>10.250660778383187</v>
          </cell>
          <cell r="Q4">
            <v>11.604390675786719</v>
          </cell>
          <cell r="R4">
            <v>13.484914210225211</v>
          </cell>
          <cell r="S4">
            <v>15.365437744663703</v>
          </cell>
          <cell r="T4">
            <v>16.415967297454383</v>
          </cell>
          <cell r="U4">
            <v>14.170690666862331</v>
          </cell>
          <cell r="V4">
            <v>16.887166358770205</v>
          </cell>
          <cell r="W4">
            <v>15.411196885282607</v>
          </cell>
          <cell r="X4">
            <v>17.141257191173935</v>
          </cell>
          <cell r="Y4">
            <v>15.56076806104176</v>
          </cell>
          <cell r="Z4">
            <v>15.350138095410827</v>
          </cell>
          <cell r="AA4">
            <v>16.907831486142154</v>
          </cell>
          <cell r="AB4">
            <v>14.805260828752543</v>
          </cell>
          <cell r="AC4">
            <v>13.428634665896629</v>
          </cell>
        </row>
        <row r="5">
          <cell r="A5" t="str">
            <v xml:space="preserve">IT-43-17 </v>
          </cell>
          <cell r="P5">
            <v>27.361964589057493</v>
          </cell>
          <cell r="Q5">
            <v>26.076458048756418</v>
          </cell>
          <cell r="R5">
            <v>25.900743873016673</v>
          </cell>
          <cell r="S5">
            <v>25.725029697276931</v>
          </cell>
          <cell r="T5">
            <v>22.414823670053799</v>
          </cell>
          <cell r="U5">
            <v>20.20116660139745</v>
          </cell>
          <cell r="V5">
            <v>20.090323437603772</v>
          </cell>
          <cell r="W5">
            <v>17.622688954387119</v>
          </cell>
          <cell r="X5">
            <v>17.727909534320759</v>
          </cell>
          <cell r="Y5">
            <v>15.803635960084934</v>
          </cell>
          <cell r="Z5">
            <v>15.483332013049209</v>
          </cell>
          <cell r="AA5">
            <v>15.950623585431538</v>
          </cell>
          <cell r="AB5">
            <v>13.738117733258777</v>
          </cell>
          <cell r="AC5">
            <v>12.550732413678414</v>
          </cell>
        </row>
        <row r="6">
          <cell r="A6" t="str">
            <v>IT-76-17</v>
          </cell>
          <cell r="P6">
            <v>19.618658858711793</v>
          </cell>
          <cell r="Q6">
            <v>19.230346585789324</v>
          </cell>
          <cell r="R6">
            <v>19.275408654717747</v>
          </cell>
          <cell r="S6">
            <v>19.320470723646171</v>
          </cell>
          <cell r="T6">
            <v>20.486205954657198</v>
          </cell>
          <cell r="U6">
            <v>19.642425441199094</v>
          </cell>
          <cell r="V6">
            <v>18.672323135755256</v>
          </cell>
          <cell r="W6">
            <v>17.241379310344826</v>
          </cell>
          <cell r="X6">
            <v>17.580408806451771</v>
          </cell>
          <cell r="Y6">
            <v>17.342660642186786</v>
          </cell>
          <cell r="Z6">
            <v>16.983565236087756</v>
          </cell>
          <cell r="AA6">
            <v>16.853932584269664</v>
          </cell>
          <cell r="AB6">
            <v>15.178791710355886</v>
          </cell>
          <cell r="AC6">
            <v>14.698162729658794</v>
          </cell>
        </row>
        <row r="7">
          <cell r="A7" t="str">
            <v>IT-77-17</v>
          </cell>
          <cell r="P7">
            <v>13.312028878834793</v>
          </cell>
          <cell r="Q7">
            <v>14.330551106308558</v>
          </cell>
          <cell r="R7">
            <v>15.999840830789665</v>
          </cell>
          <cell r="S7">
            <v>17.669130555270772</v>
          </cell>
          <cell r="T7">
            <v>16.813784007936071</v>
          </cell>
          <cell r="U7">
            <v>16.766380149314699</v>
          </cell>
          <cell r="V7">
            <v>17.642136050255775</v>
          </cell>
          <cell r="W7">
            <v>15.7034397809969</v>
          </cell>
          <cell r="X7">
            <v>15.936999252805247</v>
          </cell>
          <cell r="Y7">
            <v>15.172405585504251</v>
          </cell>
          <cell r="Z7">
            <v>15.416139008564558</v>
          </cell>
          <cell r="AA7">
            <v>16.664074673966745</v>
          </cell>
          <cell r="AB7">
            <v>14.774741729432565</v>
          </cell>
          <cell r="AC7">
            <v>14.173228346456693</v>
          </cell>
        </row>
        <row r="8">
          <cell r="P8">
            <v>18.024571875822065</v>
          </cell>
          <cell r="Q8">
            <v>17.685382035388201</v>
          </cell>
          <cell r="R8">
            <v>18.481786518499597</v>
          </cell>
          <cell r="S8">
            <v>19.278191001610988</v>
          </cell>
          <cell r="T8">
            <v>18.582212384357792</v>
          </cell>
          <cell r="U8">
            <v>19.967668132560661</v>
          </cell>
          <cell r="V8">
            <v>18.540590650245001</v>
          </cell>
          <cell r="W8">
            <v>17.107804858000083</v>
          </cell>
          <cell r="X8">
            <v>17.831501693992664</v>
          </cell>
          <cell r="Y8">
            <v>16.806981620165018</v>
          </cell>
          <cell r="Z8">
            <v>16.394541216115954</v>
          </cell>
          <cell r="AA8">
            <v>16.573033707865168</v>
          </cell>
          <cell r="AB8">
            <v>15.138990349494405</v>
          </cell>
          <cell r="AC8">
            <v>14.339968528963674</v>
          </cell>
        </row>
        <row r="9">
          <cell r="A9" t="str">
            <v>IT-79-17</v>
          </cell>
          <cell r="P9">
            <v>26.442205853963859</v>
          </cell>
          <cell r="Q9">
            <v>27.867910210000492</v>
          </cell>
          <cell r="R9">
            <v>29.446143513413723</v>
          </cell>
          <cell r="S9">
            <v>31.024376816826951</v>
          </cell>
          <cell r="T9">
            <v>30.814716973496669</v>
          </cell>
          <cell r="U9">
            <v>26.976137083280474</v>
          </cell>
          <cell r="V9">
            <v>30.779956999471292</v>
          </cell>
          <cell r="W9">
            <v>27.767226147306296</v>
          </cell>
          <cell r="X9">
            <v>27.728606051267239</v>
          </cell>
          <cell r="Y9">
            <v>26.284422191927227</v>
          </cell>
          <cell r="Z9">
            <v>26.673045128629617</v>
          </cell>
          <cell r="AA9">
            <v>26.099272631975452</v>
          </cell>
          <cell r="AB9">
            <v>23.311608386696349</v>
          </cell>
          <cell r="AC9">
            <v>21.677086163857119</v>
          </cell>
        </row>
        <row r="10">
          <cell r="A10" t="str">
            <v>IT-80-17</v>
          </cell>
          <cell r="P10">
            <v>12.623843981667898</v>
          </cell>
          <cell r="Q10">
            <v>12.930472288311302</v>
          </cell>
          <cell r="R10">
            <v>13.314503414440665</v>
          </cell>
          <cell r="S10">
            <v>13.698534540570027</v>
          </cell>
          <cell r="T10">
            <v>14.518002322880369</v>
          </cell>
          <cell r="U10">
            <v>13.843194973531883</v>
          </cell>
          <cell r="V10">
            <v>13.948668898453692</v>
          </cell>
          <cell r="W10">
            <v>13.448275862068964</v>
          </cell>
          <cell r="X10">
            <v>12.669910163668568</v>
          </cell>
          <cell r="Y10">
            <v>12.012199336758002</v>
          </cell>
          <cell r="Z10">
            <v>11.289778914798362</v>
          </cell>
          <cell r="AA10">
            <v>12.359550561797754</v>
          </cell>
          <cell r="AB10">
            <v>11.449800219064809</v>
          </cell>
          <cell r="AC10">
            <v>10.761154855643044</v>
          </cell>
        </row>
        <row r="11">
          <cell r="A11" t="str">
            <v>IT-13-17</v>
          </cell>
          <cell r="P11">
            <v>163.88829998739698</v>
          </cell>
          <cell r="Q11">
            <v>130.91311727579824</v>
          </cell>
          <cell r="R11">
            <v>114.49893377147342</v>
          </cell>
          <cell r="S11">
            <v>98.084750267148593</v>
          </cell>
          <cell r="T11">
            <v>61.440093709724401</v>
          </cell>
          <cell r="U11">
            <v>55.483776577111229</v>
          </cell>
          <cell r="V11">
            <v>44.403941410036786</v>
          </cell>
          <cell r="W11">
            <v>33.382376577935489</v>
          </cell>
          <cell r="X11">
            <v>27.291317878918775</v>
          </cell>
          <cell r="Y11">
            <v>21.768693725293414</v>
          </cell>
          <cell r="Z11">
            <v>18.239565168766376</v>
          </cell>
          <cell r="AA11">
            <v>16.853932584269664</v>
          </cell>
          <cell r="AB11">
            <v>13.709677419354838</v>
          </cell>
          <cell r="AC11">
            <v>11.76349908574085</v>
          </cell>
        </row>
        <row r="12">
          <cell r="A12" t="str">
            <v>IT-22-17</v>
          </cell>
          <cell r="P12">
            <v>148.3413099318411</v>
          </cell>
          <cell r="Q12">
            <v>113.96196926282886</v>
          </cell>
          <cell r="R12">
            <v>97.973633912664042</v>
          </cell>
          <cell r="S12">
            <v>81.985298562499239</v>
          </cell>
          <cell r="T12">
            <v>52.717101427703135</v>
          </cell>
          <cell r="U12">
            <v>36.264532490201894</v>
          </cell>
          <cell r="V12">
            <v>37.308978032473732</v>
          </cell>
          <cell r="W12">
            <v>28.715047920165986</v>
          </cell>
          <cell r="X12">
            <v>23.266701261196218</v>
          </cell>
          <cell r="Y12">
            <v>19.991649803534695</v>
          </cell>
          <cell r="Z12">
            <v>16.901416554470025</v>
          </cell>
          <cell r="AA12">
            <v>15.92967601386519</v>
          </cell>
          <cell r="AB12">
            <v>13.238669624426164</v>
          </cell>
          <cell r="AC12">
            <v>10.967468607971281</v>
          </cell>
        </row>
        <row r="13">
          <cell r="A13" t="str">
            <v>IT-60-17</v>
          </cell>
          <cell r="P13">
            <v>95.198605446206443</v>
          </cell>
          <cell r="Q13">
            <v>72.172954481800062</v>
          </cell>
          <cell r="R13">
            <v>64.582945610786126</v>
          </cell>
          <cell r="S13">
            <v>56.992936739772183</v>
          </cell>
          <cell r="T13">
            <v>41.670286235503625</v>
          </cell>
          <cell r="U13">
            <v>35.135591544886907</v>
          </cell>
          <cell r="V13">
            <v>31.188618145139881</v>
          </cell>
          <cell r="W13">
            <v>23.631728091997953</v>
          </cell>
          <cell r="X13">
            <v>20.534640527793556</v>
          </cell>
          <cell r="Y13">
            <v>15.790422217643389</v>
          </cell>
          <cell r="Z13">
            <v>14.391056821648755</v>
          </cell>
          <cell r="AA13">
            <v>14.259677791675836</v>
          </cell>
          <cell r="AB13">
            <v>11.240039763882661</v>
          </cell>
          <cell r="AC13">
            <v>10.188943773332682</v>
          </cell>
        </row>
        <row r="14">
          <cell r="A14" t="str">
            <v>IT-61-17</v>
          </cell>
          <cell r="P14">
            <v>56.230850181159354</v>
          </cell>
          <cell r="Q14">
            <v>42.784669719201496</v>
          </cell>
          <cell r="R14">
            <v>38.530062205415383</v>
          </cell>
          <cell r="S14">
            <v>34.275454691629271</v>
          </cell>
          <cell r="T14">
            <v>24.324908556183203</v>
          </cell>
          <cell r="U14">
            <v>23.177307535456979</v>
          </cell>
          <cell r="V14">
            <v>18.914506430932185</v>
          </cell>
          <cell r="W14">
            <v>14.366099712060107</v>
          </cell>
          <cell r="X14">
            <v>13.247209228460585</v>
          </cell>
          <cell r="Y14">
            <v>10.528205694748573</v>
          </cell>
          <cell r="Z14">
            <v>9.236947791164658</v>
          </cell>
          <cell r="AA14">
            <v>8.7078651685393265</v>
          </cell>
          <cell r="AB14">
            <v>7.3458291104851225</v>
          </cell>
          <cell r="AC14">
            <v>7.0547268080559338</v>
          </cell>
        </row>
        <row r="15">
          <cell r="A15" t="str">
            <v>IT-62-17</v>
          </cell>
          <cell r="P15">
            <v>103.66070370809145</v>
          </cell>
          <cell r="Q15">
            <v>79.505701694607239</v>
          </cell>
          <cell r="R15">
            <v>70.454278081477142</v>
          </cell>
          <cell r="S15">
            <v>61.402854468347037</v>
          </cell>
          <cell r="T15">
            <v>45.063632020153761</v>
          </cell>
          <cell r="U15">
            <v>38.305194930007531</v>
          </cell>
          <cell r="V15">
            <v>34.67245315071402</v>
          </cell>
          <cell r="W15">
            <v>25.485196961958579</v>
          </cell>
          <cell r="X15">
            <v>21.788664376819124</v>
          </cell>
          <cell r="Y15">
            <v>17.194015303656133</v>
          </cell>
          <cell r="Z15">
            <v>15.950087977327369</v>
          </cell>
          <cell r="AA15">
            <v>15.09848236765677</v>
          </cell>
          <cell r="AB15">
            <v>12.763358660974369</v>
          </cell>
          <cell r="AC15">
            <v>10.972708678973657</v>
          </cell>
        </row>
        <row r="16">
          <cell r="A16" t="str">
            <v>IT-63-17</v>
          </cell>
          <cell r="P16">
            <v>94.430059236953028</v>
          </cell>
          <cell r="Q16">
            <v>74.111757783545215</v>
          </cell>
          <cell r="R16">
            <v>64.819075975028625</v>
          </cell>
          <cell r="S16">
            <v>55.526394166512034</v>
          </cell>
          <cell r="T16">
            <v>47.232085951015208</v>
          </cell>
          <cell r="U16">
            <v>35.90786466231512</v>
          </cell>
          <cell r="V16">
            <v>32.448348204801363</v>
          </cell>
          <cell r="W16">
            <v>24.956525680754265</v>
          </cell>
          <cell r="X16">
            <v>20.783618885593413</v>
          </cell>
          <cell r="Y16">
            <v>16.008609823557034</v>
          </cell>
          <cell r="Z16">
            <v>14.457831325301205</v>
          </cell>
          <cell r="AA16">
            <v>13.553169377188647</v>
          </cell>
          <cell r="AB16">
            <v>11.564793684080675</v>
          </cell>
          <cell r="AC16">
            <v>11.023622047244093</v>
          </cell>
        </row>
        <row r="17">
          <cell r="A17" t="str">
            <v>IT-75-17</v>
          </cell>
          <cell r="P17">
            <v>80.671498832578621</v>
          </cell>
          <cell r="Q17">
            <v>66.608967972239824</v>
          </cell>
          <cell r="R17">
            <v>56.210986874960156</v>
          </cell>
          <cell r="S17">
            <v>45.813005777680488</v>
          </cell>
          <cell r="T17">
            <v>34.07445267910385</v>
          </cell>
          <cell r="U17">
            <v>27.990253531552653</v>
          </cell>
          <cell r="V17">
            <v>25.425694030345195</v>
          </cell>
          <cell r="W17">
            <v>20.68965517241379</v>
          </cell>
          <cell r="X17">
            <v>18.882925859670046</v>
          </cell>
          <cell r="Y17">
            <v>16.974663081842053</v>
          </cell>
          <cell r="Z17">
            <v>15.985707888201565</v>
          </cell>
          <cell r="AA17">
            <v>16.708206870213665</v>
          </cell>
          <cell r="AB17">
            <v>14.667128320541675</v>
          </cell>
          <cell r="AC17">
            <v>13.565813217891602</v>
          </cell>
        </row>
        <row r="18">
          <cell r="A18" t="str">
            <v>H2-15/1</v>
          </cell>
          <cell r="P18">
            <v>146.74224108516535</v>
          </cell>
          <cell r="Q18">
            <v>106.41673953054125</v>
          </cell>
          <cell r="R18">
            <v>83.933525330746704</v>
          </cell>
          <cell r="S18">
            <v>61.450311130952166</v>
          </cell>
          <cell r="T18">
            <v>40.566685389752223</v>
          </cell>
          <cell r="U18">
            <v>37.723143670628644</v>
          </cell>
          <cell r="V18">
            <v>28.545613407998722</v>
          </cell>
          <cell r="W18">
            <v>22.442758127667965</v>
          </cell>
          <cell r="X18">
            <v>19.087741221671724</v>
          </cell>
          <cell r="Y18">
            <v>16.958483252859001</v>
          </cell>
          <cell r="Z18">
            <v>15.910179500319881</v>
          </cell>
          <cell r="AA18">
            <v>15.897410495905492</v>
          </cell>
          <cell r="AB18">
            <v>14.919354838709678</v>
          </cell>
          <cell r="AC18">
            <v>13.815599989117297</v>
          </cell>
        </row>
        <row r="19">
          <cell r="A19" t="str">
            <v>N17005</v>
          </cell>
          <cell r="P19">
            <v>96.849457073816041</v>
          </cell>
          <cell r="Q19">
            <v>75.092409192757856</v>
          </cell>
          <cell r="R19">
            <v>65.538764090956448</v>
          </cell>
          <cell r="S19">
            <v>55.985118989155048</v>
          </cell>
          <cell r="T19">
            <v>43.060079469295189</v>
          </cell>
          <cell r="U19">
            <v>37.733311928254572</v>
          </cell>
          <cell r="V19">
            <v>32.745082434708799</v>
          </cell>
          <cell r="W19">
            <v>26.396166844356262</v>
          </cell>
          <cell r="X19">
            <v>20.31481023687844</v>
          </cell>
          <cell r="Y19">
            <v>16.324565037137244</v>
          </cell>
          <cell r="Z19">
            <v>14.801955823772587</v>
          </cell>
          <cell r="AA19">
            <v>14.33499697539947</v>
          </cell>
          <cell r="AB19">
            <v>11.552368813225153</v>
          </cell>
          <cell r="AC19">
            <v>10.966159372134111</v>
          </cell>
        </row>
        <row r="20">
          <cell r="A20" t="str">
            <v>IT-73-17</v>
          </cell>
          <cell r="P20">
            <v>24.243923839875247</v>
          </cell>
          <cell r="Q20">
            <v>21.362737637358833</v>
          </cell>
          <cell r="R20">
            <v>20.725042081689651</v>
          </cell>
          <cell r="S20">
            <v>20.087346526020468</v>
          </cell>
          <cell r="T20">
            <v>14.920819146994711</v>
          </cell>
          <cell r="U20">
            <v>12.823973173963049</v>
          </cell>
          <cell r="V20">
            <v>12.477644081989727</v>
          </cell>
          <cell r="W20">
            <v>10.276680338084379</v>
          </cell>
          <cell r="X20">
            <v>9.9004928815303117</v>
          </cell>
          <cell r="Y20">
            <v>9.135760378208154</v>
          </cell>
          <cell r="Z20">
            <v>8.9043428573976744</v>
          </cell>
          <cell r="AA20">
            <v>9.7060325616169028</v>
          </cell>
          <cell r="AB20">
            <v>8.011390586141049</v>
          </cell>
          <cell r="AC20">
            <v>7.557628153839933</v>
          </cell>
        </row>
        <row r="21">
          <cell r="A21">
            <v>17081902</v>
          </cell>
          <cell r="P21">
            <v>22.883071575967733</v>
          </cell>
          <cell r="Q21">
            <v>17.675778749216928</v>
          </cell>
          <cell r="R21">
            <v>16.866452564444891</v>
          </cell>
          <cell r="S21">
            <v>16.057126379672855</v>
          </cell>
          <cell r="T21">
            <v>16.301689941857305</v>
          </cell>
          <cell r="U21">
            <v>16.686934476575225</v>
          </cell>
          <cell r="V21">
            <v>16.437537358039449</v>
          </cell>
          <cell r="W21">
            <v>16.231424036935504</v>
          </cell>
          <cell r="X21">
            <v>16.70816252570939</v>
          </cell>
          <cell r="Y21">
            <v>17.20840360098137</v>
          </cell>
          <cell r="Z21">
            <v>16.923641967751454</v>
          </cell>
          <cell r="AA21">
            <v>17.629636594424333</v>
          </cell>
          <cell r="AB21">
            <v>16.532258064516128</v>
          </cell>
          <cell r="AC21">
            <v>15.688415517098017</v>
          </cell>
        </row>
        <row r="22">
          <cell r="A22" t="str">
            <v>JD-6/1</v>
          </cell>
          <cell r="P22">
            <v>45.481024698026289</v>
          </cell>
          <cell r="Q22">
            <v>33.786614122098982</v>
          </cell>
          <cell r="R22">
            <v>28.593830397153411</v>
          </cell>
          <cell r="S22">
            <v>23.401046672207837</v>
          </cell>
          <cell r="T22">
            <v>15.528819032765465</v>
          </cell>
          <cell r="U22">
            <v>11.060449010327851</v>
          </cell>
          <cell r="V22">
            <v>10.311348325895743</v>
          </cell>
          <cell r="W22">
            <v>7.1185920935530991</v>
          </cell>
          <cell r="X22">
            <v>6.3250573829980281</v>
          </cell>
          <cell r="Y22">
            <v>5.6248139456367703</v>
          </cell>
          <cell r="Z22">
            <v>5.4639480114035273</v>
          </cell>
          <cell r="AA22">
            <v>5.517202424744867</v>
          </cell>
          <cell r="AB22">
            <v>4.9222752561067393</v>
          </cell>
          <cell r="AC22">
            <v>4.7921795905578763</v>
          </cell>
        </row>
        <row r="23">
          <cell r="A23" t="str">
            <v>ИХ-14</v>
          </cell>
          <cell r="P23">
            <v>4.4190187153607781</v>
          </cell>
          <cell r="Q23">
            <v>3.1595165956310258</v>
          </cell>
          <cell r="R23">
            <v>2.6042682150064174</v>
          </cell>
          <cell r="S23">
            <v>2.0490198343818093</v>
          </cell>
          <cell r="T23">
            <v>1.7316017316017316</v>
          </cell>
          <cell r="U23">
            <v>2.0435753340541476</v>
          </cell>
          <cell r="V23">
            <v>1.7561646410715788</v>
          </cell>
          <cell r="W23">
            <v>1.7061389616407541</v>
          </cell>
          <cell r="X23">
            <v>1.875807490634483</v>
          </cell>
          <cell r="Y23">
            <v>1.9976498237367806</v>
          </cell>
          <cell r="Z23">
            <v>2.5390332160071019</v>
          </cell>
          <cell r="AA23">
            <v>3.0885162226954974</v>
          </cell>
          <cell r="AB23">
            <v>2.9926227754585808</v>
          </cell>
          <cell r="AC23">
            <v>3.1496062992125982</v>
          </cell>
        </row>
        <row r="24">
          <cell r="A24" t="str">
            <v>H2-14(Zr)</v>
          </cell>
          <cell r="P24">
            <v>1.7117598554166114</v>
          </cell>
          <cell r="Q24">
            <v>1.656736873548714</v>
          </cell>
          <cell r="R24">
            <v>2.0839923383117127</v>
          </cell>
          <cell r="S24">
            <v>2.5112478030747116</v>
          </cell>
          <cell r="T24">
            <v>3.2884271007999608</v>
          </cell>
          <cell r="U24">
            <v>4.5388338497976104</v>
          </cell>
          <cell r="V24">
            <v>4.0717695079308101</v>
          </cell>
          <cell r="W24">
            <v>3.9655172413793105</v>
          </cell>
          <cell r="X24">
            <v>4.0828927734996379</v>
          </cell>
          <cell r="Y24">
            <v>3.866809096478574</v>
          </cell>
          <cell r="Z24">
            <v>3.8152610441767068</v>
          </cell>
          <cell r="AA24">
            <v>4.2015507419602489</v>
          </cell>
          <cell r="AB24">
            <v>3.618754993881891</v>
          </cell>
          <cell r="AC24">
            <v>3.4120734908136483</v>
          </cell>
        </row>
        <row r="25">
          <cell r="A25" t="str">
            <v>H2-16/1</v>
          </cell>
          <cell r="P25">
            <v>0.97662926176594123</v>
          </cell>
          <cell r="Q25">
            <v>0.90510843199015245</v>
          </cell>
          <cell r="R25">
            <v>1.2261125844901537</v>
          </cell>
          <cell r="S25">
            <v>1.5471167369901548</v>
          </cell>
          <cell r="T25">
            <v>2.4242424242424243</v>
          </cell>
          <cell r="U25">
            <v>3.7764869058899473</v>
          </cell>
          <cell r="V25">
            <v>2.6549847338377806</v>
          </cell>
          <cell r="W25">
            <v>2.5862068965517238</v>
          </cell>
          <cell r="X25">
            <v>2.6246719160104988</v>
          </cell>
          <cell r="Y25">
            <v>2.8078569453043509</v>
          </cell>
          <cell r="Z25">
            <v>2.9988532385215891</v>
          </cell>
          <cell r="AA25">
            <v>3.0898876404494384</v>
          </cell>
          <cell r="AB25">
            <v>2.6496319420356884</v>
          </cell>
          <cell r="AC25">
            <v>2.6143237471660128</v>
          </cell>
        </row>
        <row r="30">
          <cell r="B30">
            <v>100</v>
          </cell>
          <cell r="C30">
            <v>83.594566353187048</v>
          </cell>
          <cell r="D30">
            <v>68.871826073921227</v>
          </cell>
          <cell r="E30">
            <v>54.14908579465542</v>
          </cell>
          <cell r="F30">
            <v>43.290043290043286</v>
          </cell>
          <cell r="G30">
            <v>34.482758620689658</v>
          </cell>
          <cell r="H30">
            <v>24.901960784313726</v>
          </cell>
          <cell r="I30">
            <v>18.103448275862068</v>
          </cell>
          <cell r="J30">
            <v>14.698162729658792</v>
          </cell>
          <cell r="K30">
            <v>12.455934195064632</v>
          </cell>
          <cell r="L30">
            <v>10.522088353413656</v>
          </cell>
          <cell r="M30">
            <v>9.6158828863842487</v>
          </cell>
          <cell r="N30">
            <v>8.7096774193548399</v>
          </cell>
          <cell r="O30">
            <v>7.8740157480314954</v>
          </cell>
        </row>
        <row r="31">
          <cell r="B31">
            <v>6.8119891008174385</v>
          </cell>
          <cell r="C31">
            <v>7.8369905956112857</v>
          </cell>
          <cell r="D31">
            <v>9.0521099250911572</v>
          </cell>
          <cell r="E31">
            <v>10.267229254571028</v>
          </cell>
          <cell r="F31">
            <v>11.255411255411255</v>
          </cell>
          <cell r="G31">
            <v>11.724137931034484</v>
          </cell>
          <cell r="H31">
            <v>12.026143790849673</v>
          </cell>
          <cell r="I31">
            <v>11.551724137931034</v>
          </cell>
          <cell r="J31">
            <v>11.942257217847768</v>
          </cell>
          <cell r="K31">
            <v>11.868390129259696</v>
          </cell>
          <cell r="L31">
            <v>11.927710843373495</v>
          </cell>
          <cell r="M31">
            <v>9.8314606741573023</v>
          </cell>
          <cell r="N31">
            <v>9.556451612903226</v>
          </cell>
          <cell r="O31">
            <v>9.2913385826771648</v>
          </cell>
        </row>
        <row r="32">
          <cell r="B32">
            <v>67.029972752043605</v>
          </cell>
          <cell r="C32">
            <v>0</v>
          </cell>
          <cell r="D32">
            <v>0</v>
          </cell>
          <cell r="E32">
            <v>0</v>
          </cell>
          <cell r="F32">
            <v>19.307359307359306</v>
          </cell>
          <cell r="G32">
            <v>16.896551724137932</v>
          </cell>
          <cell r="H32">
            <v>0</v>
          </cell>
          <cell r="I32">
            <v>14.310344827586205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8.5887096774193541</v>
          </cell>
          <cell r="O32">
            <v>7.6115485564304457</v>
          </cell>
        </row>
      </sheetData>
      <sheetData sheetId="12">
        <row r="1">
          <cell r="T1" t="str">
            <v>Th</v>
          </cell>
          <cell r="U1" t="str">
            <v>Nb</v>
          </cell>
          <cell r="V1" t="str">
            <v>La</v>
          </cell>
          <cell r="W1" t="str">
            <v>Ce</v>
          </cell>
          <cell r="X1" t="str">
            <v>Nd</v>
          </cell>
          <cell r="Y1" t="str">
            <v>Zr</v>
          </cell>
          <cell r="Z1" t="str">
            <v>Hf</v>
          </cell>
          <cell r="AA1" t="str">
            <v>Sm</v>
          </cell>
          <cell r="AB1" t="str">
            <v>Ti</v>
          </cell>
          <cell r="AC1" t="str">
            <v>Gd</v>
          </cell>
          <cell r="AD1" t="str">
            <v>Tb</v>
          </cell>
          <cell r="AE1" t="str">
            <v>Dy</v>
          </cell>
          <cell r="AF1" t="str">
            <v>Y</v>
          </cell>
          <cell r="AG1" t="str">
            <v>Ho</v>
          </cell>
          <cell r="AH1" t="str">
            <v>Er</v>
          </cell>
          <cell r="AI1" t="str">
            <v>Tm</v>
          </cell>
          <cell r="AJ1" t="str">
            <v>Yb</v>
          </cell>
          <cell r="AK1" t="str">
            <v>Lu</v>
          </cell>
        </row>
        <row r="2">
          <cell r="A2" t="str">
            <v>IT-05-17</v>
          </cell>
          <cell r="T2">
            <v>13.338668800853673</v>
          </cell>
          <cell r="U2">
            <v>17.223985630274846</v>
          </cell>
          <cell r="V2">
            <v>18.023501951662965</v>
          </cell>
          <cell r="W2">
            <v>16.372251890625289</v>
          </cell>
          <cell r="X2">
            <v>14.080886961019344</v>
          </cell>
          <cell r="Y2">
            <v>12.76629072681704</v>
          </cell>
          <cell r="Z2">
            <v>11.65457950624751</v>
          </cell>
          <cell r="AA2">
            <v>10.866129287181918</v>
          </cell>
          <cell r="AB2">
            <v>9.9218349623487363</v>
          </cell>
          <cell r="AC2">
            <v>9.1912427281050171</v>
          </cell>
          <cell r="AD2">
            <v>8.3333333333333339</v>
          </cell>
          <cell r="AE2">
            <v>7.6514216341396217</v>
          </cell>
          <cell r="AF2">
            <v>6.6433745273702316</v>
          </cell>
          <cell r="AG2">
            <v>7.1592308296874396</v>
          </cell>
          <cell r="AH2">
            <v>6.4645741337470666</v>
          </cell>
          <cell r="AI2">
            <v>6.0810810810810816</v>
          </cell>
          <cell r="AJ2">
            <v>5.5678653796666877</v>
          </cell>
          <cell r="AK2">
            <v>5.4054054054054061</v>
          </cell>
        </row>
        <row r="3">
          <cell r="A3" t="str">
            <v>IT-35-17</v>
          </cell>
          <cell r="T3">
            <v>3.8611936002471166</v>
          </cell>
          <cell r="U3">
            <v>6.1263155886108773</v>
          </cell>
          <cell r="V3">
            <v>8.3820141606528971</v>
          </cell>
          <cell r="W3">
            <v>8.8753069797229482</v>
          </cell>
          <cell r="X3">
            <v>9.6516877760977646</v>
          </cell>
          <cell r="Y3">
            <v>9.6754162191192279</v>
          </cell>
          <cell r="Z3">
            <v>9.1923443992938108</v>
          </cell>
          <cell r="AA3">
            <v>8.3333333333333339</v>
          </cell>
          <cell r="AB3">
            <v>7.6727206413746059</v>
          </cell>
          <cell r="AC3">
            <v>7.9572332877575844</v>
          </cell>
          <cell r="AD3">
            <v>7.9563989338425429</v>
          </cell>
          <cell r="AE3">
            <v>7.4085193600399526</v>
          </cell>
          <cell r="AF3">
            <v>6.6433745273702316</v>
          </cell>
          <cell r="AG3">
            <v>6.9133344394668432</v>
          </cell>
          <cell r="AH3">
            <v>6.7132116004296458</v>
          </cell>
          <cell r="AI3">
            <v>6.4511342706831432</v>
          </cell>
          <cell r="AJ3">
            <v>6.1125478624601692</v>
          </cell>
          <cell r="AK3">
            <v>5.6447424868477496</v>
          </cell>
        </row>
        <row r="4">
          <cell r="A4" t="str">
            <v>IT-36-17</v>
          </cell>
          <cell r="T4">
            <v>2.1244192973176261</v>
          </cell>
          <cell r="U4">
            <v>2.9884888572364368</v>
          </cell>
          <cell r="V4">
            <v>5.4759716239688929</v>
          </cell>
          <cell r="W4">
            <v>6.2565644375931786</v>
          </cell>
          <cell r="X4">
            <v>8.068557043172742</v>
          </cell>
          <cell r="Y4">
            <v>8.6727362943136068</v>
          </cell>
          <cell r="Z4">
            <v>8.6489303431248352</v>
          </cell>
          <cell r="AA4">
            <v>8.5407397425945106</v>
          </cell>
          <cell r="AB4">
            <v>6.7441385839917629</v>
          </cell>
          <cell r="AC4">
            <v>8.6702565533283273</v>
          </cell>
          <cell r="AD4">
            <v>8.2763835124665857</v>
          </cell>
          <cell r="AE4">
            <v>8.861355481461695</v>
          </cell>
          <cell r="AF4">
            <v>8.3164011909884028</v>
          </cell>
          <cell r="AG4">
            <v>8.0745204999674005</v>
          </cell>
          <cell r="AH4">
            <v>7.9628841369943668</v>
          </cell>
          <cell r="AI4">
            <v>8.1340378500900101</v>
          </cell>
          <cell r="AJ4">
            <v>7.4476768469181147</v>
          </cell>
          <cell r="AK4">
            <v>6.9139321725765086</v>
          </cell>
        </row>
        <row r="5">
          <cell r="A5" t="str">
            <v xml:space="preserve">IT-43-17 </v>
          </cell>
          <cell r="T5">
            <v>9.8449421609648038</v>
          </cell>
          <cell r="U5">
            <v>14.536626178166728</v>
          </cell>
          <cell r="V5">
            <v>14.616944693135515</v>
          </cell>
          <cell r="W5">
            <v>14.059250902906982</v>
          </cell>
          <cell r="X5">
            <v>13.508490483577472</v>
          </cell>
          <cell r="Y5">
            <v>13.441889569635386</v>
          </cell>
          <cell r="Z5">
            <v>12.701733413030482</v>
          </cell>
          <cell r="AA5">
            <v>11.661766368879341</v>
          </cell>
          <cell r="AB5">
            <v>10.431467417932387</v>
          </cell>
          <cell r="AC5">
            <v>10.314830489776433</v>
          </cell>
          <cell r="AD5">
            <v>9.4640366606893789</v>
          </cell>
          <cell r="AE5">
            <v>9.164631658855102</v>
          </cell>
          <cell r="AF5">
            <v>8.1356778308362294</v>
          </cell>
          <cell r="AG5">
            <v>8.2005452451416332</v>
          </cell>
          <cell r="AH5">
            <v>8.0319784817692774</v>
          </cell>
          <cell r="AI5">
            <v>7.6735432383967943</v>
          </cell>
          <cell r="AJ5">
            <v>6.9108584134851458</v>
          </cell>
          <cell r="AK5">
            <v>6.4619311481236172</v>
          </cell>
        </row>
        <row r="6">
          <cell r="A6" t="str">
            <v>IT-76-17</v>
          </cell>
          <cell r="T6">
            <v>4.9207063322460911</v>
          </cell>
          <cell r="U6">
            <v>7.894228732176809</v>
          </cell>
          <cell r="V6">
            <v>10.480418924522892</v>
          </cell>
          <cell r="W6">
            <v>10.368136159211483</v>
          </cell>
          <cell r="X6">
            <v>10.145387507025426</v>
          </cell>
          <cell r="Y6">
            <v>10.503448511335701</v>
          </cell>
          <cell r="Z6">
            <v>10.572523158031521</v>
          </cell>
          <cell r="AA6">
            <v>10.658363908841922</v>
          </cell>
          <cell r="AB6">
            <v>8.7143754851587616</v>
          </cell>
          <cell r="AC6">
            <v>9.5867967777535377</v>
          </cell>
          <cell r="AD6">
            <v>9.2592592592592595</v>
          </cell>
          <cell r="AE6">
            <v>9.0883795865103458</v>
          </cell>
          <cell r="AF6">
            <v>8.8455103691719366</v>
          </cell>
          <cell r="AG6">
            <v>8.9991489064030201</v>
          </cell>
          <cell r="AH6">
            <v>8.8102244662205234</v>
          </cell>
          <cell r="AI6">
            <v>8.1081081081081088</v>
          </cell>
          <cell r="AJ6">
            <v>7.6355787914163491</v>
          </cell>
          <cell r="AK6">
            <v>7.5675675675675684</v>
          </cell>
        </row>
        <row r="7">
          <cell r="A7" t="str">
            <v>IT-77-17</v>
          </cell>
          <cell r="T7">
            <v>4.5160218978030287</v>
          </cell>
          <cell r="U7">
            <v>6.4605081847953576</v>
          </cell>
          <cell r="V7">
            <v>7.1113749614736079</v>
          </cell>
          <cell r="W7">
            <v>7.7263872725280507</v>
          </cell>
          <cell r="X7">
            <v>9.2782509784324372</v>
          </cell>
          <cell r="Y7">
            <v>9.1307401345657571</v>
          </cell>
          <cell r="Z7">
            <v>9.2153950818363661</v>
          </cell>
          <cell r="AA7">
            <v>8.7477119500748479</v>
          </cell>
          <cell r="AB7">
            <v>6.9178664251642239</v>
          </cell>
          <cell r="AC7">
            <v>9.0578752204333348</v>
          </cell>
          <cell r="AD7">
            <v>8.4333287712761127</v>
          </cell>
          <cell r="AE7">
            <v>8.2388015133226578</v>
          </cell>
          <cell r="AF7">
            <v>8.1496825940353137</v>
          </cell>
          <cell r="AG7">
            <v>7.872998264185437</v>
          </cell>
          <cell r="AH7">
            <v>7.9971221106928647</v>
          </cell>
          <cell r="AI7">
            <v>8.0167710593677857</v>
          </cell>
          <cell r="AJ7">
            <v>7.4323244399579638</v>
          </cell>
          <cell r="AK7">
            <v>7.2972972972972983</v>
          </cell>
        </row>
        <row r="8">
          <cell r="A8" t="str">
            <v>IT-78-17</v>
          </cell>
          <cell r="T8">
            <v>5.9594755661501786</v>
          </cell>
          <cell r="U8">
            <v>8.4753271024912777</v>
          </cell>
          <cell r="V8">
            <v>9.6288469846094582</v>
          </cell>
          <cell r="W8">
            <v>9.5351609058402857</v>
          </cell>
          <cell r="X8">
            <v>10.12318596908819</v>
          </cell>
          <cell r="Y8">
            <v>10.109691597139454</v>
          </cell>
          <cell r="Z8">
            <v>10.204878669706192</v>
          </cell>
          <cell r="AA8">
            <v>9.6677726594293922</v>
          </cell>
          <cell r="AB8">
            <v>8.9852036159454425</v>
          </cell>
          <cell r="AC8">
            <v>9.519162313716393</v>
          </cell>
          <cell r="AD8">
            <v>9.1875248311481936</v>
          </cell>
          <cell r="AE8">
            <v>9.2181847291875236</v>
          </cell>
          <cell r="AF8">
            <v>8.3779748261273888</v>
          </cell>
          <cell r="AG8">
            <v>8.7211837553417251</v>
          </cell>
          <cell r="AH8">
            <v>8.5046682558601496</v>
          </cell>
          <cell r="AI8">
            <v>7.9729729729729728</v>
          </cell>
          <cell r="AJ8">
            <v>7.6155570115103695</v>
          </cell>
          <cell r="AK8">
            <v>7.3831459588312978</v>
          </cell>
        </row>
        <row r="9">
          <cell r="A9" t="str">
            <v>IT-79-17</v>
          </cell>
          <cell r="T9">
            <v>9.7164350922700731</v>
          </cell>
          <cell r="U9">
            <v>13.205084999172094</v>
          </cell>
          <cell r="V9">
            <v>14.125603418347504</v>
          </cell>
          <cell r="W9">
            <v>15.025121166743926</v>
          </cell>
          <cell r="X9">
            <v>16.291234798200858</v>
          </cell>
          <cell r="Y9">
            <v>16.45495272178368</v>
          </cell>
          <cell r="Z9">
            <v>16.036834618309836</v>
          </cell>
          <cell r="AA9">
            <v>16.031981128102998</v>
          </cell>
          <cell r="AB9">
            <v>11.152501558508229</v>
          </cell>
          <cell r="AC9">
            <v>15.803132284963448</v>
          </cell>
          <cell r="AD9">
            <v>14.912028856886716</v>
          </cell>
          <cell r="AE9">
            <v>14.334598243599483</v>
          </cell>
          <cell r="AF9">
            <v>14.043273972003679</v>
          </cell>
          <cell r="AG9">
            <v>13.639050783737845</v>
          </cell>
          <cell r="AH9">
            <v>13.836642160476615</v>
          </cell>
          <cell r="AI9">
            <v>12.555866293220623</v>
          </cell>
          <cell r="AJ9">
            <v>11.72673200791216</v>
          </cell>
          <cell r="AK9">
            <v>11.160770038418329</v>
          </cell>
        </row>
        <row r="10">
          <cell r="A10" t="str">
            <v>IT-80-17</v>
          </cell>
          <cell r="T10">
            <v>4.2197653810448132</v>
          </cell>
          <cell r="U10">
            <v>6.1876082831449546</v>
          </cell>
          <cell r="V10">
            <v>6.7437419814732431</v>
          </cell>
          <cell r="W10">
            <v>6.9715278760078396</v>
          </cell>
          <cell r="X10">
            <v>7.1932481967099609</v>
          </cell>
          <cell r="Y10">
            <v>8.6332741938238708</v>
          </cell>
          <cell r="Z10">
            <v>8.4881809697594406</v>
          </cell>
          <cell r="AA10">
            <v>7.553284992309381</v>
          </cell>
          <cell r="AB10">
            <v>7.5458022330516306</v>
          </cell>
          <cell r="AC10">
            <v>7.161564904239647</v>
          </cell>
          <cell r="AD10">
            <v>7.2222222222222223</v>
          </cell>
          <cell r="AE10">
            <v>6.5498450099833443</v>
          </cell>
          <cell r="AF10">
            <v>6.0837655887871094</v>
          </cell>
          <cell r="AG10">
            <v>6.2331595338908894</v>
          </cell>
          <cell r="AH10">
            <v>5.8565728120516498</v>
          </cell>
          <cell r="AI10">
            <v>5.9459459459459465</v>
          </cell>
          <cell r="AJ10">
            <v>5.7597372298743865</v>
          </cell>
          <cell r="AK10">
            <v>5.5405405405405403</v>
          </cell>
        </row>
        <row r="11">
          <cell r="A11" t="str">
            <v>IT-13-17</v>
          </cell>
          <cell r="T11">
            <v>123.34872995451319</v>
          </cell>
          <cell r="U11">
            <v>102.85515242124484</v>
          </cell>
          <cell r="V11">
            <v>87.550227213063579</v>
          </cell>
          <cell r="W11">
            <v>70.582452525599393</v>
          </cell>
          <cell r="X11">
            <v>51.505359999957633</v>
          </cell>
          <cell r="Y11">
            <v>48.697769938021821</v>
          </cell>
          <cell r="Z11">
            <v>37.940893547350257</v>
          </cell>
          <cell r="AA11">
            <v>31.965454159789047</v>
          </cell>
          <cell r="AB11">
            <v>13.239178060190229</v>
          </cell>
          <cell r="AC11">
            <v>22.797996764213519</v>
          </cell>
          <cell r="AD11">
            <v>17.927572606669059</v>
          </cell>
          <cell r="AE11">
            <v>14.108537465221239</v>
          </cell>
          <cell r="AF11">
            <v>10.829435892182396</v>
          </cell>
          <cell r="AG11">
            <v>11.295828268429691</v>
          </cell>
          <cell r="AH11">
            <v>9.4617744312975578</v>
          </cell>
          <cell r="AI11">
            <v>8.1081081081081088</v>
          </cell>
          <cell r="AJ11">
            <v>6.8965517241379306</v>
          </cell>
          <cell r="AK11">
            <v>6.0566123671179248</v>
          </cell>
        </row>
        <row r="12">
          <cell r="A12" t="str">
            <v>IT-22-17</v>
          </cell>
          <cell r="T12">
            <v>108.92465868869034</v>
          </cell>
          <cell r="U12">
            <v>87.398243294472579</v>
          </cell>
          <cell r="V12">
            <v>79.244921026180023</v>
          </cell>
          <cell r="W12">
            <v>61.443157512409705</v>
          </cell>
          <cell r="X12">
            <v>43.051364311622564</v>
          </cell>
          <cell r="Y12">
            <v>37.480865824123342</v>
          </cell>
          <cell r="Z12">
            <v>32.017623167440959</v>
          </cell>
          <cell r="AA12">
            <v>27.427140607656362</v>
          </cell>
          <cell r="AB12">
            <v>15.601351448843381</v>
          </cell>
          <cell r="AC12">
            <v>19.155280667679467</v>
          </cell>
          <cell r="AD12">
            <v>15.421044253422476</v>
          </cell>
          <cell r="AE12">
            <v>12.027969037334815</v>
          </cell>
          <cell r="AF12">
            <v>9.8823693021400754</v>
          </cell>
          <cell r="AG12">
            <v>10.373715843175624</v>
          </cell>
          <cell r="AH12">
            <v>8.7676098376313263</v>
          </cell>
          <cell r="AI12">
            <v>7.6634657580216325</v>
          </cell>
          <cell r="AJ12">
            <v>6.6596147400764476</v>
          </cell>
          <cell r="AK12">
            <v>5.6467642427527815</v>
          </cell>
        </row>
        <row r="13">
          <cell r="A13" t="str">
            <v>IT-60-17</v>
          </cell>
          <cell r="T13">
            <v>50.940108484865512</v>
          </cell>
          <cell r="U13">
            <v>44.327280744135429</v>
          </cell>
          <cell r="V13">
            <v>50.855732458162677</v>
          </cell>
          <cell r="W13">
            <v>38.912404191032486</v>
          </cell>
          <cell r="X13">
            <v>29.927605629230442</v>
          </cell>
          <cell r="Y13">
            <v>30.030346691352126</v>
          </cell>
          <cell r="Z13">
            <v>25.87508523557489</v>
          </cell>
          <cell r="AA13">
            <v>21.679811081984997</v>
          </cell>
          <cell r="AB13">
            <v>13.667007103196704</v>
          </cell>
          <cell r="AC13">
            <v>16.012948242303363</v>
          </cell>
          <cell r="AD13">
            <v>12.691113234591493</v>
          </cell>
          <cell r="AE13">
            <v>10.615601141233846</v>
          </cell>
          <cell r="AF13">
            <v>8.2443834235520796</v>
          </cell>
          <cell r="AG13">
            <v>8.1936886019600745</v>
          </cell>
          <cell r="AH13">
            <v>7.4653607262302915</v>
          </cell>
          <cell r="AI13">
            <v>6.8600612078872949</v>
          </cell>
          <cell r="AJ13">
            <v>5.6542187858882347</v>
          </cell>
          <cell r="AK13">
            <v>5.245929158972638</v>
          </cell>
        </row>
        <row r="14">
          <cell r="A14" t="str">
            <v>IT-61-17</v>
          </cell>
          <cell r="T14">
            <v>31.973128517922518</v>
          </cell>
          <cell r="U14">
            <v>28.298458429329994</v>
          </cell>
          <cell r="V14">
            <v>30.038896676106958</v>
          </cell>
          <cell r="W14">
            <v>23.067565589451174</v>
          </cell>
          <cell r="X14">
            <v>17.998410846195281</v>
          </cell>
          <cell r="Y14">
            <v>16.52188358619042</v>
          </cell>
          <cell r="Z14">
            <v>14.499994007667862</v>
          </cell>
          <cell r="AA14">
            <v>12.655526748825045</v>
          </cell>
          <cell r="AB14">
            <v>10.647525048601764</v>
          </cell>
          <cell r="AC14">
            <v>9.711139207827598</v>
          </cell>
          <cell r="AD14">
            <v>7.7151276231433918</v>
          </cell>
          <cell r="AE14">
            <v>6.8482859105067613</v>
          </cell>
          <cell r="AF14">
            <v>5.4872853821605467</v>
          </cell>
          <cell r="AG14">
            <v>5.4631116135555091</v>
          </cell>
          <cell r="AH14">
            <v>4.7916666666666661</v>
          </cell>
          <cell r="AI14">
            <v>4.1891891891891895</v>
          </cell>
          <cell r="AJ14">
            <v>3.6952649480736519</v>
          </cell>
          <cell r="AK14">
            <v>3.632230964688258</v>
          </cell>
        </row>
        <row r="15">
          <cell r="A15" t="str">
            <v>IT-62-17</v>
          </cell>
          <cell r="T15">
            <v>57.263708158848814</v>
          </cell>
          <cell r="U15">
            <v>47.543772770920768</v>
          </cell>
          <cell r="V15">
            <v>55.376242009999359</v>
          </cell>
          <cell r="W15">
            <v>42.86589099816289</v>
          </cell>
          <cell r="X15">
            <v>32.243300980055196</v>
          </cell>
          <cell r="Y15">
            <v>35.430602006688972</v>
          </cell>
          <cell r="Z15">
            <v>30.721529771761936</v>
          </cell>
          <cell r="AA15">
            <v>23.445268010485403</v>
          </cell>
          <cell r="AB15">
            <v>13.752641415084122</v>
          </cell>
          <cell r="AC15">
            <v>17.801628631071292</v>
          </cell>
          <cell r="AD15">
            <v>13.686494664755534</v>
          </cell>
          <cell r="AE15">
            <v>11.263882126958055</v>
          </cell>
          <cell r="AF15">
            <v>8.9374314171256373</v>
          </cell>
          <cell r="AG15">
            <v>8.9220164776898585</v>
          </cell>
          <cell r="AH15">
            <v>8.2741081382385726</v>
          </cell>
          <cell r="AI15">
            <v>7.2635942201159596</v>
          </cell>
          <cell r="AJ15">
            <v>6.4205130789485674</v>
          </cell>
          <cell r="AK15">
            <v>5.6494621712013018</v>
          </cell>
        </row>
        <row r="16">
          <cell r="A16" t="str">
            <v>IT-63-17</v>
          </cell>
          <cell r="T16">
            <v>53.073332583511416</v>
          </cell>
          <cell r="U16">
            <v>44.801005097895136</v>
          </cell>
          <cell r="V16">
            <v>50.44516992716413</v>
          </cell>
          <cell r="W16">
            <v>39.95771954864945</v>
          </cell>
          <cell r="X16">
            <v>29.157508310480097</v>
          </cell>
          <cell r="Y16">
            <v>37.254418938643816</v>
          </cell>
          <cell r="Z16">
            <v>30.673369656017371</v>
          </cell>
          <cell r="AA16">
            <v>24.573450123163315</v>
          </cell>
          <cell r="AB16">
            <v>13.42081034822346</v>
          </cell>
          <cell r="AC16">
            <v>16.659722400451706</v>
          </cell>
          <cell r="AD16">
            <v>13.402578606330994</v>
          </cell>
          <cell r="AE16">
            <v>10.744313155238929</v>
          </cell>
          <cell r="AF16">
            <v>8.4801073687306943</v>
          </cell>
          <cell r="AG16">
            <v>8.3069066828335583</v>
          </cell>
          <cell r="AH16">
            <v>7.5000000000000009</v>
          </cell>
          <cell r="AI16">
            <v>6.5201733760529166</v>
          </cell>
          <cell r="AJ16">
            <v>5.8175838410791227</v>
          </cell>
          <cell r="AK16">
            <v>5.6756756756756754</v>
          </cell>
        </row>
        <row r="17">
          <cell r="A17" t="str">
            <v>IT-75-17</v>
          </cell>
          <cell r="T17">
            <v>39.987372408713043</v>
          </cell>
          <cell r="U17">
            <v>43.104421590347421</v>
          </cell>
          <cell r="V17">
            <v>43.095254834870964</v>
          </cell>
          <cell r="W17">
            <v>35.91255343630057</v>
          </cell>
          <cell r="X17">
            <v>24.056903329343296</v>
          </cell>
          <cell r="Y17">
            <v>23.754751788908766</v>
          </cell>
          <cell r="Z17">
            <v>20.45087448112962</v>
          </cell>
          <cell r="AA17">
            <v>17.727924704668894</v>
          </cell>
          <cell r="AB17">
            <v>12.878482221943967</v>
          </cell>
          <cell r="AC17">
            <v>13.054131498801393</v>
          </cell>
          <cell r="AD17">
            <v>11.111111111111111</v>
          </cell>
          <cell r="AE17">
            <v>9.7617296506571059</v>
          </cell>
          <cell r="AF17">
            <v>8.5661208201458674</v>
          </cell>
          <cell r="AG17">
            <v>8.8081940747851117</v>
          </cell>
          <cell r="AH17">
            <v>8.2925859670045625</v>
          </cell>
          <cell r="AI17">
            <v>8.0380022240487374</v>
          </cell>
          <cell r="AJ17">
            <v>7.3781903113475362</v>
          </cell>
          <cell r="AK17">
            <v>6.9845605892117577</v>
          </cell>
        </row>
        <row r="18">
          <cell r="A18" t="str">
            <v>H2-15/1</v>
          </cell>
          <cell r="T18">
            <v>75.342897792978732</v>
          </cell>
          <cell r="U18">
            <v>84.923504509952764</v>
          </cell>
          <cell r="V18">
            <v>78.390687741274647</v>
          </cell>
          <cell r="W18">
            <v>57.375109707452381</v>
          </cell>
          <cell r="X18">
            <v>32.268220985307963</v>
          </cell>
          <cell r="Y18">
            <v>24.55330547565147</v>
          </cell>
          <cell r="Z18">
            <v>19.997593926515279</v>
          </cell>
          <cell r="AA18">
            <v>21.105640371695415</v>
          </cell>
          <cell r="AB18">
            <v>11.679576357010163</v>
          </cell>
          <cell r="AC18">
            <v>14.655969300079882</v>
          </cell>
          <cell r="AD18">
            <v>12.052592327821685</v>
          </cell>
          <cell r="AE18">
            <v>9.86761113359149</v>
          </cell>
          <cell r="AF18">
            <v>8.2486321018431124</v>
          </cell>
          <cell r="AG18">
            <v>8.7997983220628093</v>
          </cell>
          <cell r="AH18">
            <v>8.253405615790939</v>
          </cell>
          <cell r="AI18">
            <v>7.6479434277599401</v>
          </cell>
          <cell r="AJ18">
            <v>7.5050709939148081</v>
          </cell>
          <cell r="AK18">
            <v>7.113167021423906</v>
          </cell>
        </row>
        <row r="19">
          <cell r="A19" t="str">
            <v>N17005</v>
          </cell>
          <cell r="T19">
            <v>56.176224817251715</v>
          </cell>
          <cell r="U19">
            <v>44.803099919116683</v>
          </cell>
          <cell r="V19">
            <v>51.737628451368977</v>
          </cell>
          <cell r="W19">
            <v>40.486442590123531</v>
          </cell>
          <cell r="X19">
            <v>29.398389661218047</v>
          </cell>
          <cell r="Y19">
            <v>36.869660123808394</v>
          </cell>
          <cell r="Z19">
            <v>30.466568771868417</v>
          </cell>
          <cell r="AA19">
            <v>22.402879183349526</v>
          </cell>
          <cell r="AB19">
            <v>13.163879598662206</v>
          </cell>
          <cell r="AC19">
            <v>16.81207252520284</v>
          </cell>
          <cell r="AD19">
            <v>14.175719231228364</v>
          </cell>
          <cell r="AE19">
            <v>10.501957530869316</v>
          </cell>
          <cell r="AF19">
            <v>8.0440032690241612</v>
          </cell>
          <cell r="AG19">
            <v>8.4708566137828019</v>
          </cell>
          <cell r="AH19">
            <v>7.6785145835820305</v>
          </cell>
          <cell r="AI19">
            <v>6.896295842219204</v>
          </cell>
          <cell r="AJ19">
            <v>5.8113336017846615</v>
          </cell>
          <cell r="AK19">
            <v>5.6460901632204017</v>
          </cell>
        </row>
        <row r="20">
          <cell r="A20" t="str">
            <v>IT-73-17</v>
          </cell>
          <cell r="T20">
            <v>14.566661416983482</v>
          </cell>
          <cell r="U20">
            <v>2.6169532954351098</v>
          </cell>
          <cell r="V20">
            <v>12.951266447211374</v>
          </cell>
          <cell r="W20">
            <v>11.517825306452059</v>
          </cell>
          <cell r="X20">
            <v>10.548082259970865</v>
          </cell>
          <cell r="Y20">
            <v>4.8770791532007935</v>
          </cell>
          <cell r="Z20">
            <v>5.1811576621256847</v>
          </cell>
          <cell r="AA20">
            <v>7.7628586102607624</v>
          </cell>
          <cell r="AB20">
            <v>4.4099075011661908</v>
          </cell>
          <cell r="AC20">
            <v>6.4063071964578127</v>
          </cell>
          <cell r="AD20">
            <v>5.5189579593416118</v>
          </cell>
          <cell r="AE20">
            <v>5.118165248118113</v>
          </cell>
          <cell r="AF20">
            <v>4.7963515383296782</v>
          </cell>
          <cell r="AG20">
            <v>4.7405683425945968</v>
          </cell>
          <cell r="AH20">
            <v>4.6191278572750436</v>
          </cell>
          <cell r="AI20">
            <v>4.6693886377508349</v>
          </cell>
          <cell r="AJ20">
            <v>4.0300707208174043</v>
          </cell>
          <cell r="AK20">
            <v>3.8911571981256956</v>
          </cell>
        </row>
        <row r="21">
          <cell r="A21">
            <v>17081902</v>
          </cell>
          <cell r="T21">
            <v>5.2740761576597164</v>
          </cell>
          <cell r="U21">
            <v>3.4706823747180073</v>
          </cell>
          <cell r="V21">
            <v>12.224290055866312</v>
          </cell>
          <cell r="W21">
            <v>9.5299832467609011</v>
          </cell>
          <cell r="X21">
            <v>8.4317702038016247</v>
          </cell>
          <cell r="Y21">
            <v>8.750186790197251</v>
          </cell>
          <cell r="Z21">
            <v>9.0433053426107008</v>
          </cell>
          <cell r="AA21">
            <v>8.4812846319122475</v>
          </cell>
          <cell r="AB21">
            <v>7.3950991068307026</v>
          </cell>
          <cell r="AC21">
            <v>8.4394067643625359</v>
          </cell>
          <cell r="AD21">
            <v>8.716875871687586</v>
          </cell>
          <cell r="AE21">
            <v>8.6374625811333487</v>
          </cell>
          <cell r="AF21">
            <v>8.4824918058629954</v>
          </cell>
          <cell r="AG21">
            <v>8.9294826002653327</v>
          </cell>
          <cell r="AH21">
            <v>8.7791392707710685</v>
          </cell>
          <cell r="AI21">
            <v>8.4812846319122475</v>
          </cell>
          <cell r="AJ21">
            <v>8.3164300202839758</v>
          </cell>
          <cell r="AK21">
            <v>8.0774139351545209</v>
          </cell>
        </row>
        <row r="22">
          <cell r="A22" t="str">
            <v>JD-6/1</v>
          </cell>
          <cell r="T22">
            <v>57.980253045999866</v>
          </cell>
          <cell r="U22">
            <v>18.280497290904716</v>
          </cell>
          <cell r="V22">
            <v>24.296267924564258</v>
          </cell>
          <cell r="W22">
            <v>18.216219557661255</v>
          </cell>
          <cell r="X22">
            <v>12.288141937917112</v>
          </cell>
          <cell r="Y22">
            <v>6.3324322215263518</v>
          </cell>
          <cell r="Z22">
            <v>6.855854030190609</v>
          </cell>
          <cell r="AA22">
            <v>8.0791828751550057</v>
          </cell>
          <cell r="AB22">
            <v>2.7350342035628574</v>
          </cell>
          <cell r="AC22">
            <v>5.2940815230270095</v>
          </cell>
          <cell r="AD22">
            <v>3.8229476057970349</v>
          </cell>
          <cell r="AE22">
            <v>3.2698057841550185</v>
          </cell>
          <cell r="AF22">
            <v>3.0348386551454367</v>
          </cell>
          <cell r="AG22">
            <v>2.9187296754493235</v>
          </cell>
          <cell r="AH22">
            <v>2.8344230309155796</v>
          </cell>
          <cell r="AI22">
            <v>2.6542217070394227</v>
          </cell>
          <cell r="AJ22">
            <v>2.4761141247758038</v>
          </cell>
          <cell r="AK22">
            <v>2.4673248973007449</v>
          </cell>
        </row>
        <row r="23">
          <cell r="A23" t="str">
            <v>ИХ-14</v>
          </cell>
          <cell r="T23">
            <v>3.5572439788457548</v>
          </cell>
          <cell r="U23">
            <v>1.5266713289295948</v>
          </cell>
          <cell r="V23">
            <v>2.3606693865173298</v>
          </cell>
          <cell r="W23">
            <v>1.703468947616277</v>
          </cell>
          <cell r="X23">
            <v>1.0759624093393398</v>
          </cell>
          <cell r="Y23">
            <v>1.8259749125179021</v>
          </cell>
          <cell r="Z23">
            <v>1.8858939834892765</v>
          </cell>
          <cell r="AA23">
            <v>0.90090090090090091</v>
          </cell>
          <cell r="AB23">
            <v>0.78939923524097222</v>
          </cell>
          <cell r="AC23">
            <v>0.90165500028171663</v>
          </cell>
          <cell r="AD23">
            <v>0.91625981273299761</v>
          </cell>
          <cell r="AE23">
            <v>0.96971866205120494</v>
          </cell>
          <cell r="AF23">
            <v>1.2094629528075569</v>
          </cell>
          <cell r="AG23">
            <v>1.0365853658536586</v>
          </cell>
          <cell r="AH23">
            <v>1.317123480803684</v>
          </cell>
          <cell r="AI23">
            <v>1.4858267233508069</v>
          </cell>
          <cell r="AJ23">
            <v>1.505416730859489</v>
          </cell>
          <cell r="AK23">
            <v>1.6216216216216217</v>
          </cell>
        </row>
        <row r="24">
          <cell r="A24" t="str">
            <v>H2-14(Zr)</v>
          </cell>
          <cell r="T24">
            <v>1.0558249864502458</v>
          </cell>
          <cell r="U24">
            <v>0.50347895567052403</v>
          </cell>
          <cell r="V24">
            <v>0.9144335763288155</v>
          </cell>
          <cell r="W24">
            <v>0.89323785238654607</v>
          </cell>
          <cell r="X24">
            <v>1.3186832998420381</v>
          </cell>
          <cell r="Y24">
            <v>0.63943400741893031</v>
          </cell>
          <cell r="Z24">
            <v>0.82290566635415596</v>
          </cell>
          <cell r="AA24">
            <v>1.710870856497277</v>
          </cell>
          <cell r="AB24">
            <v>1.8816918520768471</v>
          </cell>
          <cell r="AC24">
            <v>2.0905393782329327</v>
          </cell>
          <cell r="AD24">
            <v>2.1296296296296298</v>
          </cell>
          <cell r="AE24">
            <v>2.1106949073315633</v>
          </cell>
          <cell r="AF24">
            <v>2.0539470102710493</v>
          </cell>
          <cell r="AG24">
            <v>2.0064966714044306</v>
          </cell>
          <cell r="AH24">
            <v>1.9791666666666667</v>
          </cell>
          <cell r="AI24">
            <v>2.0212865731592551</v>
          </cell>
          <cell r="AJ24">
            <v>1.8203879076728378</v>
          </cell>
          <cell r="AK24">
            <v>1.7567567567567568</v>
          </cell>
        </row>
        <row r="25">
          <cell r="A25" t="str">
            <v>H2-16/1</v>
          </cell>
          <cell r="T25">
            <v>0.70279007660411841</v>
          </cell>
          <cell r="U25">
            <v>0.25134848461998621</v>
          </cell>
          <cell r="V25">
            <v>0.52172189092882149</v>
          </cell>
          <cell r="W25">
            <v>0.48799367290962026</v>
          </cell>
          <cell r="X25">
            <v>0.8124076809453471</v>
          </cell>
          <cell r="Y25">
            <v>0.46762992831541217</v>
          </cell>
          <cell r="Z25">
            <v>0.7394648014754498</v>
          </cell>
          <cell r="AA25">
            <v>1.2612612612612613</v>
          </cell>
          <cell r="AB25">
            <v>1.1698284784689872</v>
          </cell>
          <cell r="AC25">
            <v>1.3631297458965788</v>
          </cell>
          <cell r="AD25">
            <v>1.3888888888888888</v>
          </cell>
          <cell r="AE25">
            <v>1.3568521031207599</v>
          </cell>
          <cell r="AF25">
            <v>1.4730788924337312</v>
          </cell>
          <cell r="AG25">
            <v>1.4570038173500015</v>
          </cell>
          <cell r="AH25">
            <v>1.5556551174830744</v>
          </cell>
          <cell r="AI25">
            <v>1.4864864864864866</v>
          </cell>
          <cell r="AJ25">
            <v>1.3328777314905693</v>
          </cell>
          <cell r="AK25">
            <v>1.3460234427976365</v>
          </cell>
        </row>
        <row r="29">
          <cell r="B29">
            <v>1.4117647058823528</v>
          </cell>
          <cell r="C29">
            <v>3.2678821879382891</v>
          </cell>
          <cell r="D29">
            <v>3.6390101892285296</v>
          </cell>
          <cell r="E29">
            <v>4.2253521126760569</v>
          </cell>
          <cell r="F29">
            <v>5.3914327917282119</v>
          </cell>
          <cell r="G29">
            <v>6.6071428571428577</v>
          </cell>
          <cell r="H29">
            <v>6.6343042071197402</v>
          </cell>
          <cell r="I29">
            <v>5.9234234234234231</v>
          </cell>
          <cell r="J29">
            <v>6.0714285714285712</v>
          </cell>
          <cell r="K29">
            <v>6.1744966442953029</v>
          </cell>
          <cell r="L29">
            <v>6.2037037037037042</v>
          </cell>
          <cell r="M29">
            <v>6.1736770691994574</v>
          </cell>
          <cell r="N29">
            <v>6.1538461538461542</v>
          </cell>
          <cell r="O29">
            <v>6.1585365853658534</v>
          </cell>
          <cell r="P29">
            <v>6.1875</v>
          </cell>
          <cell r="Q29">
            <v>6.1621621621621623</v>
          </cell>
          <cell r="R29">
            <v>6.186612576064908</v>
          </cell>
          <cell r="S29">
            <v>6.1486486486486491</v>
          </cell>
        </row>
        <row r="30">
          <cell r="B30">
            <v>47.058823529411761</v>
          </cell>
          <cell r="C30">
            <v>67.32117812061712</v>
          </cell>
          <cell r="D30">
            <v>53.857350800582239</v>
          </cell>
          <cell r="E30">
            <v>45.070422535211272</v>
          </cell>
          <cell r="F30">
            <v>28.434268833087149</v>
          </cell>
          <cell r="G30">
            <v>25</v>
          </cell>
          <cell r="H30">
            <v>25.242718446601941</v>
          </cell>
          <cell r="I30">
            <v>22.522522522522522</v>
          </cell>
          <cell r="J30">
            <v>17.857142857142858</v>
          </cell>
          <cell r="K30">
            <v>12.785234899328859</v>
          </cell>
          <cell r="L30">
            <v>9.7222222222222232</v>
          </cell>
          <cell r="M30">
            <v>7.5983717774762551</v>
          </cell>
          <cell r="N30">
            <v>6.3736263736263741</v>
          </cell>
          <cell r="O30">
            <v>6.4634146341463419</v>
          </cell>
          <cell r="P30">
            <v>5.4583333333333339</v>
          </cell>
          <cell r="Q30">
            <v>4.7297297297297298</v>
          </cell>
          <cell r="R30">
            <v>4.3813387423935097</v>
          </cell>
          <cell r="S30">
            <v>4.0540540540540544</v>
          </cell>
        </row>
        <row r="37">
          <cell r="V37" t="str">
            <v>Rb</v>
          </cell>
          <cell r="W37" t="str">
            <v>Ba</v>
          </cell>
          <cell r="X37" t="str">
            <v>Th</v>
          </cell>
          <cell r="Y37" t="str">
            <v>Nb</v>
          </cell>
          <cell r="Z37" t="str">
            <v>La</v>
          </cell>
          <cell r="AA37" t="str">
            <v>Ce</v>
          </cell>
          <cell r="AB37" t="str">
            <v>Nd</v>
          </cell>
          <cell r="AC37" t="str">
            <v>Zr</v>
          </cell>
          <cell r="AD37" t="str">
            <v>Hf</v>
          </cell>
          <cell r="AE37" t="str">
            <v>Sm</v>
          </cell>
          <cell r="AF37" t="str">
            <v>Ti</v>
          </cell>
          <cell r="AG37" t="str">
            <v>Gd</v>
          </cell>
          <cell r="AH37" t="str">
            <v>Tb</v>
          </cell>
          <cell r="AI37" t="str">
            <v>Dy</v>
          </cell>
          <cell r="AJ37" t="str">
            <v>Y</v>
          </cell>
          <cell r="AK37" t="str">
            <v>Ho</v>
          </cell>
          <cell r="AL37" t="str">
            <v>Er</v>
          </cell>
          <cell r="AM37" t="str">
            <v>Tm</v>
          </cell>
          <cell r="AN37" t="str">
            <v>Yb</v>
          </cell>
          <cell r="AO37" t="str">
            <v>Lu</v>
          </cell>
        </row>
        <row r="38">
          <cell r="A38" t="str">
            <v>IT-73-17</v>
          </cell>
          <cell r="V38">
            <v>35.065883108186526</v>
          </cell>
          <cell r="W38">
            <v>59.685580033186078</v>
          </cell>
          <cell r="X38">
            <v>14.566661416983482</v>
          </cell>
          <cell r="Y38">
            <v>2.6169532954351098</v>
          </cell>
          <cell r="Z38">
            <v>12.951266447211374</v>
          </cell>
          <cell r="AA38">
            <v>11.517825306452059</v>
          </cell>
          <cell r="AB38">
            <v>10.548082259970865</v>
          </cell>
          <cell r="AC38">
            <v>4.8770791532007935</v>
          </cell>
          <cell r="AD38">
            <v>5.1811576621256847</v>
          </cell>
          <cell r="AE38">
            <v>7.7628586102607624</v>
          </cell>
          <cell r="AF38">
            <v>4.4099075011661908</v>
          </cell>
          <cell r="AG38">
            <v>6.4063071964578127</v>
          </cell>
          <cell r="AH38">
            <v>5.5189579593416118</v>
          </cell>
          <cell r="AI38">
            <v>5.118165248118113</v>
          </cell>
          <cell r="AJ38">
            <v>4.7963515383296782</v>
          </cell>
          <cell r="AK38">
            <v>4.7405683425945968</v>
          </cell>
          <cell r="AL38">
            <v>4.6191278572750436</v>
          </cell>
          <cell r="AM38">
            <v>4.6693886377508349</v>
          </cell>
          <cell r="AN38">
            <v>4.0300707208174043</v>
          </cell>
          <cell r="AO38">
            <v>3.8911571981256956</v>
          </cell>
        </row>
        <row r="39">
          <cell r="A39">
            <v>17081902</v>
          </cell>
          <cell r="V39">
            <v>17.239999811739015</v>
          </cell>
          <cell r="W39">
            <v>65.365718154829082</v>
          </cell>
          <cell r="X39">
            <v>5.2740761576597164</v>
          </cell>
          <cell r="Y39">
            <v>3.4706823747180073</v>
          </cell>
          <cell r="Z39">
            <v>12.224290055866312</v>
          </cell>
          <cell r="AA39">
            <v>9.5299832467609011</v>
          </cell>
          <cell r="AB39">
            <v>8.4317702038016247</v>
          </cell>
          <cell r="AC39">
            <v>8.750186790197251</v>
          </cell>
          <cell r="AD39">
            <v>9.0433053426107008</v>
          </cell>
          <cell r="AE39">
            <v>8.4812846319122475</v>
          </cell>
          <cell r="AF39">
            <v>7.3950991068307026</v>
          </cell>
          <cell r="AG39">
            <v>8.4394067643625359</v>
          </cell>
          <cell r="AH39">
            <v>8.716875871687586</v>
          </cell>
          <cell r="AI39">
            <v>8.6374625811333487</v>
          </cell>
          <cell r="AJ39">
            <v>8.4824918058629954</v>
          </cell>
          <cell r="AK39">
            <v>8.9294826002653327</v>
          </cell>
          <cell r="AL39">
            <v>8.7791392707710685</v>
          </cell>
          <cell r="AM39">
            <v>8.4812846319122475</v>
          </cell>
          <cell r="AN39">
            <v>8.3164300202839758</v>
          </cell>
          <cell r="AO39">
            <v>8.0774139351545209</v>
          </cell>
        </row>
        <row r="40">
          <cell r="A40" t="str">
            <v>JD-6/1</v>
          </cell>
          <cell r="V40">
            <v>26.163747289640298</v>
          </cell>
          <cell r="W40">
            <v>73.976071270744427</v>
          </cell>
          <cell r="X40">
            <v>57.980253045999866</v>
          </cell>
          <cell r="Y40">
            <v>18.280497290904716</v>
          </cell>
          <cell r="Z40">
            <v>24.296267924564258</v>
          </cell>
          <cell r="AA40">
            <v>18.216219557661255</v>
          </cell>
          <cell r="AB40">
            <v>12.288141937917112</v>
          </cell>
          <cell r="AC40">
            <v>6.3324322215263518</v>
          </cell>
          <cell r="AD40">
            <v>6.855854030190609</v>
          </cell>
          <cell r="AE40">
            <v>8.0791828751550057</v>
          </cell>
          <cell r="AF40">
            <v>2.7350342035628574</v>
          </cell>
          <cell r="AG40">
            <v>5.2940815230270095</v>
          </cell>
          <cell r="AH40">
            <v>3.8229476057970349</v>
          </cell>
          <cell r="AI40">
            <v>3.2698057841550185</v>
          </cell>
          <cell r="AJ40">
            <v>3.0348386551454367</v>
          </cell>
          <cell r="AK40">
            <v>2.9187296754493235</v>
          </cell>
          <cell r="AL40">
            <v>2.8344230309155796</v>
          </cell>
          <cell r="AM40">
            <v>2.6542217070394227</v>
          </cell>
          <cell r="AN40">
            <v>2.4761141247758038</v>
          </cell>
          <cell r="AO40">
            <v>2.4673248973007449</v>
          </cell>
        </row>
        <row r="41">
          <cell r="A41" t="str">
            <v>ИХ-14</v>
          </cell>
          <cell r="V41">
            <v>1.3332662471894328</v>
          </cell>
          <cell r="W41">
            <v>4.0388061311869299</v>
          </cell>
          <cell r="X41">
            <v>3.5572439788457548</v>
          </cell>
          <cell r="Y41">
            <v>1.5266713289295948</v>
          </cell>
          <cell r="Z41">
            <v>2.3606693865173298</v>
          </cell>
          <cell r="AA41">
            <v>1.703468947616277</v>
          </cell>
          <cell r="AB41">
            <v>1.0759624093393398</v>
          </cell>
          <cell r="AC41">
            <v>1.8259749125179021</v>
          </cell>
          <cell r="AD41">
            <v>1.8858939834892765</v>
          </cell>
          <cell r="AE41">
            <v>0.90090090090090091</v>
          </cell>
          <cell r="AF41">
            <v>0.78939923524097222</v>
          </cell>
          <cell r="AG41">
            <v>0.90165500028171663</v>
          </cell>
          <cell r="AH41">
            <v>0.91625981273299761</v>
          </cell>
          <cell r="AI41">
            <v>0.96971866205120494</v>
          </cell>
          <cell r="AJ41">
            <v>1.2094629528075569</v>
          </cell>
          <cell r="AK41">
            <v>1.0365853658536586</v>
          </cell>
          <cell r="AL41">
            <v>1.317123480803684</v>
          </cell>
          <cell r="AM41">
            <v>1.4858267233508069</v>
          </cell>
          <cell r="AN41">
            <v>1.505416730859489</v>
          </cell>
          <cell r="AO41">
            <v>1.6216216216216217</v>
          </cell>
        </row>
        <row r="42">
          <cell r="A42" t="str">
            <v>H2-14(Zr)</v>
          </cell>
          <cell r="V42">
            <v>0.93278396440722522</v>
          </cell>
          <cell r="W42">
            <v>2.9213071505911619</v>
          </cell>
          <cell r="X42">
            <v>1.0558249864502458</v>
          </cell>
          <cell r="Y42">
            <v>0.50347895567052403</v>
          </cell>
          <cell r="Z42">
            <v>0.9144335763288155</v>
          </cell>
          <cell r="AA42">
            <v>0.89323785238654607</v>
          </cell>
          <cell r="AB42">
            <v>1.3186832998420381</v>
          </cell>
          <cell r="AC42">
            <v>0.63943400741893031</v>
          </cell>
          <cell r="AD42">
            <v>0.82290566635415596</v>
          </cell>
          <cell r="AE42">
            <v>1.710870856497277</v>
          </cell>
          <cell r="AF42">
            <v>1.8816918520768471</v>
          </cell>
          <cell r="AG42">
            <v>2.0905393782329327</v>
          </cell>
          <cell r="AH42">
            <v>2.1296296296296298</v>
          </cell>
          <cell r="AI42">
            <v>2.1106949073315633</v>
          </cell>
          <cell r="AJ42">
            <v>2.0539470102710493</v>
          </cell>
          <cell r="AK42">
            <v>2.0064966714044306</v>
          </cell>
          <cell r="AL42">
            <v>1.9791666666666667</v>
          </cell>
          <cell r="AM42">
            <v>2.0212865731592551</v>
          </cell>
          <cell r="AN42">
            <v>1.8203879076728378</v>
          </cell>
          <cell r="AO42">
            <v>1.7567567567567568</v>
          </cell>
        </row>
        <row r="43">
          <cell r="A43" t="str">
            <v>H2-16/1</v>
          </cell>
          <cell r="V43">
            <v>3.7253407840149015</v>
          </cell>
          <cell r="W43">
            <v>3.1052380827834418</v>
          </cell>
          <cell r="X43">
            <v>0.70279007660411841</v>
          </cell>
          <cell r="Y43">
            <v>0.25134848461998621</v>
          </cell>
          <cell r="Z43">
            <v>0.52172189092882149</v>
          </cell>
          <cell r="AA43">
            <v>0.48799367290962026</v>
          </cell>
          <cell r="AB43">
            <v>0.8124076809453471</v>
          </cell>
          <cell r="AC43">
            <v>0.46762992831541217</v>
          </cell>
          <cell r="AD43">
            <v>0.7394648014754498</v>
          </cell>
          <cell r="AE43">
            <v>1.2612612612612613</v>
          </cell>
          <cell r="AF43">
            <v>1.1698284784689872</v>
          </cell>
          <cell r="AG43">
            <v>1.3631297458965788</v>
          </cell>
          <cell r="AH43">
            <v>1.3888888888888888</v>
          </cell>
          <cell r="AI43">
            <v>1.3568521031207599</v>
          </cell>
          <cell r="AJ43">
            <v>1.4730788924337312</v>
          </cell>
          <cell r="AK43">
            <v>1.4570038173500015</v>
          </cell>
          <cell r="AL43">
            <v>1.5556551174830744</v>
          </cell>
          <cell r="AM43">
            <v>1.4864864864864866</v>
          </cell>
          <cell r="AN43">
            <v>1.3328777314905693</v>
          </cell>
          <cell r="AO43">
            <v>1.3460234427976365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27F0-758F-3B48-A19F-BEC951CD3E68}">
  <dimension ref="A1:F25"/>
  <sheetViews>
    <sheetView workbookViewId="0">
      <selection activeCell="E32" sqref="E32"/>
    </sheetView>
  </sheetViews>
  <sheetFormatPr baseColWidth="10" defaultRowHeight="16"/>
  <cols>
    <col min="2" max="2" width="18.83203125" customWidth="1"/>
    <col min="3" max="3" width="19.5" customWidth="1"/>
    <col min="4" max="4" width="20.1640625" customWidth="1"/>
    <col min="5" max="5" width="17" customWidth="1"/>
    <col min="6" max="6" width="26.33203125" customWidth="1"/>
  </cols>
  <sheetData>
    <row r="1" spans="1:6" ht="20" customHeight="1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0" customHeight="1" thickBot="1">
      <c r="A2" s="3">
        <v>1</v>
      </c>
      <c r="B2" s="4" t="s">
        <v>5</v>
      </c>
      <c r="C2" s="5" t="s">
        <v>6</v>
      </c>
      <c r="D2" s="5" t="s">
        <v>7</v>
      </c>
      <c r="E2" s="4" t="s">
        <v>8</v>
      </c>
      <c r="F2" s="4" t="s">
        <v>9</v>
      </c>
    </row>
    <row r="3" spans="1:6" ht="20" customHeight="1" thickBot="1">
      <c r="A3" s="3">
        <v>2</v>
      </c>
      <c r="B3" s="4" t="s">
        <v>10</v>
      </c>
      <c r="C3" s="5" t="s">
        <v>11</v>
      </c>
      <c r="D3" s="5" t="s">
        <v>12</v>
      </c>
      <c r="E3" s="4" t="s">
        <v>8</v>
      </c>
      <c r="F3" s="4" t="s">
        <v>13</v>
      </c>
    </row>
    <row r="4" spans="1:6" ht="20" customHeight="1" thickBot="1">
      <c r="A4" s="3">
        <v>4</v>
      </c>
      <c r="B4" s="4" t="s">
        <v>14</v>
      </c>
      <c r="C4" s="5" t="s">
        <v>11</v>
      </c>
      <c r="D4" s="5" t="s">
        <v>12</v>
      </c>
      <c r="E4" s="4" t="s">
        <v>8</v>
      </c>
      <c r="F4" s="4" t="s">
        <v>15</v>
      </c>
    </row>
    <row r="5" spans="1:6" ht="20" customHeight="1" thickBot="1">
      <c r="A5" s="3">
        <v>5</v>
      </c>
      <c r="B5" s="4" t="s">
        <v>16</v>
      </c>
      <c r="C5" s="5" t="s">
        <v>6</v>
      </c>
      <c r="D5" s="5" t="s">
        <v>12</v>
      </c>
      <c r="E5" s="4" t="s">
        <v>17</v>
      </c>
      <c r="F5" s="4" t="s">
        <v>18</v>
      </c>
    </row>
    <row r="6" spans="1:6" ht="20" customHeight="1" thickBot="1">
      <c r="A6" s="3">
        <v>6</v>
      </c>
      <c r="B6" s="4" t="s">
        <v>19</v>
      </c>
      <c r="C6" s="5" t="s">
        <v>20</v>
      </c>
      <c r="D6" s="5" t="s">
        <v>21</v>
      </c>
      <c r="E6" s="4" t="s">
        <v>17</v>
      </c>
      <c r="F6" s="4" t="s">
        <v>22</v>
      </c>
    </row>
    <row r="7" spans="1:6" ht="20" customHeight="1" thickBot="1">
      <c r="A7" s="3">
        <v>7</v>
      </c>
      <c r="B7" s="4" t="s">
        <v>23</v>
      </c>
      <c r="C7" s="5" t="s">
        <v>24</v>
      </c>
      <c r="D7" s="5" t="s">
        <v>21</v>
      </c>
      <c r="E7" s="4" t="s">
        <v>8</v>
      </c>
      <c r="F7" s="4" t="s">
        <v>25</v>
      </c>
    </row>
    <row r="8" spans="1:6" ht="20" customHeight="1" thickBot="1">
      <c r="A8" s="3">
        <v>9</v>
      </c>
      <c r="B8" s="4" t="s">
        <v>26</v>
      </c>
      <c r="C8" s="5" t="s">
        <v>11</v>
      </c>
      <c r="D8" s="5" t="s">
        <v>21</v>
      </c>
      <c r="E8" s="4" t="s">
        <v>8</v>
      </c>
      <c r="F8" s="4" t="s">
        <v>27</v>
      </c>
    </row>
    <row r="9" spans="1:6" ht="20" customHeight="1" thickBot="1">
      <c r="A9" s="3">
        <v>10</v>
      </c>
      <c r="B9" s="4" t="s">
        <v>28</v>
      </c>
      <c r="C9" s="5" t="s">
        <v>20</v>
      </c>
      <c r="D9" s="5" t="s">
        <v>21</v>
      </c>
      <c r="E9" s="4" t="s">
        <v>8</v>
      </c>
      <c r="F9" s="4" t="s">
        <v>29</v>
      </c>
    </row>
    <row r="10" spans="1:6" ht="20" customHeight="1" thickBot="1">
      <c r="A10" s="3">
        <v>11</v>
      </c>
      <c r="B10" s="4" t="s">
        <v>30</v>
      </c>
      <c r="C10" s="4" t="s">
        <v>20</v>
      </c>
      <c r="D10" s="5" t="s">
        <v>21</v>
      </c>
      <c r="E10" s="4" t="s">
        <v>8</v>
      </c>
      <c r="F10" s="4" t="s">
        <v>31</v>
      </c>
    </row>
    <row r="11" spans="1:6" ht="20" customHeight="1" thickBot="1">
      <c r="A11" s="3">
        <v>12</v>
      </c>
      <c r="B11" s="4" t="s">
        <v>32</v>
      </c>
      <c r="C11" s="5" t="s">
        <v>11</v>
      </c>
      <c r="D11" s="5" t="s">
        <v>21</v>
      </c>
      <c r="E11" s="4" t="s">
        <v>8</v>
      </c>
      <c r="F11" s="4" t="s">
        <v>33</v>
      </c>
    </row>
    <row r="12" spans="1:6" ht="20" customHeight="1" thickBot="1">
      <c r="A12" s="3">
        <v>14</v>
      </c>
      <c r="B12" s="4" t="s">
        <v>34</v>
      </c>
      <c r="C12" s="5" t="s">
        <v>35</v>
      </c>
      <c r="D12" s="5" t="s">
        <v>7</v>
      </c>
      <c r="E12" s="4" t="s">
        <v>8</v>
      </c>
      <c r="F12" s="5" t="s">
        <v>36</v>
      </c>
    </row>
    <row r="13" spans="1:6" ht="20" customHeight="1" thickBot="1">
      <c r="A13" s="3">
        <v>15</v>
      </c>
      <c r="B13" s="4" t="s">
        <v>37</v>
      </c>
      <c r="C13" s="5" t="s">
        <v>35</v>
      </c>
      <c r="D13" s="5" t="s">
        <v>7</v>
      </c>
      <c r="E13" s="5" t="s">
        <v>38</v>
      </c>
      <c r="F13" s="4" t="s">
        <v>39</v>
      </c>
    </row>
    <row r="14" spans="1:6" ht="20" customHeight="1" thickBot="1">
      <c r="A14" s="3">
        <v>16</v>
      </c>
      <c r="B14" s="4" t="s">
        <v>40</v>
      </c>
      <c r="C14" s="5" t="s">
        <v>20</v>
      </c>
      <c r="D14" s="5" t="s">
        <v>21</v>
      </c>
      <c r="E14" s="5" t="s">
        <v>38</v>
      </c>
      <c r="F14" s="4" t="s">
        <v>41</v>
      </c>
    </row>
    <row r="15" spans="1:6" ht="20" customHeight="1" thickBot="1">
      <c r="A15" s="3">
        <v>17</v>
      </c>
      <c r="B15" s="4" t="s">
        <v>42</v>
      </c>
      <c r="C15" s="5" t="s">
        <v>11</v>
      </c>
      <c r="D15" s="5" t="s">
        <v>12</v>
      </c>
      <c r="E15" s="5" t="s">
        <v>38</v>
      </c>
      <c r="F15" s="4" t="s">
        <v>43</v>
      </c>
    </row>
    <row r="16" spans="1:6" ht="20" customHeight="1" thickBot="1">
      <c r="A16" s="3">
        <v>18</v>
      </c>
      <c r="B16" s="4" t="s">
        <v>44</v>
      </c>
      <c r="C16" s="5" t="s">
        <v>11</v>
      </c>
      <c r="D16" s="5" t="s">
        <v>12</v>
      </c>
      <c r="E16" s="5" t="s">
        <v>38</v>
      </c>
      <c r="F16" s="5" t="s">
        <v>45</v>
      </c>
    </row>
    <row r="17" spans="1:6" ht="20" customHeight="1" thickBot="1">
      <c r="A17" s="3">
        <v>19</v>
      </c>
      <c r="B17" s="4" t="s">
        <v>46</v>
      </c>
      <c r="C17" s="5" t="s">
        <v>11</v>
      </c>
      <c r="D17" s="5" t="s">
        <v>12</v>
      </c>
      <c r="E17" s="5" t="s">
        <v>38</v>
      </c>
      <c r="F17" s="4" t="s">
        <v>47</v>
      </c>
    </row>
    <row r="18" spans="1:6" ht="20" customHeight="1" thickBot="1">
      <c r="A18" s="3">
        <v>20</v>
      </c>
      <c r="B18" s="4" t="s">
        <v>48</v>
      </c>
      <c r="C18" s="5" t="s">
        <v>49</v>
      </c>
      <c r="D18" s="5" t="s">
        <v>7</v>
      </c>
      <c r="E18" s="5" t="s">
        <v>38</v>
      </c>
      <c r="F18" s="5" t="s">
        <v>50</v>
      </c>
    </row>
    <row r="19" spans="1:6" ht="20" customHeight="1" thickBot="1">
      <c r="A19" s="3">
        <v>21</v>
      </c>
      <c r="B19" s="4" t="s">
        <v>51</v>
      </c>
      <c r="C19" s="5" t="s">
        <v>35</v>
      </c>
      <c r="D19" s="5" t="s">
        <v>52</v>
      </c>
      <c r="E19" s="4" t="s">
        <v>8</v>
      </c>
      <c r="F19" s="5" t="s">
        <v>53</v>
      </c>
    </row>
    <row r="20" spans="1:6" ht="20" customHeight="1" thickBot="1">
      <c r="A20" s="3">
        <v>22</v>
      </c>
      <c r="B20" s="4" t="s">
        <v>54</v>
      </c>
      <c r="C20" s="5" t="s">
        <v>55</v>
      </c>
      <c r="D20" s="5" t="s">
        <v>7</v>
      </c>
      <c r="E20" s="4" t="s">
        <v>8</v>
      </c>
      <c r="F20" s="4" t="s">
        <v>56</v>
      </c>
    </row>
    <row r="21" spans="1:6" ht="20" customHeight="1" thickBot="1">
      <c r="A21" s="3">
        <v>23</v>
      </c>
      <c r="B21" s="4" t="s">
        <v>57</v>
      </c>
      <c r="C21" s="5" t="s">
        <v>35</v>
      </c>
      <c r="D21" s="5" t="s">
        <v>7</v>
      </c>
      <c r="E21" s="4" t="s">
        <v>8</v>
      </c>
      <c r="F21" s="4" t="s">
        <v>58</v>
      </c>
    </row>
    <row r="22" spans="1:6" ht="20" customHeight="1" thickBot="1">
      <c r="A22" s="3">
        <v>24</v>
      </c>
      <c r="B22" s="4" t="s">
        <v>59</v>
      </c>
      <c r="C22" s="5" t="s">
        <v>35</v>
      </c>
      <c r="D22" s="5" t="s">
        <v>7</v>
      </c>
      <c r="E22" s="4" t="s">
        <v>8</v>
      </c>
      <c r="F22" s="4" t="s">
        <v>60</v>
      </c>
    </row>
    <row r="23" spans="1:6" ht="20" customHeight="1" thickBot="1">
      <c r="A23" s="3">
        <v>25</v>
      </c>
      <c r="B23" s="4" t="s">
        <v>61</v>
      </c>
      <c r="C23" s="5" t="s">
        <v>11</v>
      </c>
      <c r="D23" s="5" t="s">
        <v>12</v>
      </c>
      <c r="E23" s="4" t="s">
        <v>8</v>
      </c>
      <c r="F23" s="4" t="s">
        <v>62</v>
      </c>
    </row>
    <row r="24" spans="1:6" ht="20" customHeight="1" thickBot="1">
      <c r="A24" s="3">
        <v>26</v>
      </c>
      <c r="B24" s="4">
        <v>17081902</v>
      </c>
      <c r="C24" s="5" t="s">
        <v>11</v>
      </c>
      <c r="D24" s="5" t="s">
        <v>12</v>
      </c>
      <c r="E24" s="4" t="s">
        <v>8</v>
      </c>
      <c r="F24" s="5" t="s">
        <v>63</v>
      </c>
    </row>
    <row r="25" spans="1:6" ht="20" customHeight="1" thickBot="1">
      <c r="A25" s="3">
        <v>27</v>
      </c>
      <c r="B25" s="4" t="s">
        <v>64</v>
      </c>
      <c r="C25" s="5" t="s">
        <v>65</v>
      </c>
      <c r="D25" s="5" t="s">
        <v>7</v>
      </c>
      <c r="E25" s="5" t="s">
        <v>66</v>
      </c>
      <c r="F25" s="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FAE7-3A18-FD48-980C-1249DF061B40}">
  <dimension ref="A1:H25"/>
  <sheetViews>
    <sheetView workbookViewId="0">
      <selection activeCell="C2" sqref="C2"/>
    </sheetView>
  </sheetViews>
  <sheetFormatPr baseColWidth="10" defaultRowHeight="20" customHeight="1"/>
  <cols>
    <col min="1" max="1" width="15.33203125" customWidth="1"/>
    <col min="2" max="2" width="11.83203125" customWidth="1"/>
    <col min="3" max="3" width="24.83203125" customWidth="1"/>
    <col min="4" max="4" width="17.33203125" customWidth="1"/>
    <col min="5" max="5" width="17.1640625" customWidth="1"/>
    <col min="6" max="6" width="24.33203125" customWidth="1"/>
    <col min="7" max="7" width="27.83203125" customWidth="1"/>
    <col min="8" max="8" width="30.33203125" customWidth="1"/>
  </cols>
  <sheetData>
    <row r="1" spans="1:8" ht="20" customHeight="1">
      <c r="A1" s="6"/>
      <c r="B1" s="7" t="s">
        <v>3</v>
      </c>
      <c r="C1" s="7" t="s">
        <v>4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</row>
    <row r="2" spans="1:8" ht="20" customHeight="1">
      <c r="A2" s="8" t="s">
        <v>5</v>
      </c>
      <c r="B2" s="7" t="s">
        <v>120</v>
      </c>
      <c r="C2" s="9" t="s">
        <v>9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</row>
    <row r="3" spans="1:8" ht="20" customHeight="1">
      <c r="A3" s="8" t="s">
        <v>10</v>
      </c>
      <c r="B3" s="7" t="s">
        <v>120</v>
      </c>
      <c r="C3" s="9" t="s">
        <v>13</v>
      </c>
      <c r="D3" s="6" t="s">
        <v>78</v>
      </c>
      <c r="E3" s="6" t="s">
        <v>74</v>
      </c>
      <c r="F3" s="6" t="s">
        <v>79</v>
      </c>
      <c r="G3" s="6" t="s">
        <v>80</v>
      </c>
      <c r="H3" s="6" t="s">
        <v>81</v>
      </c>
    </row>
    <row r="4" spans="1:8" ht="20" customHeight="1">
      <c r="A4" s="8" t="s">
        <v>14</v>
      </c>
      <c r="B4" s="7" t="s">
        <v>120</v>
      </c>
      <c r="C4" s="9" t="s">
        <v>15</v>
      </c>
      <c r="D4" s="6" t="s">
        <v>78</v>
      </c>
      <c r="E4" s="6" t="s">
        <v>74</v>
      </c>
      <c r="F4" s="6" t="s">
        <v>79</v>
      </c>
      <c r="G4" s="6" t="s">
        <v>80</v>
      </c>
      <c r="H4" s="6" t="s">
        <v>82</v>
      </c>
    </row>
    <row r="5" spans="1:8" ht="20" customHeight="1">
      <c r="A5" s="8" t="s">
        <v>16</v>
      </c>
      <c r="B5" s="7" t="s">
        <v>121</v>
      </c>
      <c r="C5" s="9" t="s">
        <v>18</v>
      </c>
      <c r="D5" s="6" t="s">
        <v>73</v>
      </c>
      <c r="E5" s="6" t="s">
        <v>74</v>
      </c>
      <c r="F5" s="6" t="s">
        <v>79</v>
      </c>
      <c r="G5" s="6" t="s">
        <v>83</v>
      </c>
      <c r="H5" s="6" t="s">
        <v>84</v>
      </c>
    </row>
    <row r="6" spans="1:8" ht="20" customHeight="1">
      <c r="A6" s="8" t="s">
        <v>19</v>
      </c>
      <c r="B6" s="7" t="s">
        <v>121</v>
      </c>
      <c r="C6" s="9" t="s">
        <v>22</v>
      </c>
      <c r="D6" s="6" t="s">
        <v>78</v>
      </c>
      <c r="E6" s="6" t="s">
        <v>74</v>
      </c>
      <c r="F6" s="6" t="s">
        <v>85</v>
      </c>
      <c r="G6" s="6" t="s">
        <v>86</v>
      </c>
      <c r="H6" s="6" t="s">
        <v>87</v>
      </c>
    </row>
    <row r="7" spans="1:8" ht="20" customHeight="1">
      <c r="A7" s="8" t="s">
        <v>88</v>
      </c>
      <c r="B7" s="7" t="s">
        <v>120</v>
      </c>
      <c r="C7" s="9" t="s">
        <v>25</v>
      </c>
      <c r="D7" s="6" t="s">
        <v>78</v>
      </c>
      <c r="E7" s="6" t="s">
        <v>74</v>
      </c>
      <c r="F7" s="6" t="s">
        <v>89</v>
      </c>
      <c r="G7" s="6" t="s">
        <v>86</v>
      </c>
      <c r="H7" s="6" t="s">
        <v>90</v>
      </c>
    </row>
    <row r="8" spans="1:8" ht="20" customHeight="1">
      <c r="A8" s="8" t="s">
        <v>26</v>
      </c>
      <c r="B8" s="7" t="s">
        <v>122</v>
      </c>
      <c r="C8" s="9" t="s">
        <v>27</v>
      </c>
      <c r="D8" s="6" t="s">
        <v>78</v>
      </c>
      <c r="E8" s="6" t="s">
        <v>91</v>
      </c>
      <c r="F8" s="6" t="s">
        <v>79</v>
      </c>
      <c r="G8" s="6" t="s">
        <v>86</v>
      </c>
      <c r="H8" s="6" t="s">
        <v>92</v>
      </c>
    </row>
    <row r="9" spans="1:8" ht="20" customHeight="1">
      <c r="A9" s="8" t="s">
        <v>28</v>
      </c>
      <c r="B9" s="7" t="s">
        <v>122</v>
      </c>
      <c r="C9" s="9" t="s">
        <v>29</v>
      </c>
      <c r="D9" s="6" t="s">
        <v>78</v>
      </c>
      <c r="E9" s="6" t="s">
        <v>91</v>
      </c>
      <c r="F9" s="6" t="s">
        <v>79</v>
      </c>
      <c r="G9" s="6" t="s">
        <v>86</v>
      </c>
      <c r="H9" s="6" t="s">
        <v>93</v>
      </c>
    </row>
    <row r="10" spans="1:8" ht="20" customHeight="1">
      <c r="A10" s="8" t="s">
        <v>30</v>
      </c>
      <c r="B10" s="7" t="s">
        <v>122</v>
      </c>
      <c r="C10" s="9" t="s">
        <v>31</v>
      </c>
      <c r="D10" s="6" t="s">
        <v>78</v>
      </c>
      <c r="E10" s="6" t="s">
        <v>91</v>
      </c>
      <c r="F10" s="6" t="s">
        <v>79</v>
      </c>
      <c r="G10" s="6" t="s">
        <v>86</v>
      </c>
      <c r="H10" s="6" t="s">
        <v>94</v>
      </c>
    </row>
    <row r="11" spans="1:8" ht="20" customHeight="1">
      <c r="A11" s="8" t="s">
        <v>32</v>
      </c>
      <c r="B11" s="7" t="s">
        <v>122</v>
      </c>
      <c r="C11" s="9" t="s">
        <v>33</v>
      </c>
      <c r="D11" s="6" t="s">
        <v>78</v>
      </c>
      <c r="E11" s="6" t="s">
        <v>74</v>
      </c>
      <c r="F11" s="6" t="s">
        <v>79</v>
      </c>
      <c r="G11" s="6" t="s">
        <v>86</v>
      </c>
      <c r="H11" s="6" t="s">
        <v>95</v>
      </c>
    </row>
    <row r="12" spans="1:8" ht="20" customHeight="1">
      <c r="A12" s="8" t="s">
        <v>34</v>
      </c>
      <c r="B12" s="7" t="s">
        <v>120</v>
      </c>
      <c r="C12" s="10" t="s">
        <v>36</v>
      </c>
      <c r="D12" s="6" t="s">
        <v>78</v>
      </c>
      <c r="E12" s="6" t="s">
        <v>74</v>
      </c>
      <c r="F12" s="6" t="s">
        <v>79</v>
      </c>
      <c r="G12" s="6" t="s">
        <v>86</v>
      </c>
      <c r="H12" s="6" t="s">
        <v>93</v>
      </c>
    </row>
    <row r="13" spans="1:8" ht="20" customHeight="1">
      <c r="A13" s="8" t="s">
        <v>40</v>
      </c>
      <c r="B13" s="7" t="s">
        <v>120</v>
      </c>
      <c r="C13" s="9" t="s">
        <v>41</v>
      </c>
      <c r="D13" s="6" t="s">
        <v>78</v>
      </c>
      <c r="E13" s="6" t="s">
        <v>74</v>
      </c>
      <c r="F13" s="6" t="s">
        <v>85</v>
      </c>
      <c r="G13" s="6" t="s">
        <v>96</v>
      </c>
      <c r="H13" s="6" t="s">
        <v>97</v>
      </c>
    </row>
    <row r="14" spans="1:8" ht="20" customHeight="1">
      <c r="A14" s="8" t="s">
        <v>42</v>
      </c>
      <c r="B14" s="7" t="s">
        <v>120</v>
      </c>
      <c r="C14" s="9" t="s">
        <v>43</v>
      </c>
      <c r="D14" s="6" t="s">
        <v>78</v>
      </c>
      <c r="E14" s="6" t="s">
        <v>91</v>
      </c>
      <c r="F14" s="6" t="s">
        <v>79</v>
      </c>
      <c r="G14" s="6" t="s">
        <v>86</v>
      </c>
      <c r="H14" s="6" t="s">
        <v>98</v>
      </c>
    </row>
    <row r="15" spans="1:8" ht="20" customHeight="1">
      <c r="A15" s="8" t="s">
        <v>44</v>
      </c>
      <c r="B15" s="7" t="s">
        <v>120</v>
      </c>
      <c r="C15" s="10" t="s">
        <v>45</v>
      </c>
      <c r="D15" s="6" t="s">
        <v>73</v>
      </c>
      <c r="E15" s="6" t="s">
        <v>74</v>
      </c>
      <c r="F15" s="6" t="s">
        <v>79</v>
      </c>
      <c r="G15" s="6" t="s">
        <v>99</v>
      </c>
      <c r="H15" s="6" t="s">
        <v>84</v>
      </c>
    </row>
    <row r="16" spans="1:8" ht="20" customHeight="1">
      <c r="A16" s="8" t="s">
        <v>46</v>
      </c>
      <c r="B16" s="7" t="s">
        <v>120</v>
      </c>
      <c r="C16" s="9" t="s">
        <v>47</v>
      </c>
      <c r="D16" s="6" t="s">
        <v>78</v>
      </c>
      <c r="E16" s="6" t="s">
        <v>91</v>
      </c>
      <c r="F16" s="6" t="s">
        <v>79</v>
      </c>
      <c r="G16" s="6" t="s">
        <v>86</v>
      </c>
      <c r="H16" s="6" t="s">
        <v>100</v>
      </c>
    </row>
    <row r="17" spans="1:8" ht="20" customHeight="1">
      <c r="A17" s="11" t="s">
        <v>48</v>
      </c>
      <c r="B17" s="7" t="s">
        <v>120</v>
      </c>
      <c r="C17" s="10" t="s">
        <v>50</v>
      </c>
      <c r="D17" s="6" t="s">
        <v>101</v>
      </c>
      <c r="E17" s="6" t="s">
        <v>74</v>
      </c>
      <c r="F17" s="6" t="s">
        <v>102</v>
      </c>
      <c r="G17" s="6" t="s">
        <v>99</v>
      </c>
      <c r="H17" s="6" t="s">
        <v>103</v>
      </c>
    </row>
    <row r="18" spans="1:8" ht="20" customHeight="1">
      <c r="A18" s="12">
        <v>17081902</v>
      </c>
      <c r="B18" s="7"/>
      <c r="C18" s="10" t="s">
        <v>63</v>
      </c>
      <c r="D18" s="6" t="s">
        <v>78</v>
      </c>
      <c r="E18" s="6" t="s">
        <v>74</v>
      </c>
      <c r="F18" s="6" t="s">
        <v>79</v>
      </c>
      <c r="G18" s="6" t="s">
        <v>86</v>
      </c>
      <c r="H18" s="6" t="s">
        <v>104</v>
      </c>
    </row>
    <row r="19" spans="1:8" ht="20" customHeight="1">
      <c r="A19" s="11" t="s">
        <v>51</v>
      </c>
      <c r="B19" s="7" t="s">
        <v>122</v>
      </c>
      <c r="C19" s="10" t="s">
        <v>53</v>
      </c>
      <c r="D19" s="6" t="s">
        <v>105</v>
      </c>
      <c r="E19" s="6" t="s">
        <v>74</v>
      </c>
      <c r="F19" s="6" t="s">
        <v>106</v>
      </c>
      <c r="G19" s="6" t="s">
        <v>107</v>
      </c>
      <c r="H19" s="6" t="s">
        <v>108</v>
      </c>
    </row>
    <row r="20" spans="1:8" ht="20" customHeight="1">
      <c r="A20" s="11" t="s">
        <v>54</v>
      </c>
      <c r="B20" s="7" t="s">
        <v>120</v>
      </c>
      <c r="C20" s="9" t="s">
        <v>56</v>
      </c>
      <c r="D20" s="6" t="s">
        <v>105</v>
      </c>
      <c r="E20" s="6" t="s">
        <v>74</v>
      </c>
      <c r="F20" s="6" t="s">
        <v>106</v>
      </c>
      <c r="G20" s="6" t="s">
        <v>107</v>
      </c>
      <c r="H20" s="6" t="s">
        <v>108</v>
      </c>
    </row>
    <row r="21" spans="1:8" ht="20" customHeight="1">
      <c r="A21" s="11" t="s">
        <v>109</v>
      </c>
      <c r="B21" s="7" t="s">
        <v>120</v>
      </c>
      <c r="C21" s="9" t="s">
        <v>60</v>
      </c>
      <c r="D21" s="6" t="s">
        <v>105</v>
      </c>
      <c r="E21" s="6" t="s">
        <v>74</v>
      </c>
      <c r="F21" s="6" t="s">
        <v>106</v>
      </c>
      <c r="G21" s="6" t="s">
        <v>99</v>
      </c>
      <c r="H21" s="6" t="s">
        <v>110</v>
      </c>
    </row>
    <row r="22" spans="1:8" ht="20" customHeight="1">
      <c r="A22" s="11" t="s">
        <v>111</v>
      </c>
      <c r="B22" s="7" t="s">
        <v>120</v>
      </c>
      <c r="C22" s="9" t="s">
        <v>62</v>
      </c>
      <c r="D22" s="6" t="s">
        <v>78</v>
      </c>
      <c r="E22" s="6" t="s">
        <v>74</v>
      </c>
      <c r="F22" s="6" t="s">
        <v>79</v>
      </c>
      <c r="G22" s="6" t="s">
        <v>86</v>
      </c>
      <c r="H22" s="6" t="s">
        <v>98</v>
      </c>
    </row>
    <row r="23" spans="1:8" ht="20" customHeight="1">
      <c r="A23" s="11" t="s">
        <v>37</v>
      </c>
      <c r="B23" s="7" t="s">
        <v>120</v>
      </c>
      <c r="C23" s="9" t="s">
        <v>39</v>
      </c>
      <c r="D23" s="6" t="s">
        <v>105</v>
      </c>
      <c r="E23" s="6" t="s">
        <v>74</v>
      </c>
      <c r="F23" s="6" t="s">
        <v>106</v>
      </c>
      <c r="G23" s="6" t="s">
        <v>99</v>
      </c>
      <c r="H23" s="6" t="s">
        <v>112</v>
      </c>
    </row>
    <row r="24" spans="1:8" ht="20" customHeight="1">
      <c r="A24" s="11" t="s">
        <v>113</v>
      </c>
      <c r="B24" s="7" t="s">
        <v>123</v>
      </c>
      <c r="C24" s="10" t="s">
        <v>67</v>
      </c>
      <c r="D24" s="6" t="s">
        <v>114</v>
      </c>
      <c r="E24" s="6" t="s">
        <v>74</v>
      </c>
      <c r="F24" s="6" t="s">
        <v>115</v>
      </c>
      <c r="G24" s="6" t="s">
        <v>116</v>
      </c>
      <c r="H24" s="6" t="s">
        <v>117</v>
      </c>
    </row>
    <row r="25" spans="1:8" ht="20" customHeight="1">
      <c r="A25" s="11" t="s">
        <v>118</v>
      </c>
      <c r="B25" s="7" t="s">
        <v>120</v>
      </c>
      <c r="C25" s="9" t="s">
        <v>58</v>
      </c>
      <c r="D25" s="6" t="s">
        <v>105</v>
      </c>
      <c r="E25" s="6" t="s">
        <v>74</v>
      </c>
      <c r="F25" s="6" t="s">
        <v>106</v>
      </c>
      <c r="G25" s="6" t="s">
        <v>83</v>
      </c>
      <c r="H25" s="6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EEFD-2873-4942-B0D8-5681152FD523}">
  <dimension ref="A1:AA25"/>
  <sheetViews>
    <sheetView workbookViewId="0">
      <selection activeCell="N30" sqref="N30"/>
    </sheetView>
  </sheetViews>
  <sheetFormatPr baseColWidth="10" defaultColWidth="11" defaultRowHeight="16"/>
  <cols>
    <col min="17" max="17" width="11.6640625" bestFit="1" customWidth="1"/>
    <col min="19" max="20" width="11.6640625" bestFit="1" customWidth="1"/>
    <col min="23" max="23" width="11.6640625" bestFit="1" customWidth="1"/>
  </cols>
  <sheetData>
    <row r="1" spans="1:27">
      <c r="A1" s="13" t="s">
        <v>0</v>
      </c>
      <c r="B1" s="14" t="s">
        <v>125</v>
      </c>
      <c r="C1" s="14" t="s">
        <v>126</v>
      </c>
      <c r="D1" s="14" t="s">
        <v>127</v>
      </c>
      <c r="E1" s="14" t="s">
        <v>128</v>
      </c>
      <c r="F1" s="14" t="s">
        <v>129</v>
      </c>
      <c r="G1" s="14" t="s">
        <v>130</v>
      </c>
      <c r="H1" s="15" t="s">
        <v>131</v>
      </c>
      <c r="I1" s="14" t="s">
        <v>132</v>
      </c>
      <c r="J1" s="14" t="s">
        <v>133</v>
      </c>
      <c r="K1" s="14" t="s">
        <v>134</v>
      </c>
      <c r="L1" s="14" t="s">
        <v>135</v>
      </c>
      <c r="M1" s="14" t="s">
        <v>136</v>
      </c>
      <c r="N1" s="14" t="s">
        <v>137</v>
      </c>
      <c r="O1" s="16" t="s">
        <v>138</v>
      </c>
      <c r="P1" s="14" t="s">
        <v>139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140</v>
      </c>
    </row>
    <row r="2" spans="1:27">
      <c r="A2" s="18" t="s">
        <v>5</v>
      </c>
      <c r="B2" s="19">
        <v>47.228397600000008</v>
      </c>
      <c r="C2" s="20">
        <v>2.0853896000000001</v>
      </c>
      <c r="D2" s="21">
        <v>14.196952000000001</v>
      </c>
      <c r="E2" s="22">
        <v>12</v>
      </c>
      <c r="F2" s="20">
        <v>0.25036320000000001</v>
      </c>
      <c r="G2" s="21">
        <v>6.7384576000000003</v>
      </c>
      <c r="H2" s="21">
        <f>G2/40/(E2*0.9/72+G2/40)*100</f>
        <v>52.898536161866247</v>
      </c>
      <c r="I2" s="21">
        <v>9.9417480000000005</v>
      </c>
      <c r="J2" s="21">
        <v>2.3774800000000003</v>
      </c>
      <c r="K2" s="21">
        <v>1.8020327999999999</v>
      </c>
      <c r="L2" s="20">
        <v>0.22222160000000002</v>
      </c>
      <c r="M2" s="23">
        <f>L2/C2</f>
        <v>0.106561191251745</v>
      </c>
      <c r="N2" s="24">
        <v>2.96</v>
      </c>
      <c r="O2" s="21">
        <v>99.967006400000017</v>
      </c>
      <c r="P2" s="33">
        <f>O2-N2</f>
        <v>97.007006400000023</v>
      </c>
      <c r="Q2" s="33">
        <f t="shared" ref="Q2:V25" si="0">B2*100/$P2</f>
        <v>48.685553088049936</v>
      </c>
      <c r="R2" s="33">
        <f t="shared" si="0"/>
        <v>2.1497309085088925</v>
      </c>
      <c r="S2" s="33">
        <f t="shared" si="0"/>
        <v>14.634975891803212</v>
      </c>
      <c r="T2" s="33">
        <f t="shared" si="0"/>
        <v>12.370240506669214</v>
      </c>
      <c r="U2" s="33">
        <f t="shared" si="0"/>
        <v>0.25808774983494381</v>
      </c>
      <c r="V2" s="33">
        <f t="shared" si="0"/>
        <v>6.9463617629994188</v>
      </c>
      <c r="W2" s="33">
        <f t="shared" ref="W2:Z25" si="1">I2*100/$P2</f>
        <v>10.248484484724804</v>
      </c>
      <c r="X2" s="33">
        <f t="shared" si="1"/>
        <v>2.4508332833163271</v>
      </c>
      <c r="Y2" s="33">
        <f t="shared" si="1"/>
        <v>1.8576315947422117</v>
      </c>
      <c r="Z2" s="33">
        <f t="shared" si="1"/>
        <v>0.22907788648140365</v>
      </c>
      <c r="AA2" s="33">
        <f>R2/80*48*10000</f>
        <v>12898.385451053357</v>
      </c>
    </row>
    <row r="3" spans="1:27">
      <c r="A3" s="18" t="s">
        <v>16</v>
      </c>
      <c r="B3" s="19">
        <v>49.466663780487806</v>
      </c>
      <c r="C3" s="20">
        <v>1.628815363902439</v>
      </c>
      <c r="D3" s="21">
        <v>14.495883212195121</v>
      </c>
      <c r="E3" s="22">
        <v>11.49</v>
      </c>
      <c r="F3" s="20">
        <v>0.20455779804878046</v>
      </c>
      <c r="G3" s="21">
        <v>7.196802156585365</v>
      </c>
      <c r="H3" s="21">
        <f t="shared" ref="H3:H25" si="2">G3/40/(E3*0.9/72+G3/40)*100</f>
        <v>55.608964420177841</v>
      </c>
      <c r="I3" s="21">
        <v>10.661858315121952</v>
      </c>
      <c r="J3" s="21">
        <v>2.5196932507317076</v>
      </c>
      <c r="K3" s="21">
        <v>8.0293715121951215E-2</v>
      </c>
      <c r="L3" s="20">
        <v>0.15580804243902438</v>
      </c>
      <c r="M3" s="23">
        <f t="shared" ref="M3:M25" si="3">L3/C3</f>
        <v>9.5657276995305157E-2</v>
      </c>
      <c r="N3" s="24">
        <v>2.5099999999999998</v>
      </c>
      <c r="O3" s="21">
        <v>100.48840587756098</v>
      </c>
      <c r="P3" s="33">
        <f t="shared" ref="P3:P16" si="4">O3-N3</f>
        <v>97.978405877560974</v>
      </c>
      <c r="Q3" s="33">
        <f t="shared" si="0"/>
        <v>50.487312318904209</v>
      </c>
      <c r="R3" s="33">
        <f t="shared" si="0"/>
        <v>1.6624228056311645</v>
      </c>
      <c r="S3" s="33">
        <f t="shared" si="0"/>
        <v>14.794977609974538</v>
      </c>
      <c r="T3" s="33">
        <f t="shared" si="0"/>
        <v>11.727073835390335</v>
      </c>
      <c r="U3" s="33">
        <f t="shared" si="0"/>
        <v>0.208778450941942</v>
      </c>
      <c r="V3" s="33">
        <f t="shared" si="0"/>
        <v>7.3452941922517825</v>
      </c>
      <c r="W3" s="33">
        <f t="shared" si="1"/>
        <v>10.881845055170194</v>
      </c>
      <c r="X3" s="33">
        <f t="shared" si="1"/>
        <v>2.5716822274904638</v>
      </c>
      <c r="Y3" s="33">
        <f t="shared" si="1"/>
        <v>8.1950419995902468E-2</v>
      </c>
      <c r="Z3" s="33">
        <f t="shared" si="1"/>
        <v>0.15902283880157267</v>
      </c>
      <c r="AA3" s="33">
        <f t="shared" ref="AA3:AA25" si="5">R3/80*48*10000</f>
        <v>9974.5368337869877</v>
      </c>
    </row>
    <row r="4" spans="1:27">
      <c r="A4" s="18" t="s">
        <v>19</v>
      </c>
      <c r="B4" s="19">
        <v>48.038136999999992</v>
      </c>
      <c r="C4" s="20">
        <v>1.3973170000000001</v>
      </c>
      <c r="D4" s="21">
        <v>14.9908746</v>
      </c>
      <c r="E4" s="22">
        <v>10.08</v>
      </c>
      <c r="F4" s="20">
        <v>0.15833079999999999</v>
      </c>
      <c r="G4" s="21">
        <v>8.3428886000000002</v>
      </c>
      <c r="H4" s="21">
        <f t="shared" si="2"/>
        <v>62.3399689660422</v>
      </c>
      <c r="I4" s="21">
        <v>7.8717113999999997</v>
      </c>
      <c r="J4" s="21">
        <v>3.1465861999999998</v>
      </c>
      <c r="K4" s="21">
        <v>1.4030397999999999</v>
      </c>
      <c r="L4" s="20">
        <v>0.12399400000000001</v>
      </c>
      <c r="M4" s="23">
        <f t="shared" si="3"/>
        <v>8.8737201365187715E-2</v>
      </c>
      <c r="N4" s="24">
        <v>4.62</v>
      </c>
      <c r="O4" s="21">
        <v>100.24608040000003</v>
      </c>
      <c r="P4" s="33">
        <f t="shared" si="4"/>
        <v>95.626080400000021</v>
      </c>
      <c r="Q4" s="33">
        <f t="shared" si="0"/>
        <v>50.235392686867854</v>
      </c>
      <c r="R4" s="33">
        <f t="shared" si="0"/>
        <v>1.4612300265315485</v>
      </c>
      <c r="S4" s="33">
        <f t="shared" si="0"/>
        <v>15.676554489417299</v>
      </c>
      <c r="T4" s="33">
        <f t="shared" si="0"/>
        <v>10.541057374552809</v>
      </c>
      <c r="U4" s="33">
        <f t="shared" si="0"/>
        <v>0.16557282211893309</v>
      </c>
      <c r="V4" s="33">
        <f t="shared" si="0"/>
        <v>8.7244908137006512</v>
      </c>
      <c r="W4" s="33">
        <f t="shared" si="1"/>
        <v>8.2317620539009333</v>
      </c>
      <c r="X4" s="33">
        <f t="shared" si="1"/>
        <v>3.290510482953978</v>
      </c>
      <c r="Y4" s="33">
        <f t="shared" si="1"/>
        <v>1.4672145863671724</v>
      </c>
      <c r="Z4" s="33">
        <f t="shared" si="1"/>
        <v>0.12966546310518859</v>
      </c>
      <c r="AA4" s="33">
        <f t="shared" si="5"/>
        <v>8767.3801591892916</v>
      </c>
    </row>
    <row r="5" spans="1:27">
      <c r="A5" s="18" t="s">
        <v>88</v>
      </c>
      <c r="B5" s="19">
        <v>51.1852692</v>
      </c>
      <c r="C5" s="20">
        <v>2.2067307</v>
      </c>
      <c r="D5" s="21">
        <v>14.2616409</v>
      </c>
      <c r="E5" s="22">
        <v>11.36</v>
      </c>
      <c r="F5" s="20">
        <v>0.1525569</v>
      </c>
      <c r="G5" s="21">
        <v>6.9719474999999989</v>
      </c>
      <c r="H5" s="21">
        <f t="shared" si="2"/>
        <v>55.105725818100325</v>
      </c>
      <c r="I5" s="21">
        <v>6.3345123000000001</v>
      </c>
      <c r="J5" s="21">
        <v>3.6069503999999997</v>
      </c>
      <c r="K5" s="21">
        <v>1.1961627000000001</v>
      </c>
      <c r="L5" s="20">
        <v>0.27207600000000004</v>
      </c>
      <c r="M5" s="23">
        <f t="shared" si="3"/>
        <v>0.123293703214443</v>
      </c>
      <c r="N5" s="24">
        <v>2.83</v>
      </c>
      <c r="O5" s="21">
        <v>100.46641599999998</v>
      </c>
      <c r="P5" s="33">
        <f t="shared" si="4"/>
        <v>97.636415999999983</v>
      </c>
      <c r="Q5" s="33">
        <f t="shared" si="0"/>
        <v>52.424363057324854</v>
      </c>
      <c r="R5" s="33">
        <f t="shared" si="0"/>
        <v>2.2601512738853509</v>
      </c>
      <c r="S5" s="33">
        <f t="shared" si="0"/>
        <v>14.606886942675162</v>
      </c>
      <c r="T5" s="33">
        <f t="shared" si="0"/>
        <v>11.63500307098532</v>
      </c>
      <c r="U5" s="33">
        <f t="shared" si="0"/>
        <v>0.15625000000000003</v>
      </c>
      <c r="V5" s="33">
        <f t="shared" si="0"/>
        <v>7.1407245222929934</v>
      </c>
      <c r="W5" s="33">
        <f t="shared" si="1"/>
        <v>6.4878582802547786</v>
      </c>
      <c r="X5" s="33">
        <f t="shared" si="1"/>
        <v>3.6942675159235669</v>
      </c>
      <c r="Y5" s="33">
        <f t="shared" si="1"/>
        <v>1.2251194267515928</v>
      </c>
      <c r="Z5" s="33">
        <f t="shared" si="1"/>
        <v>0.27866242038216571</v>
      </c>
      <c r="AA5" s="33">
        <f t="shared" si="5"/>
        <v>13560.907643312103</v>
      </c>
    </row>
    <row r="6" spans="1:27">
      <c r="A6" s="18" t="s">
        <v>40</v>
      </c>
      <c r="B6" s="19">
        <v>48.160314</v>
      </c>
      <c r="C6" s="20">
        <v>1.8394157999999998</v>
      </c>
      <c r="D6" s="21">
        <v>16.7146914</v>
      </c>
      <c r="E6" s="22">
        <v>14.89</v>
      </c>
      <c r="F6" s="20">
        <v>0.1453197</v>
      </c>
      <c r="G6" s="21">
        <v>3.9987299999999992</v>
      </c>
      <c r="H6" s="21">
        <f t="shared" si="2"/>
        <v>34.942540587727947</v>
      </c>
      <c r="I6" s="21">
        <v>6.1239086999999994</v>
      </c>
      <c r="J6" s="21">
        <v>4.6131690000000001</v>
      </c>
      <c r="K6" s="21">
        <v>0.63784620000000003</v>
      </c>
      <c r="L6" s="20">
        <v>0.2165166</v>
      </c>
      <c r="M6" s="23">
        <f t="shared" si="3"/>
        <v>0.11770943796394487</v>
      </c>
      <c r="N6" s="24">
        <v>2.4700000000000002</v>
      </c>
      <c r="O6" s="21">
        <v>99.890766400000004</v>
      </c>
      <c r="P6" s="33">
        <f t="shared" si="4"/>
        <v>97.420766400000005</v>
      </c>
      <c r="Q6" s="33">
        <f t="shared" si="0"/>
        <v>49.435367611725127</v>
      </c>
      <c r="R6" s="33">
        <f t="shared" si="0"/>
        <v>1.8881146884510649</v>
      </c>
      <c r="S6" s="33">
        <f t="shared" si="0"/>
        <v>17.157216082011853</v>
      </c>
      <c r="T6" s="33">
        <f t="shared" si="0"/>
        <v>15.284215624893708</v>
      </c>
      <c r="U6" s="33">
        <f t="shared" si="0"/>
        <v>0.14916706711516897</v>
      </c>
      <c r="V6" s="33">
        <f t="shared" si="0"/>
        <v>4.1045971488066622</v>
      </c>
      <c r="W6" s="33">
        <f t="shared" si="1"/>
        <v>6.2860403652090335</v>
      </c>
      <c r="X6" s="33">
        <f t="shared" si="1"/>
        <v>4.7353035399647609</v>
      </c>
      <c r="Y6" s="33">
        <f t="shared" si="1"/>
        <v>0.65473330129745311</v>
      </c>
      <c r="Z6" s="33">
        <f t="shared" si="1"/>
        <v>0.22224891878904371</v>
      </c>
      <c r="AA6" s="33">
        <f t="shared" si="5"/>
        <v>11328.68813070639</v>
      </c>
    </row>
    <row r="7" spans="1:27">
      <c r="A7" s="18" t="s">
        <v>42</v>
      </c>
      <c r="B7" s="19">
        <v>45.549900000000001</v>
      </c>
      <c r="C7" s="20">
        <v>1.4386725000000002</v>
      </c>
      <c r="D7" s="21">
        <v>14.86467</v>
      </c>
      <c r="E7" s="22">
        <v>12.57</v>
      </c>
      <c r="F7" s="20">
        <v>0.17802000000000001</v>
      </c>
      <c r="G7" s="21">
        <v>9.3789450000000016</v>
      </c>
      <c r="H7" s="21">
        <f t="shared" si="2"/>
        <v>59.876008246964609</v>
      </c>
      <c r="I7" s="21">
        <v>8.8226324999999992</v>
      </c>
      <c r="J7" s="21">
        <v>2.6257949999999997</v>
      </c>
      <c r="K7" s="21">
        <v>0.37248750000000003</v>
      </c>
      <c r="L7" s="20">
        <v>0.1190025</v>
      </c>
      <c r="M7" s="23">
        <f t="shared" si="3"/>
        <v>8.2716879623402809E-2</v>
      </c>
      <c r="N7" s="24">
        <v>3.25</v>
      </c>
      <c r="O7" s="21">
        <v>99.233739999999997</v>
      </c>
      <c r="P7" s="33">
        <f t="shared" si="4"/>
        <v>95.983739999999997</v>
      </c>
      <c r="Q7" s="33">
        <f t="shared" si="0"/>
        <v>47.455850334650428</v>
      </c>
      <c r="R7" s="33">
        <f t="shared" si="0"/>
        <v>1.498871058785582</v>
      </c>
      <c r="S7" s="33">
        <f t="shared" si="0"/>
        <v>15.486654302072415</v>
      </c>
      <c r="T7" s="33">
        <f t="shared" si="0"/>
        <v>13.095968129601951</v>
      </c>
      <c r="U7" s="33">
        <f t="shared" si="0"/>
        <v>0.18546891379727443</v>
      </c>
      <c r="V7" s="33">
        <f t="shared" si="0"/>
        <v>9.7713894040803169</v>
      </c>
      <c r="W7" s="33">
        <f t="shared" si="1"/>
        <v>9.1917990484638334</v>
      </c>
      <c r="X7" s="33">
        <f t="shared" si="1"/>
        <v>2.7356664785097968</v>
      </c>
      <c r="Y7" s="33">
        <f t="shared" si="1"/>
        <v>0.38807354245625353</v>
      </c>
      <c r="Z7" s="33">
        <f t="shared" si="1"/>
        <v>0.1239819369405693</v>
      </c>
      <c r="AA7" s="33">
        <f t="shared" si="5"/>
        <v>8993.226352713491</v>
      </c>
    </row>
    <row r="8" spans="1:27">
      <c r="A8" s="18" t="s">
        <v>44</v>
      </c>
      <c r="B8" s="19">
        <v>47.653118269259224</v>
      </c>
      <c r="C8" s="20">
        <v>1.9079181738537916</v>
      </c>
      <c r="D8" s="21">
        <v>14.377117399075246</v>
      </c>
      <c r="E8" s="22">
        <v>12.43</v>
      </c>
      <c r="F8" s="20">
        <v>0.18697598103767157</v>
      </c>
      <c r="G8" s="21">
        <v>6.9438681937408733</v>
      </c>
      <c r="H8" s="21">
        <f t="shared" si="2"/>
        <v>52.769494241486392</v>
      </c>
      <c r="I8" s="21">
        <v>11.026813085787987</v>
      </c>
      <c r="J8" s="21">
        <v>3.0841497280346539</v>
      </c>
      <c r="K8" s="21">
        <v>0.13164635399591162</v>
      </c>
      <c r="L8" s="20">
        <v>0.17362055382069502</v>
      </c>
      <c r="M8" s="23">
        <f t="shared" si="3"/>
        <v>9.0999999999999998E-2</v>
      </c>
      <c r="N8" s="24">
        <v>2.71</v>
      </c>
      <c r="O8" s="21">
        <v>100.71307887726078</v>
      </c>
      <c r="P8" s="33">
        <f t="shared" si="4"/>
        <v>98.003078877260791</v>
      </c>
      <c r="Q8" s="33">
        <f t="shared" si="0"/>
        <v>48.624103257959945</v>
      </c>
      <c r="R8" s="33">
        <f t="shared" si="0"/>
        <v>1.9467941167881788</v>
      </c>
      <c r="S8" s="33">
        <f t="shared" si="0"/>
        <v>14.670067067057323</v>
      </c>
      <c r="T8" s="33">
        <f t="shared" si="0"/>
        <v>12.683274997479774</v>
      </c>
      <c r="U8" s="33">
        <f t="shared" si="0"/>
        <v>0.19078582344524153</v>
      </c>
      <c r="V8" s="33">
        <f t="shared" si="0"/>
        <v>7.0853571880505752</v>
      </c>
      <c r="W8" s="33">
        <f t="shared" si="1"/>
        <v>11.25149659797728</v>
      </c>
      <c r="X8" s="33">
        <f t="shared" si="1"/>
        <v>3.1469926897880911</v>
      </c>
      <c r="Y8" s="33">
        <f t="shared" si="1"/>
        <v>0.13432879405838435</v>
      </c>
      <c r="Z8" s="33">
        <f t="shared" si="1"/>
        <v>0.17715826462772427</v>
      </c>
      <c r="AA8" s="33">
        <f t="shared" si="5"/>
        <v>11680.764700729074</v>
      </c>
    </row>
    <row r="9" spans="1:27">
      <c r="A9" s="18" t="s">
        <v>46</v>
      </c>
      <c r="B9" s="19">
        <v>47.754514500000006</v>
      </c>
      <c r="C9" s="20">
        <v>2.3656058999999998</v>
      </c>
      <c r="D9" s="21">
        <v>13.317593099999998</v>
      </c>
      <c r="E9" s="22">
        <v>14.1</v>
      </c>
      <c r="F9" s="20">
        <v>0.22362900000000002</v>
      </c>
      <c r="G9" s="21">
        <v>6.9723633000000005</v>
      </c>
      <c r="H9" s="21">
        <f t="shared" si="2"/>
        <v>49.723168276491599</v>
      </c>
      <c r="I9" s="21">
        <v>9.3233847000000001</v>
      </c>
      <c r="J9" s="21">
        <v>2.8245315</v>
      </c>
      <c r="K9" s="21">
        <v>0.71464050000000001</v>
      </c>
      <c r="L9" s="20">
        <v>0.21973980000000001</v>
      </c>
      <c r="M9" s="23">
        <f t="shared" si="3"/>
        <v>9.2889436909165651E-2</v>
      </c>
      <c r="N9" s="24">
        <v>2.77</v>
      </c>
      <c r="O9" s="21">
        <v>100.66894240000001</v>
      </c>
      <c r="P9" s="33">
        <f t="shared" si="4"/>
        <v>97.89894240000001</v>
      </c>
      <c r="Q9" s="33">
        <f t="shared" si="0"/>
        <v>48.779397743524548</v>
      </c>
      <c r="R9" s="33">
        <f t="shared" si="0"/>
        <v>2.4163753376767834</v>
      </c>
      <c r="S9" s="33">
        <f t="shared" si="0"/>
        <v>13.603408549181628</v>
      </c>
      <c r="T9" s="33">
        <f t="shared" si="0"/>
        <v>14.402607070451865</v>
      </c>
      <c r="U9" s="33">
        <f t="shared" si="0"/>
        <v>0.22842841252184967</v>
      </c>
      <c r="V9" s="33">
        <f t="shared" si="0"/>
        <v>7.122000635626887</v>
      </c>
      <c r="W9" s="33">
        <f t="shared" si="1"/>
        <v>9.5234784681392011</v>
      </c>
      <c r="X9" s="33">
        <f t="shared" si="1"/>
        <v>2.8851501668520574</v>
      </c>
      <c r="Y9" s="33">
        <f t="shared" si="1"/>
        <v>0.72997775305895429</v>
      </c>
      <c r="Z9" s="33">
        <f t="shared" si="1"/>
        <v>0.22445574447799141</v>
      </c>
      <c r="AA9" s="33">
        <f t="shared" si="5"/>
        <v>14498.252026060698</v>
      </c>
    </row>
    <row r="10" spans="1:27">
      <c r="A10" s="18" t="s">
        <v>48</v>
      </c>
      <c r="B10" s="19">
        <v>46.654344500000015</v>
      </c>
      <c r="C10" s="20">
        <v>1.5845165000000001</v>
      </c>
      <c r="D10" s="21">
        <v>16.055009000000002</v>
      </c>
      <c r="E10" s="22">
        <v>11.19</v>
      </c>
      <c r="F10" s="20">
        <v>0.167098</v>
      </c>
      <c r="G10" s="21">
        <v>7.7069095000000001</v>
      </c>
      <c r="H10" s="21">
        <f t="shared" si="2"/>
        <v>57.938369675421406</v>
      </c>
      <c r="I10" s="21">
        <v>9.2069055000000013</v>
      </c>
      <c r="J10" s="21">
        <v>2.7794615</v>
      </c>
      <c r="K10" s="21">
        <v>1.3678719999999998</v>
      </c>
      <c r="L10" s="20">
        <v>0.13018100000000002</v>
      </c>
      <c r="M10" s="23">
        <f t="shared" si="3"/>
        <v>8.2158185162477013E-2</v>
      </c>
      <c r="N10" s="24">
        <v>2.85</v>
      </c>
      <c r="O10" s="21">
        <v>99.766840000000002</v>
      </c>
      <c r="P10" s="33">
        <f t="shared" si="4"/>
        <v>96.916840000000008</v>
      </c>
      <c r="Q10" s="33">
        <f t="shared" si="0"/>
        <v>48.138532477947088</v>
      </c>
      <c r="R10" s="33">
        <f t="shared" si="0"/>
        <v>1.6349238171611866</v>
      </c>
      <c r="S10" s="33">
        <f t="shared" si="0"/>
        <v>16.565757818765036</v>
      </c>
      <c r="T10" s="33">
        <f t="shared" si="0"/>
        <v>11.545981069956468</v>
      </c>
      <c r="U10" s="33">
        <f t="shared" si="0"/>
        <v>0.17241379310344829</v>
      </c>
      <c r="V10" s="33">
        <f t="shared" si="0"/>
        <v>7.9520850040096231</v>
      </c>
      <c r="W10" s="33">
        <f t="shared" si="1"/>
        <v>9.4997995188452293</v>
      </c>
      <c r="X10" s="33">
        <f t="shared" si="1"/>
        <v>2.8678829190056132</v>
      </c>
      <c r="Y10" s="33">
        <f t="shared" si="1"/>
        <v>1.4113873295910182</v>
      </c>
      <c r="Z10" s="33">
        <f t="shared" si="1"/>
        <v>0.1343223736968725</v>
      </c>
      <c r="AA10" s="33">
        <f t="shared" si="5"/>
        <v>9809.5429029671195</v>
      </c>
    </row>
    <row r="11" spans="1:27">
      <c r="A11" s="25" t="s">
        <v>10</v>
      </c>
      <c r="B11" s="19">
        <v>49.696850336540145</v>
      </c>
      <c r="C11" s="20">
        <v>2.7459919558981363</v>
      </c>
      <c r="D11" s="21">
        <v>15.510184496477706</v>
      </c>
      <c r="E11" s="22">
        <v>12.12</v>
      </c>
      <c r="F11" s="20">
        <v>0.15037574996585032</v>
      </c>
      <c r="G11" s="21">
        <v>3.0700937275636648</v>
      </c>
      <c r="H11" s="21">
        <f t="shared" si="2"/>
        <v>33.62609212099413</v>
      </c>
      <c r="I11" s="21">
        <v>5.3827046400819603</v>
      </c>
      <c r="J11" s="21">
        <v>4.8820748141086936</v>
      </c>
      <c r="K11" s="21">
        <v>0.83220368459361893</v>
      </c>
      <c r="L11" s="20">
        <v>1.160975510605913</v>
      </c>
      <c r="M11" s="23">
        <f t="shared" si="3"/>
        <v>0.4227891156462586</v>
      </c>
      <c r="N11" s="24">
        <v>4.74</v>
      </c>
      <c r="O11" s="21">
        <v>100.46957603260805</v>
      </c>
      <c r="P11" s="33">
        <f t="shared" si="4"/>
        <v>95.729576032608051</v>
      </c>
      <c r="Q11" s="33">
        <f t="shared" si="0"/>
        <v>51.913789234386741</v>
      </c>
      <c r="R11" s="33">
        <f t="shared" si="0"/>
        <v>2.8684885797078827</v>
      </c>
      <c r="S11" s="33">
        <f t="shared" si="0"/>
        <v>16.20208209341126</v>
      </c>
      <c r="T11" s="33">
        <f t="shared" si="0"/>
        <v>12.660664031220199</v>
      </c>
      <c r="U11" s="33">
        <f t="shared" si="0"/>
        <v>0.15708389841257453</v>
      </c>
      <c r="V11" s="33">
        <f t="shared" si="0"/>
        <v>3.2070482862244254</v>
      </c>
      <c r="W11" s="33">
        <f t="shared" si="1"/>
        <v>5.6228230220600439</v>
      </c>
      <c r="X11" s="33">
        <f t="shared" si="1"/>
        <v>5.0998604782765655</v>
      </c>
      <c r="Y11" s="33">
        <f t="shared" si="1"/>
        <v>0.86932766140126649</v>
      </c>
      <c r="Z11" s="33">
        <f t="shared" si="1"/>
        <v>1.212765749856088</v>
      </c>
      <c r="AA11" s="33">
        <f t="shared" si="5"/>
        <v>17210.931478247297</v>
      </c>
    </row>
    <row r="12" spans="1:27">
      <c r="A12" s="25" t="s">
        <v>14</v>
      </c>
      <c r="B12" s="19">
        <v>46.22252571997236</v>
      </c>
      <c r="C12" s="20">
        <v>3.2654368552868007</v>
      </c>
      <c r="D12" s="21">
        <v>15.121719269108501</v>
      </c>
      <c r="E12" s="22">
        <v>14.46</v>
      </c>
      <c r="F12" s="20">
        <v>0.10490597373876988</v>
      </c>
      <c r="G12" s="21">
        <v>3.0861430092605393</v>
      </c>
      <c r="H12" s="21">
        <f t="shared" si="2"/>
        <v>29.91566718772885</v>
      </c>
      <c r="I12" s="21">
        <v>5.5171005279889433</v>
      </c>
      <c r="J12" s="21">
        <v>2.71706471983414</v>
      </c>
      <c r="K12" s="21">
        <v>5.0993840143745688</v>
      </c>
      <c r="L12" s="20">
        <v>0.830664573876987</v>
      </c>
      <c r="M12" s="23">
        <f t="shared" si="3"/>
        <v>0.25438084112149534</v>
      </c>
      <c r="N12" s="24">
        <v>3.68</v>
      </c>
      <c r="O12" s="21">
        <v>100.28218907201105</v>
      </c>
      <c r="P12" s="33">
        <f t="shared" si="4"/>
        <v>96.602189072011043</v>
      </c>
      <c r="Q12" s="33">
        <f t="shared" si="0"/>
        <v>47.848321206796143</v>
      </c>
      <c r="R12" s="33">
        <f t="shared" si="0"/>
        <v>3.380292813916066</v>
      </c>
      <c r="S12" s="33">
        <f t="shared" si="0"/>
        <v>15.65359896537767</v>
      </c>
      <c r="T12" s="33">
        <f t="shared" si="0"/>
        <v>14.968604892815577</v>
      </c>
      <c r="U12" s="33">
        <f t="shared" si="0"/>
        <v>0.10859585558725679</v>
      </c>
      <c r="V12" s="33">
        <f t="shared" si="0"/>
        <v>3.1946926243669362</v>
      </c>
      <c r="W12" s="33">
        <f t="shared" si="1"/>
        <v>5.7111547688389148</v>
      </c>
      <c r="X12" s="33">
        <f t="shared" si="1"/>
        <v>2.8126326597099514</v>
      </c>
      <c r="Y12" s="33">
        <f t="shared" si="1"/>
        <v>5.2787458165914742</v>
      </c>
      <c r="Z12" s="33">
        <f t="shared" si="1"/>
        <v>0.85988172924091533</v>
      </c>
      <c r="AA12" s="33">
        <f t="shared" si="5"/>
        <v>20281.756883496397</v>
      </c>
    </row>
    <row r="13" spans="1:27">
      <c r="A13" s="25" t="s">
        <v>26</v>
      </c>
      <c r="B13" s="19">
        <v>53.521244000000003</v>
      </c>
      <c r="C13" s="20">
        <v>2.9052155999999996</v>
      </c>
      <c r="D13" s="21">
        <v>14.264188399999998</v>
      </c>
      <c r="E13" s="22">
        <v>11.4</v>
      </c>
      <c r="F13" s="20">
        <v>0.1328992</v>
      </c>
      <c r="G13" s="21">
        <v>3.6742719999999998</v>
      </c>
      <c r="H13" s="21">
        <f t="shared" si="2"/>
        <v>39.195278310678418</v>
      </c>
      <c r="I13" s="21">
        <v>6.7983803999999992</v>
      </c>
      <c r="J13" s="21">
        <v>3.1162907999999998</v>
      </c>
      <c r="K13" s="21">
        <v>1.4736175999999999</v>
      </c>
      <c r="L13" s="20">
        <v>0.67035920000000004</v>
      </c>
      <c r="M13" s="23">
        <f t="shared" si="3"/>
        <v>0.23074335687857389</v>
      </c>
      <c r="N13" s="24">
        <v>2.2799999999999998</v>
      </c>
      <c r="O13" s="21">
        <v>100.3899028</v>
      </c>
      <c r="P13" s="33">
        <f t="shared" si="4"/>
        <v>98.1099028</v>
      </c>
      <c r="Q13" s="33">
        <f t="shared" si="0"/>
        <v>54.552336178647202</v>
      </c>
      <c r="R13" s="33">
        <f t="shared" si="0"/>
        <v>2.961184872359286</v>
      </c>
      <c r="S13" s="33">
        <f t="shared" si="0"/>
        <v>14.538989432165657</v>
      </c>
      <c r="T13" s="33">
        <f t="shared" si="0"/>
        <v>11.619622152963748</v>
      </c>
      <c r="U13" s="33">
        <f t="shared" si="0"/>
        <v>0.13545951652904908</v>
      </c>
      <c r="V13" s="33">
        <f t="shared" si="0"/>
        <v>3.7450572216854745</v>
      </c>
      <c r="W13" s="33">
        <f t="shared" si="1"/>
        <v>6.9293518859749588</v>
      </c>
      <c r="X13" s="33">
        <f t="shared" si="1"/>
        <v>3.1763264574348349</v>
      </c>
      <c r="Y13" s="33">
        <f t="shared" si="1"/>
        <v>1.5020069921015147</v>
      </c>
      <c r="Z13" s="33">
        <f t="shared" si="1"/>
        <v>0.68327373778623302</v>
      </c>
      <c r="AA13" s="33">
        <f t="shared" si="5"/>
        <v>17767.109234155716</v>
      </c>
    </row>
    <row r="14" spans="1:27">
      <c r="A14" s="25" t="s">
        <v>28</v>
      </c>
      <c r="B14" s="19">
        <v>53.643794100000001</v>
      </c>
      <c r="C14" s="20">
        <v>2.2461997999999999</v>
      </c>
      <c r="D14" s="21">
        <v>14.211048</v>
      </c>
      <c r="E14" s="22">
        <v>10.029999999999999</v>
      </c>
      <c r="F14" s="20">
        <v>0.13881009999999999</v>
      </c>
      <c r="G14" s="21">
        <v>4.1924533000000004</v>
      </c>
      <c r="H14" s="21">
        <f t="shared" si="2"/>
        <v>45.533256193653472</v>
      </c>
      <c r="I14" s="21">
        <v>7.3977047000000002</v>
      </c>
      <c r="J14" s="21">
        <v>4.2497246000000004</v>
      </c>
      <c r="K14" s="21">
        <v>0.76588230000000002</v>
      </c>
      <c r="L14" s="20">
        <v>0.3776023</v>
      </c>
      <c r="M14" s="23">
        <f t="shared" si="3"/>
        <v>0.16810717372515127</v>
      </c>
      <c r="N14" s="24">
        <v>2.93</v>
      </c>
      <c r="O14" s="21">
        <v>100.29606350000003</v>
      </c>
      <c r="P14" s="33">
        <f t="shared" si="4"/>
        <v>97.366063500000024</v>
      </c>
      <c r="Q14" s="33">
        <f t="shared" si="0"/>
        <v>55.09496037086884</v>
      </c>
      <c r="R14" s="33">
        <f t="shared" si="0"/>
        <v>2.3069637605303819</v>
      </c>
      <c r="S14" s="33">
        <f t="shared" si="0"/>
        <v>14.595483774487809</v>
      </c>
      <c r="T14" s="33">
        <f t="shared" si="0"/>
        <v>10.301330504134016</v>
      </c>
      <c r="U14" s="33">
        <f t="shared" si="0"/>
        <v>0.14256517621255169</v>
      </c>
      <c r="V14" s="33">
        <f t="shared" si="0"/>
        <v>4.3058671053287467</v>
      </c>
      <c r="W14" s="33">
        <f t="shared" si="1"/>
        <v>7.5978266287822125</v>
      </c>
      <c r="X14" s="33">
        <f t="shared" si="1"/>
        <v>4.3646877025073518</v>
      </c>
      <c r="Y14" s="33">
        <f t="shared" si="1"/>
        <v>0.78660086735456836</v>
      </c>
      <c r="Z14" s="33">
        <f t="shared" si="1"/>
        <v>0.38781715766910912</v>
      </c>
      <c r="AA14" s="33">
        <f t="shared" si="5"/>
        <v>13841.782563182293</v>
      </c>
    </row>
    <row r="15" spans="1:27">
      <c r="A15" s="25" t="s">
        <v>30</v>
      </c>
      <c r="B15" s="19">
        <v>49.274527499999998</v>
      </c>
      <c r="C15" s="20">
        <v>2.9246184</v>
      </c>
      <c r="D15" s="21">
        <v>14.7554055</v>
      </c>
      <c r="E15" s="22">
        <v>12.6</v>
      </c>
      <c r="F15" s="20">
        <v>0.16857719999999995</v>
      </c>
      <c r="G15" s="21">
        <v>3.8508129000000002</v>
      </c>
      <c r="H15" s="21">
        <f t="shared" si="2"/>
        <v>37.936005105561549</v>
      </c>
      <c r="I15" s="21">
        <v>8.4014171999999991</v>
      </c>
      <c r="J15" s="21">
        <v>2.6335286999999998</v>
      </c>
      <c r="K15" s="21">
        <v>2.6070660000000001</v>
      </c>
      <c r="L15" s="20">
        <v>0.75957750000000002</v>
      </c>
      <c r="M15" s="23">
        <f t="shared" si="3"/>
        <v>0.25971849865951746</v>
      </c>
      <c r="N15" s="24">
        <v>1.99</v>
      </c>
      <c r="O15" s="21">
        <v>100.14015429999999</v>
      </c>
      <c r="P15" s="33">
        <f t="shared" si="4"/>
        <v>98.150154299999997</v>
      </c>
      <c r="Q15" s="33">
        <f t="shared" si="0"/>
        <v>50.203209410542918</v>
      </c>
      <c r="R15" s="33">
        <f t="shared" si="0"/>
        <v>2.9797389732682267</v>
      </c>
      <c r="S15" s="33">
        <f t="shared" si="0"/>
        <v>15.033502092008428</v>
      </c>
      <c r="T15" s="33">
        <f t="shared" si="0"/>
        <v>12.837473450614841</v>
      </c>
      <c r="U15" s="33">
        <f t="shared" si="0"/>
        <v>0.17175439122055458</v>
      </c>
      <c r="V15" s="33">
        <f t="shared" si="0"/>
        <v>3.9233895529392973</v>
      </c>
      <c r="W15" s="33">
        <f t="shared" si="1"/>
        <v>8.5597595438522909</v>
      </c>
      <c r="X15" s="33">
        <f t="shared" si="1"/>
        <v>2.683163076800176</v>
      </c>
      <c r="Y15" s="33">
        <f t="shared" si="1"/>
        <v>2.656201631666717</v>
      </c>
      <c r="Z15" s="33">
        <f t="shared" si="1"/>
        <v>0.77389333253447579</v>
      </c>
      <c r="AA15" s="33">
        <f t="shared" si="5"/>
        <v>17878.433839609359</v>
      </c>
    </row>
    <row r="16" spans="1:27">
      <c r="A16" s="25" t="s">
        <v>32</v>
      </c>
      <c r="B16" s="19">
        <v>52.262133000000006</v>
      </c>
      <c r="C16" s="20">
        <v>2.8672980000000003</v>
      </c>
      <c r="D16" s="21">
        <v>14.1182622</v>
      </c>
      <c r="E16" s="22">
        <v>12.08</v>
      </c>
      <c r="F16" s="20">
        <v>0.1184106</v>
      </c>
      <c r="G16" s="21">
        <v>4.0181316000000002</v>
      </c>
      <c r="H16" s="21">
        <f t="shared" si="2"/>
        <v>39.949085573706355</v>
      </c>
      <c r="I16" s="21">
        <v>7.1095290000000002</v>
      </c>
      <c r="J16" s="21">
        <v>2.9886444000000001</v>
      </c>
      <c r="K16" s="21">
        <v>2.1264978000000001</v>
      </c>
      <c r="L16" s="20">
        <v>0.7593936</v>
      </c>
      <c r="M16" s="23">
        <f t="shared" si="3"/>
        <v>0.26484641638225254</v>
      </c>
      <c r="N16" s="24">
        <v>2.14</v>
      </c>
      <c r="O16" s="21">
        <v>100.74569319999999</v>
      </c>
      <c r="P16" s="33">
        <f t="shared" si="4"/>
        <v>98.60569319999999</v>
      </c>
      <c r="Q16" s="33">
        <f t="shared" si="0"/>
        <v>53.001131378892843</v>
      </c>
      <c r="R16" s="33">
        <f t="shared" si="0"/>
        <v>2.9078422421150836</v>
      </c>
      <c r="S16" s="33">
        <f t="shared" si="0"/>
        <v>14.317897620134575</v>
      </c>
      <c r="T16" s="33">
        <f t="shared" si="0"/>
        <v>12.250813931705112</v>
      </c>
      <c r="U16" s="33">
        <f t="shared" si="0"/>
        <v>0.12008495266072529</v>
      </c>
      <c r="V16" s="33">
        <f t="shared" si="0"/>
        <v>4.0749488894622985</v>
      </c>
      <c r="W16" s="33">
        <f t="shared" si="1"/>
        <v>7.2100593477699935</v>
      </c>
      <c r="X16" s="33">
        <f t="shared" si="1"/>
        <v>3.0309045076516945</v>
      </c>
      <c r="Y16" s="33">
        <f t="shared" si="1"/>
        <v>2.1565669597665793</v>
      </c>
      <c r="Z16" s="33">
        <f t="shared" si="1"/>
        <v>0.77013159722911417</v>
      </c>
      <c r="AA16" s="33">
        <f t="shared" si="5"/>
        <v>17447.053452690499</v>
      </c>
    </row>
    <row r="17" spans="1:27">
      <c r="A17" s="25" t="s">
        <v>37</v>
      </c>
      <c r="B17" s="20">
        <v>48.88076800000001</v>
      </c>
      <c r="C17" s="20">
        <v>2.6645314999999998</v>
      </c>
      <c r="D17" s="21">
        <v>15.801045999999999</v>
      </c>
      <c r="E17" s="22">
        <v>13.61</v>
      </c>
      <c r="F17" s="20">
        <v>0.20437349999999999</v>
      </c>
      <c r="G17" s="21">
        <v>5.4432435000000003</v>
      </c>
      <c r="H17" s="21">
        <f t="shared" si="2"/>
        <v>44.441013113431325</v>
      </c>
      <c r="I17" s="21">
        <v>3.394711</v>
      </c>
      <c r="J17" s="21">
        <v>2.4707125000000003</v>
      </c>
      <c r="K17" s="21">
        <v>2.5071734999999999</v>
      </c>
      <c r="L17" s="20">
        <v>0.40298999999999996</v>
      </c>
      <c r="M17" s="23">
        <f t="shared" si="3"/>
        <v>0.15124234785740007</v>
      </c>
      <c r="N17" s="24">
        <v>4.05</v>
      </c>
      <c r="O17" s="21">
        <v>99.541359</v>
      </c>
      <c r="P17" s="34">
        <f>O17-N17</f>
        <v>95.491359000000003</v>
      </c>
      <c r="Q17" s="33">
        <f t="shared" si="0"/>
        <v>51.188681899479519</v>
      </c>
      <c r="R17" s="33">
        <f t="shared" si="0"/>
        <v>2.7903378147545266</v>
      </c>
      <c r="S17" s="33">
        <f t="shared" si="0"/>
        <v>16.547095114648016</v>
      </c>
      <c r="T17" s="33">
        <f t="shared" si="0"/>
        <v>14.252598499514495</v>
      </c>
      <c r="U17" s="33">
        <f t="shared" si="0"/>
        <v>0.21402303008380055</v>
      </c>
      <c r="V17" s="33">
        <f t="shared" si="0"/>
        <v>5.7002471815277023</v>
      </c>
      <c r="W17" s="33">
        <f t="shared" si="1"/>
        <v>3.5549928658989969</v>
      </c>
      <c r="X17" s="33">
        <f t="shared" si="1"/>
        <v>2.5873676172102651</v>
      </c>
      <c r="Y17" s="33">
        <f t="shared" si="1"/>
        <v>2.6255501296195813</v>
      </c>
      <c r="Z17" s="33">
        <f t="shared" si="1"/>
        <v>0.4220172424187616</v>
      </c>
      <c r="AA17" s="35">
        <f t="shared" si="5"/>
        <v>16742.026888527158</v>
      </c>
    </row>
    <row r="18" spans="1:27">
      <c r="A18" s="25" t="s">
        <v>118</v>
      </c>
      <c r="B18" s="20">
        <v>49.591850000000001</v>
      </c>
      <c r="C18" s="20">
        <v>2.4476375000000004</v>
      </c>
      <c r="D18" s="27">
        <v>17.368312500000002</v>
      </c>
      <c r="E18" s="27">
        <v>10.076412500000002</v>
      </c>
      <c r="F18" s="28">
        <v>0.38018750000000001</v>
      </c>
      <c r="G18" s="27">
        <v>1.8258625000000002</v>
      </c>
      <c r="H18" s="21">
        <f t="shared" si="2"/>
        <v>26.600294468204446</v>
      </c>
      <c r="I18" s="27">
        <v>5.0165499999999996</v>
      </c>
      <c r="J18" s="27">
        <v>2.1723625000000002</v>
      </c>
      <c r="K18" s="27">
        <v>6.8453000000000008</v>
      </c>
      <c r="L18" s="28">
        <v>0.8787625</v>
      </c>
      <c r="M18" s="23">
        <f t="shared" si="3"/>
        <v>0.35902477388910731</v>
      </c>
      <c r="N18" s="29">
        <v>3.75</v>
      </c>
      <c r="O18" s="27">
        <v>100.47258749999999</v>
      </c>
      <c r="P18" s="36">
        <f>O18-N18</f>
        <v>96.722587499999989</v>
      </c>
      <c r="Q18" s="33">
        <f t="shared" si="0"/>
        <v>51.272253236608265</v>
      </c>
      <c r="R18" s="33">
        <f t="shared" si="0"/>
        <v>2.5305748773522017</v>
      </c>
      <c r="S18" s="33">
        <f t="shared" si="0"/>
        <v>17.956831955100462</v>
      </c>
      <c r="T18" s="33">
        <f t="shared" si="0"/>
        <v>10.41784836453016</v>
      </c>
      <c r="U18" s="33">
        <f t="shared" si="0"/>
        <v>0.39307002617149805</v>
      </c>
      <c r="V18" s="33">
        <f t="shared" si="0"/>
        <v>1.887731239613498</v>
      </c>
      <c r="W18" s="33">
        <f t="shared" si="1"/>
        <v>5.1865341174831583</v>
      </c>
      <c r="X18" s="33">
        <f t="shared" si="1"/>
        <v>2.2459722761242302</v>
      </c>
      <c r="Y18" s="33">
        <f t="shared" si="1"/>
        <v>7.0772506990675801</v>
      </c>
      <c r="Z18" s="33">
        <f t="shared" si="1"/>
        <v>0.90853907315082949</v>
      </c>
      <c r="AA18" s="33">
        <f t="shared" si="5"/>
        <v>15183.449264113211</v>
      </c>
    </row>
    <row r="19" spans="1:27">
      <c r="A19" s="25" t="s">
        <v>111</v>
      </c>
      <c r="B19" s="19">
        <v>52.143415699999998</v>
      </c>
      <c r="C19" s="20">
        <v>2.8220709999999998</v>
      </c>
      <c r="D19" s="21">
        <v>14.193935500000002</v>
      </c>
      <c r="E19" s="21">
        <v>11.896946699999999</v>
      </c>
      <c r="F19" s="20">
        <v>0.11406280000000001</v>
      </c>
      <c r="G19" s="21">
        <v>3.2960215999999996</v>
      </c>
      <c r="H19" s="21">
        <f t="shared" si="2"/>
        <v>35.653885018348134</v>
      </c>
      <c r="I19" s="21">
        <v>8.9726125000000003</v>
      </c>
      <c r="J19" s="21">
        <v>3.5457797999999991</v>
      </c>
      <c r="K19" s="21">
        <v>1.1396447000000001</v>
      </c>
      <c r="L19" s="20">
        <v>0.73550839999999995</v>
      </c>
      <c r="M19" s="23">
        <f t="shared" si="3"/>
        <v>0.26062717770034843</v>
      </c>
      <c r="N19" s="24">
        <v>1.67</v>
      </c>
      <c r="O19" s="21">
        <v>100.61456249999999</v>
      </c>
      <c r="P19" s="33">
        <f t="shared" ref="P19:P21" si="6">O19-N19</f>
        <v>98.944562499999989</v>
      </c>
      <c r="Q19" s="33">
        <f t="shared" si="0"/>
        <v>52.699627329192545</v>
      </c>
      <c r="R19" s="33">
        <f t="shared" si="0"/>
        <v>2.8521739130434782</v>
      </c>
      <c r="S19" s="33">
        <f t="shared" si="0"/>
        <v>14.345341614906836</v>
      </c>
      <c r="T19" s="33">
        <f t="shared" si="0"/>
        <v>12.023850931677018</v>
      </c>
      <c r="U19" s="33">
        <f t="shared" si="0"/>
        <v>0.11527950310559008</v>
      </c>
      <c r="V19" s="33">
        <f t="shared" si="0"/>
        <v>3.3311801242236023</v>
      </c>
      <c r="W19" s="33">
        <f t="shared" si="1"/>
        <v>9.0683229813664603</v>
      </c>
      <c r="X19" s="33">
        <f t="shared" si="1"/>
        <v>3.5836024844720491</v>
      </c>
      <c r="Y19" s="33">
        <f t="shared" si="1"/>
        <v>1.1518012422360251</v>
      </c>
      <c r="Z19" s="33">
        <f t="shared" si="1"/>
        <v>0.74335403726708071</v>
      </c>
      <c r="AA19" s="33">
        <f t="shared" si="5"/>
        <v>17113.043478260868</v>
      </c>
    </row>
    <row r="20" spans="1:27">
      <c r="A20" s="30" t="s">
        <v>34</v>
      </c>
      <c r="B20" s="19">
        <v>51.929263274304873</v>
      </c>
      <c r="C20" s="20">
        <v>0.95157821695917966</v>
      </c>
      <c r="D20" s="21">
        <v>14.507394219956618</v>
      </c>
      <c r="E20" s="22">
        <v>12.57</v>
      </c>
      <c r="F20" s="20">
        <v>0.20720640224807732</v>
      </c>
      <c r="G20" s="21">
        <v>4.9886659877736141</v>
      </c>
      <c r="H20" s="21">
        <f t="shared" si="2"/>
        <v>44.250610166948931</v>
      </c>
      <c r="I20" s="21">
        <v>8.424756989982253</v>
      </c>
      <c r="J20" s="21">
        <v>3.0462287193058568</v>
      </c>
      <c r="K20" s="21">
        <v>2.6239597478998227</v>
      </c>
      <c r="L20" s="20">
        <v>0.22488277779530666</v>
      </c>
      <c r="M20" s="23">
        <f t="shared" si="3"/>
        <v>0.23632610939112489</v>
      </c>
      <c r="N20" s="24">
        <v>0.82</v>
      </c>
      <c r="O20" s="21">
        <v>100.4116458956813</v>
      </c>
      <c r="P20" s="33">
        <f t="shared" si="6"/>
        <v>99.59164589568131</v>
      </c>
      <c r="Q20" s="33">
        <f t="shared" si="0"/>
        <v>52.142188039244701</v>
      </c>
      <c r="R20" s="33">
        <f t="shared" si="0"/>
        <v>0.95547995858600809</v>
      </c>
      <c r="S20" s="33">
        <f t="shared" si="0"/>
        <v>14.566878666863881</v>
      </c>
      <c r="T20" s="33">
        <f t="shared" si="0"/>
        <v>12.621540578982524</v>
      </c>
      <c r="U20" s="33">
        <f t="shared" si="0"/>
        <v>0.2080560074939605</v>
      </c>
      <c r="V20" s="33">
        <f t="shared" si="0"/>
        <v>5.0091209387171522</v>
      </c>
      <c r="W20" s="33">
        <f t="shared" si="1"/>
        <v>8.4593008923729247</v>
      </c>
      <c r="X20" s="33">
        <f t="shared" si="1"/>
        <v>3.0587191243898837</v>
      </c>
      <c r="Y20" s="33">
        <f t="shared" si="1"/>
        <v>2.6347187299709125</v>
      </c>
      <c r="Z20" s="33">
        <f t="shared" si="1"/>
        <v>0.22580486121382443</v>
      </c>
      <c r="AA20" s="33">
        <f t="shared" si="5"/>
        <v>5732.8797515160486</v>
      </c>
    </row>
    <row r="21" spans="1:27">
      <c r="A21" s="30">
        <v>17081902</v>
      </c>
      <c r="B21" s="19">
        <v>49.293316799999999</v>
      </c>
      <c r="C21" s="20">
        <v>1.5695315999999999</v>
      </c>
      <c r="D21" s="21">
        <v>12.607358399999999</v>
      </c>
      <c r="E21" s="21">
        <v>13.871239200000002</v>
      </c>
      <c r="F21" s="20">
        <v>0.23194079999999997</v>
      </c>
      <c r="G21" s="21">
        <v>6.8422535999999985</v>
      </c>
      <c r="H21" s="21">
        <f t="shared" si="2"/>
        <v>49.661174120836002</v>
      </c>
      <c r="I21" s="21">
        <v>8.8658388000000006</v>
      </c>
      <c r="J21" s="21">
        <v>3.2176872000000003</v>
      </c>
      <c r="K21" s="21">
        <v>1.1901708</v>
      </c>
      <c r="L21" s="20">
        <v>0.12678120000000001</v>
      </c>
      <c r="M21" s="23">
        <f t="shared" si="3"/>
        <v>8.0776455854727619E-2</v>
      </c>
      <c r="N21" s="24">
        <v>1.72</v>
      </c>
      <c r="O21" s="21">
        <v>99.676658800000013</v>
      </c>
      <c r="P21" s="33">
        <f t="shared" si="6"/>
        <v>97.956658800000014</v>
      </c>
      <c r="Q21" s="33">
        <f t="shared" si="0"/>
        <v>50.321557925575135</v>
      </c>
      <c r="R21" s="33">
        <f t="shared" si="0"/>
        <v>1.6022714731466523</v>
      </c>
      <c r="S21" s="33">
        <f t="shared" si="0"/>
        <v>12.870343429884317</v>
      </c>
      <c r="T21" s="33">
        <f t="shared" si="0"/>
        <v>14.160588335624205</v>
      </c>
      <c r="U21" s="33">
        <f t="shared" si="0"/>
        <v>0.23677900291960544</v>
      </c>
      <c r="V21" s="33">
        <f t="shared" si="0"/>
        <v>6.9849805861283594</v>
      </c>
      <c r="W21" s="33">
        <f t="shared" si="1"/>
        <v>9.0507770565159369</v>
      </c>
      <c r="X21" s="33">
        <f t="shared" si="1"/>
        <v>3.2848070150796116</v>
      </c>
      <c r="Y21" s="33">
        <f t="shared" si="1"/>
        <v>1.2149973412527213</v>
      </c>
      <c r="Z21" s="33">
        <f t="shared" si="1"/>
        <v>0.12942581091791996</v>
      </c>
      <c r="AA21" s="33">
        <f t="shared" si="5"/>
        <v>9613.628838879913</v>
      </c>
    </row>
    <row r="22" spans="1:27">
      <c r="A22" s="30" t="s">
        <v>113</v>
      </c>
      <c r="B22" s="20">
        <v>55.114385791571721</v>
      </c>
      <c r="C22" s="20">
        <v>0.57986485193621828</v>
      </c>
      <c r="D22" s="31">
        <v>14.455168621867871</v>
      </c>
      <c r="E22" s="31">
        <v>6.351042357630976</v>
      </c>
      <c r="F22" s="31">
        <v>0.14714223234624135</v>
      </c>
      <c r="G22" s="31">
        <v>6.8572179384965786</v>
      </c>
      <c r="H22" s="21">
        <f t="shared" si="2"/>
        <v>68.348412714769552</v>
      </c>
      <c r="I22" s="31">
        <v>7.9527993792710667</v>
      </c>
      <c r="J22" s="31">
        <v>3.9715208769931643</v>
      </c>
      <c r="K22" s="31">
        <v>2.0828837642369007</v>
      </c>
      <c r="L22" s="31">
        <v>0.19724975512528464</v>
      </c>
      <c r="M22" s="23">
        <f t="shared" si="3"/>
        <v>0.34016504788426277</v>
      </c>
      <c r="N22" s="31">
        <v>1.5375854214123588</v>
      </c>
      <c r="O22" s="31">
        <v>99.390084419134396</v>
      </c>
      <c r="P22" s="36">
        <f>O22-N22</f>
        <v>97.852498997722037</v>
      </c>
      <c r="Q22" s="33">
        <f t="shared" si="0"/>
        <v>56.323943032721893</v>
      </c>
      <c r="R22" s="33">
        <f t="shared" si="0"/>
        <v>0.59259074410528578</v>
      </c>
      <c r="S22" s="33">
        <f t="shared" si="0"/>
        <v>14.772406192921432</v>
      </c>
      <c r="T22" s="33">
        <f t="shared" si="0"/>
        <v>6.4904242841859618</v>
      </c>
      <c r="U22" s="33">
        <f t="shared" si="0"/>
        <v>0.15037146097788137</v>
      </c>
      <c r="V22" s="33">
        <f t="shared" si="0"/>
        <v>7.0077085498411353</v>
      </c>
      <c r="W22" s="33">
        <f t="shared" si="1"/>
        <v>8.1273339574661279</v>
      </c>
      <c r="X22" s="33">
        <f t="shared" si="1"/>
        <v>4.0586810941697253</v>
      </c>
      <c r="Y22" s="33">
        <f t="shared" si="1"/>
        <v>2.1285953711671577</v>
      </c>
      <c r="Z22" s="33">
        <f t="shared" si="1"/>
        <v>0.20157865884434542</v>
      </c>
      <c r="AA22" s="35">
        <f t="shared" si="5"/>
        <v>3555.5444646317146</v>
      </c>
    </row>
    <row r="23" spans="1:27">
      <c r="A23" s="32" t="s">
        <v>51</v>
      </c>
      <c r="B23" s="19">
        <v>52.30354902965599</v>
      </c>
      <c r="C23" s="20">
        <v>0.16817236283115855</v>
      </c>
      <c r="D23" s="21">
        <v>14.8574936041123</v>
      </c>
      <c r="E23" s="21">
        <v>9.4293174535389479</v>
      </c>
      <c r="F23" s="20">
        <v>0.15942351158560697</v>
      </c>
      <c r="G23" s="21">
        <v>7.1546161296955315</v>
      </c>
      <c r="H23" s="21">
        <f t="shared" si="2"/>
        <v>60.278460278460265</v>
      </c>
      <c r="I23" s="21">
        <v>10.618189128351126</v>
      </c>
      <c r="J23" s="21">
        <v>3.4732939444839857</v>
      </c>
      <c r="K23" s="21">
        <v>0.11276297160933177</v>
      </c>
      <c r="L23" s="20">
        <v>3.49954049822064E-2</v>
      </c>
      <c r="M23" s="23">
        <f t="shared" si="3"/>
        <v>0.20809248554913293</v>
      </c>
      <c r="N23" s="24">
        <v>1.82</v>
      </c>
      <c r="O23" s="21">
        <v>100.1454228650059</v>
      </c>
      <c r="P23" s="33">
        <f t="shared" ref="P23:P25" si="7">O23-N23</f>
        <v>98.325422865005905</v>
      </c>
      <c r="Q23" s="33">
        <f t="shared" si="0"/>
        <v>53.194329101910085</v>
      </c>
      <c r="R23" s="33">
        <f t="shared" si="0"/>
        <v>0.17103650096887732</v>
      </c>
      <c r="S23" s="33">
        <f t="shared" si="0"/>
        <v>15.110531102938275</v>
      </c>
      <c r="T23" s="33">
        <f t="shared" si="0"/>
        <v>9.5899078577925447</v>
      </c>
      <c r="U23" s="33">
        <f t="shared" si="0"/>
        <v>0.16213864831731725</v>
      </c>
      <c r="V23" s="33">
        <f t="shared" si="0"/>
        <v>7.2764661683869196</v>
      </c>
      <c r="W23" s="33">
        <f t="shared" si="1"/>
        <v>10.799027168110097</v>
      </c>
      <c r="X23" s="33">
        <f t="shared" si="1"/>
        <v>3.5324475026693563</v>
      </c>
      <c r="Y23" s="33">
        <f t="shared" si="1"/>
        <v>0.11468343417566344</v>
      </c>
      <c r="Z23" s="33">
        <f t="shared" si="1"/>
        <v>3.5591410606240367E-2</v>
      </c>
      <c r="AA23" s="33">
        <f t="shared" si="5"/>
        <v>1026.2190058132639</v>
      </c>
    </row>
    <row r="24" spans="1:27">
      <c r="A24" s="32" t="s">
        <v>124</v>
      </c>
      <c r="B24" s="19">
        <v>48.122178363672255</v>
      </c>
      <c r="C24" s="20">
        <v>0.40139881776900299</v>
      </c>
      <c r="D24" s="21">
        <v>15.407688760513327</v>
      </c>
      <c r="E24" s="21">
        <v>7.4331674535044421</v>
      </c>
      <c r="F24" s="20">
        <v>0.16619660493583416</v>
      </c>
      <c r="G24" s="21">
        <v>8.3992459640671271</v>
      </c>
      <c r="H24" s="21">
        <f t="shared" si="2"/>
        <v>69.324562810845492</v>
      </c>
      <c r="I24" s="21">
        <v>16.904430114906219</v>
      </c>
      <c r="J24" s="21">
        <v>1.4539773156959528</v>
      </c>
      <c r="K24" s="21">
        <v>0.10205054689042448</v>
      </c>
      <c r="L24" s="20">
        <v>2.2353929318854885E-2</v>
      </c>
      <c r="M24" s="23">
        <f t="shared" si="3"/>
        <v>5.5690072639225173E-2</v>
      </c>
      <c r="N24" s="24">
        <v>1.84</v>
      </c>
      <c r="O24" s="21">
        <v>100.29448000000001</v>
      </c>
      <c r="P24" s="33">
        <f t="shared" si="7"/>
        <v>98.454480000000004</v>
      </c>
      <c r="Q24" s="33">
        <f t="shared" si="0"/>
        <v>48.877591312931877</v>
      </c>
      <c r="R24" s="33">
        <f t="shared" si="0"/>
        <v>0.40769990128331685</v>
      </c>
      <c r="S24" s="33">
        <f t="shared" si="0"/>
        <v>15.649555774925961</v>
      </c>
      <c r="T24" s="33">
        <f t="shared" si="0"/>
        <v>7.5498519249753206</v>
      </c>
      <c r="U24" s="33">
        <f t="shared" si="0"/>
        <v>0.1688055281342547</v>
      </c>
      <c r="V24" s="33">
        <f t="shared" si="0"/>
        <v>8.5310957551826245</v>
      </c>
      <c r="W24" s="33">
        <f t="shared" si="1"/>
        <v>17.169792694965448</v>
      </c>
      <c r="X24" s="33">
        <f t="shared" si="1"/>
        <v>1.4768015794669298</v>
      </c>
      <c r="Y24" s="33">
        <f t="shared" si="1"/>
        <v>0.10365251727541955</v>
      </c>
      <c r="Z24" s="33">
        <f t="shared" si="1"/>
        <v>2.2704837117472849E-2</v>
      </c>
      <c r="AA24" s="33">
        <f t="shared" si="5"/>
        <v>2446.1994076999013</v>
      </c>
    </row>
    <row r="25" spans="1:27">
      <c r="A25" s="32" t="s">
        <v>109</v>
      </c>
      <c r="B25" s="19">
        <v>48.203094356435642</v>
      </c>
      <c r="C25" s="20">
        <v>0.24867485148514851</v>
      </c>
      <c r="D25" s="21">
        <v>17.537405346534651</v>
      </c>
      <c r="E25" s="21">
        <v>5.7195215841584153</v>
      </c>
      <c r="F25" s="20">
        <v>0.12336603960396039</v>
      </c>
      <c r="G25" s="21">
        <v>8.1033031683168328</v>
      </c>
      <c r="H25" s="21">
        <f t="shared" si="2"/>
        <v>73.914584440900242</v>
      </c>
      <c r="I25" s="21">
        <v>16.234776534653466</v>
      </c>
      <c r="J25" s="21">
        <v>1.4959346534653466</v>
      </c>
      <c r="K25" s="21">
        <v>0.38466891089108912</v>
      </c>
      <c r="L25" s="20">
        <v>9.7138613861386131E-3</v>
      </c>
      <c r="M25" s="23">
        <f t="shared" si="3"/>
        <v>3.90625E-2</v>
      </c>
      <c r="N25" s="24">
        <v>1.89</v>
      </c>
      <c r="O25" s="21">
        <v>100.00097138613862</v>
      </c>
      <c r="P25" s="33">
        <f t="shared" si="7"/>
        <v>98.110971386138615</v>
      </c>
      <c r="Q25" s="33">
        <f t="shared" si="0"/>
        <v>49.131196720824541</v>
      </c>
      <c r="R25" s="33">
        <f t="shared" si="0"/>
        <v>0.25346283700161387</v>
      </c>
      <c r="S25" s="33">
        <f t="shared" si="0"/>
        <v>17.875070543855998</v>
      </c>
      <c r="T25" s="33">
        <f t="shared" si="0"/>
        <v>5.8296452510371175</v>
      </c>
      <c r="U25" s="33">
        <f t="shared" si="0"/>
        <v>0.12574132929376935</v>
      </c>
      <c r="V25" s="33">
        <f t="shared" si="0"/>
        <v>8.2593241651072766</v>
      </c>
      <c r="W25" s="33">
        <f t="shared" si="1"/>
        <v>16.547360917218644</v>
      </c>
      <c r="X25" s="33">
        <f t="shared" si="1"/>
        <v>1.5247373788378333</v>
      </c>
      <c r="Y25" s="33">
        <f t="shared" si="1"/>
        <v>0.39207532598687145</v>
      </c>
      <c r="Z25" s="33">
        <f t="shared" si="1"/>
        <v>9.9008920703755401E-3</v>
      </c>
      <c r="AA25" s="33">
        <f t="shared" si="5"/>
        <v>1520.7770220096834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66FC-A3F0-6C42-8773-1FA66D74662A}">
  <dimension ref="A1:AM25"/>
  <sheetViews>
    <sheetView workbookViewId="0">
      <selection activeCell="J36" sqref="J36"/>
    </sheetView>
  </sheetViews>
  <sheetFormatPr baseColWidth="10" defaultRowHeight="16"/>
  <sheetData>
    <row r="1" spans="1:39">
      <c r="A1" s="13" t="s">
        <v>0</v>
      </c>
      <c r="B1" s="13" t="s">
        <v>3</v>
      </c>
      <c r="C1" s="14" t="s">
        <v>125</v>
      </c>
      <c r="D1" s="14" t="s">
        <v>126</v>
      </c>
      <c r="E1" s="14" t="s">
        <v>127</v>
      </c>
      <c r="F1" s="14" t="s">
        <v>128</v>
      </c>
      <c r="G1" s="14" t="s">
        <v>129</v>
      </c>
      <c r="H1" s="14" t="s">
        <v>130</v>
      </c>
      <c r="I1" s="14" t="s">
        <v>132</v>
      </c>
      <c r="J1" s="14" t="s">
        <v>133</v>
      </c>
      <c r="K1" s="14" t="s">
        <v>134</v>
      </c>
      <c r="L1" s="14" t="s">
        <v>135</v>
      </c>
      <c r="M1" s="14" t="s">
        <v>137</v>
      </c>
      <c r="N1" s="16" t="s">
        <v>138</v>
      </c>
      <c r="O1" s="37" t="s">
        <v>172</v>
      </c>
      <c r="P1" s="37" t="s">
        <v>174</v>
      </c>
      <c r="Q1" s="37" t="s">
        <v>175</v>
      </c>
      <c r="R1" s="37" t="s">
        <v>173</v>
      </c>
      <c r="S1" s="37" t="s">
        <v>168</v>
      </c>
      <c r="T1" s="37" t="s">
        <v>169</v>
      </c>
      <c r="U1" s="37" t="s">
        <v>171</v>
      </c>
      <c r="V1" s="37" t="s">
        <v>141</v>
      </c>
      <c r="W1" s="37" t="s">
        <v>142</v>
      </c>
      <c r="X1" s="37" t="s">
        <v>143</v>
      </c>
      <c r="Y1" s="37" t="s">
        <v>144</v>
      </c>
      <c r="Z1" s="37" t="s">
        <v>145</v>
      </c>
      <c r="AA1" s="37" t="s">
        <v>146</v>
      </c>
      <c r="AB1" s="37" t="s">
        <v>147</v>
      </c>
      <c r="AC1" s="37" t="s">
        <v>148</v>
      </c>
      <c r="AD1" s="37" t="s">
        <v>149</v>
      </c>
      <c r="AE1" s="37" t="s">
        <v>150</v>
      </c>
      <c r="AF1" s="37" t="s">
        <v>151</v>
      </c>
      <c r="AG1" s="37" t="s">
        <v>152</v>
      </c>
      <c r="AH1" s="37" t="s">
        <v>153</v>
      </c>
      <c r="AI1" s="37" t="s">
        <v>154</v>
      </c>
      <c r="AJ1" s="37" t="s">
        <v>170</v>
      </c>
      <c r="AK1" s="37" t="s">
        <v>176</v>
      </c>
      <c r="AL1" s="37" t="s">
        <v>167</v>
      </c>
      <c r="AM1" s="37" t="s">
        <v>177</v>
      </c>
    </row>
    <row r="2" spans="1:39">
      <c r="A2" s="18" t="s">
        <v>5</v>
      </c>
      <c r="B2" s="19" t="s">
        <v>120</v>
      </c>
      <c r="C2" s="19">
        <v>47.228397600000008</v>
      </c>
      <c r="D2" s="20">
        <v>2.0853896000000001</v>
      </c>
      <c r="E2" s="21">
        <v>14.196952000000001</v>
      </c>
      <c r="F2" s="22">
        <v>12</v>
      </c>
      <c r="G2" s="20">
        <v>0.25036320000000001</v>
      </c>
      <c r="H2" s="21">
        <v>6.7384576000000003</v>
      </c>
      <c r="I2" s="21">
        <v>9.9417480000000005</v>
      </c>
      <c r="J2" s="21">
        <v>2.3774800000000003</v>
      </c>
      <c r="K2" s="21">
        <v>1.8020327999999999</v>
      </c>
      <c r="L2" s="20">
        <v>0.22222160000000002</v>
      </c>
      <c r="M2" s="24">
        <v>2.96</v>
      </c>
      <c r="N2" s="21">
        <v>99.967006400000017</v>
      </c>
      <c r="O2" s="79">
        <v>20.217209690893903</v>
      </c>
      <c r="P2" s="79">
        <v>482.60532283088668</v>
      </c>
      <c r="Q2" s="80">
        <v>0.14918248000954767</v>
      </c>
      <c r="R2" s="81">
        <v>772.30576441102755</v>
      </c>
      <c r="S2" s="82">
        <v>12.280701754385966</v>
      </c>
      <c r="T2" s="81">
        <v>142.98245614035085</v>
      </c>
      <c r="U2" s="81">
        <v>30.227354099534551</v>
      </c>
      <c r="V2" s="82">
        <v>12.382145840792457</v>
      </c>
      <c r="W2" s="81">
        <v>29.060747105859885</v>
      </c>
      <c r="X2" s="82">
        <v>4.2176870748299322</v>
      </c>
      <c r="Y2" s="82">
        <v>19.065520945220193</v>
      </c>
      <c r="Z2" s="82">
        <v>4.8245614035087714</v>
      </c>
      <c r="AA2" s="80">
        <v>1.6659505907626206</v>
      </c>
      <c r="AB2" s="82">
        <v>5.4779806659505903</v>
      </c>
      <c r="AC2" s="80">
        <v>0.9</v>
      </c>
      <c r="AD2" s="82">
        <v>5.6390977443609014</v>
      </c>
      <c r="AE2" s="80">
        <v>1.1741138560687401</v>
      </c>
      <c r="AF2" s="82">
        <v>3.1029955841985917</v>
      </c>
      <c r="AG2" s="80">
        <v>0.45</v>
      </c>
      <c r="AH2" s="82">
        <v>2.744957632175677</v>
      </c>
      <c r="AI2" s="80">
        <v>0.4</v>
      </c>
      <c r="AJ2" s="83">
        <v>3.6012650674304805</v>
      </c>
      <c r="AK2" s="84">
        <v>0.82199546485260766</v>
      </c>
      <c r="AL2" s="84">
        <v>1.1337868480725624</v>
      </c>
      <c r="AM2" s="84">
        <v>0.5967299200381907</v>
      </c>
    </row>
    <row r="3" spans="1:39">
      <c r="A3" s="18" t="s">
        <v>16</v>
      </c>
      <c r="B3" s="19" t="s">
        <v>121</v>
      </c>
      <c r="C3" s="19">
        <v>49.466663780487806</v>
      </c>
      <c r="D3" s="20">
        <v>1.628815363902439</v>
      </c>
      <c r="E3" s="21">
        <v>14.495883212195121</v>
      </c>
      <c r="F3" s="22">
        <v>11.49</v>
      </c>
      <c r="G3" s="20">
        <v>0.20455779804878046</v>
      </c>
      <c r="H3" s="21">
        <v>7.196802156585365</v>
      </c>
      <c r="I3" s="21">
        <v>10.661858315121952</v>
      </c>
      <c r="J3" s="21">
        <v>2.5196932507317076</v>
      </c>
      <c r="K3" s="21">
        <v>8.0293715121951215E-2</v>
      </c>
      <c r="L3" s="20">
        <v>0.15580804243902438</v>
      </c>
      <c r="M3" s="24">
        <v>2.5099999999999998</v>
      </c>
      <c r="N3" s="21">
        <v>100.48840587756098</v>
      </c>
      <c r="O3" s="85">
        <v>0.6235827664399094</v>
      </c>
      <c r="P3" s="79">
        <v>327.03783267693041</v>
      </c>
      <c r="Q3" s="80">
        <v>0.11188686000716075</v>
      </c>
      <c r="R3" s="81">
        <v>39.818295739348372</v>
      </c>
      <c r="S3" s="82">
        <v>4.3680630146795556</v>
      </c>
      <c r="T3" s="81">
        <v>108.36466165413535</v>
      </c>
      <c r="U3" s="81">
        <v>30.227354099534551</v>
      </c>
      <c r="V3" s="82">
        <v>5.7584437283685403</v>
      </c>
      <c r="W3" s="82">
        <v>15.753669889008233</v>
      </c>
      <c r="X3" s="82">
        <v>2.5528105979233797</v>
      </c>
      <c r="Y3" s="82">
        <v>13.068385248836375</v>
      </c>
      <c r="Z3" s="82">
        <v>3.7</v>
      </c>
      <c r="AA3" s="80">
        <v>1.4440864064924217</v>
      </c>
      <c r="AB3" s="82">
        <v>4.7425110395035199</v>
      </c>
      <c r="AC3" s="80">
        <v>0.85929108485499461</v>
      </c>
      <c r="AD3" s="82">
        <v>5.4600787683494447</v>
      </c>
      <c r="AE3" s="80">
        <v>1.1337868480725624</v>
      </c>
      <c r="AF3" s="82">
        <v>3.2223415682062297</v>
      </c>
      <c r="AG3" s="80">
        <v>0.47738393603055257</v>
      </c>
      <c r="AH3" s="82">
        <v>3.0134860961928633</v>
      </c>
      <c r="AI3" s="80">
        <v>0.41771094402673348</v>
      </c>
      <c r="AJ3" s="83">
        <v>2.8404344193817876</v>
      </c>
      <c r="AK3" s="84">
        <v>0.34013605442176864</v>
      </c>
      <c r="AL3" s="84">
        <v>0.32820145602100492</v>
      </c>
      <c r="AM3" s="84">
        <v>0.17901897601145719</v>
      </c>
    </row>
    <row r="4" spans="1:39">
      <c r="A4" s="18" t="s">
        <v>19</v>
      </c>
      <c r="B4" s="19" t="s">
        <v>121</v>
      </c>
      <c r="C4" s="19">
        <v>48.038136999999992</v>
      </c>
      <c r="D4" s="20">
        <v>1.3973170000000001</v>
      </c>
      <c r="E4" s="21">
        <v>14.9908746</v>
      </c>
      <c r="F4" s="22">
        <v>10.08</v>
      </c>
      <c r="G4" s="20">
        <v>0.15833079999999999</v>
      </c>
      <c r="H4" s="21">
        <v>8.3428886000000002</v>
      </c>
      <c r="I4" s="21">
        <v>7.8717113999999997</v>
      </c>
      <c r="J4" s="21">
        <v>3.1465861999999998</v>
      </c>
      <c r="K4" s="21">
        <v>1.4030397999999999</v>
      </c>
      <c r="L4" s="20">
        <v>0.12399400000000001</v>
      </c>
      <c r="M4" s="24">
        <v>4.62</v>
      </c>
      <c r="N4" s="21">
        <v>100.24608040000003</v>
      </c>
      <c r="O4" s="79">
        <v>27.444487727339201</v>
      </c>
      <c r="P4" s="79">
        <v>244.77028038869355</v>
      </c>
      <c r="Q4" s="80">
        <v>0.6771586510199934</v>
      </c>
      <c r="R4" s="81">
        <v>209.54448736263356</v>
      </c>
      <c r="S4" s="82">
        <v>2.1307925552095792</v>
      </c>
      <c r="T4" s="81">
        <v>97.134646496312399</v>
      </c>
      <c r="U4" s="81">
        <v>37.83962541899723</v>
      </c>
      <c r="V4" s="82">
        <v>3.7619925056666297</v>
      </c>
      <c r="W4" s="82">
        <v>11.105401876727891</v>
      </c>
      <c r="X4" s="82">
        <v>2.0152241454355004</v>
      </c>
      <c r="Y4" s="82">
        <v>10.924826236455893</v>
      </c>
      <c r="Z4" s="82">
        <v>3.792088445711963</v>
      </c>
      <c r="AA4" s="80">
        <v>1.2328500880170228</v>
      </c>
      <c r="AB4" s="82">
        <v>5.1674729057836828</v>
      </c>
      <c r="AC4" s="80">
        <v>0.89384941934639128</v>
      </c>
      <c r="AD4" s="82">
        <v>6.5308189898372691</v>
      </c>
      <c r="AE4" s="80">
        <v>1.3242213619946537</v>
      </c>
      <c r="AF4" s="82">
        <v>3.8221843857572959</v>
      </c>
      <c r="AG4" s="80">
        <v>0.60191880090666072</v>
      </c>
      <c r="AH4" s="82">
        <v>3.6717046855306306</v>
      </c>
      <c r="AI4" s="80">
        <v>0.5116309807706616</v>
      </c>
      <c r="AJ4" s="83">
        <v>2.6725194760255739</v>
      </c>
      <c r="AK4" s="84">
        <v>0.17154685825839833</v>
      </c>
      <c r="AL4" s="84">
        <v>0.18057564027199824</v>
      </c>
      <c r="AM4" s="84">
        <v>0.21067158031733127</v>
      </c>
    </row>
    <row r="5" spans="1:39">
      <c r="A5" s="18" t="s">
        <v>88</v>
      </c>
      <c r="B5" s="19" t="s">
        <v>120</v>
      </c>
      <c r="C5" s="19">
        <v>51.1852692</v>
      </c>
      <c r="D5" s="20">
        <v>2.2067307</v>
      </c>
      <c r="E5" s="21">
        <v>14.2616409</v>
      </c>
      <c r="F5" s="22">
        <v>11.36</v>
      </c>
      <c r="G5" s="20">
        <v>0.1525569</v>
      </c>
      <c r="H5" s="21">
        <v>6.9719474999999989</v>
      </c>
      <c r="I5" s="21">
        <v>6.3345123000000001</v>
      </c>
      <c r="J5" s="21">
        <v>3.6069503999999997</v>
      </c>
      <c r="K5" s="21">
        <v>1.1961627000000001</v>
      </c>
      <c r="L5" s="20">
        <v>0.27207600000000004</v>
      </c>
      <c r="M5" s="24">
        <v>2.83</v>
      </c>
      <c r="N5" s="21">
        <v>100.46641599999998</v>
      </c>
      <c r="O5" s="86">
        <v>14.399282725642559</v>
      </c>
      <c r="P5" s="79">
        <v>121.21936640765092</v>
      </c>
      <c r="Q5" s="80">
        <v>0.18679019725044826</v>
      </c>
      <c r="R5" s="81">
        <v>181.69456066945608</v>
      </c>
      <c r="S5" s="82">
        <v>10.364614465032876</v>
      </c>
      <c r="T5" s="81">
        <v>150.54916317991632</v>
      </c>
      <c r="U5" s="81">
        <v>37.017334130304839</v>
      </c>
      <c r="V5" s="82">
        <v>10.0418410041841</v>
      </c>
      <c r="W5" s="81">
        <v>24.955170352659891</v>
      </c>
      <c r="X5" s="82">
        <v>3.6966527196652725</v>
      </c>
      <c r="Y5" s="82">
        <v>18.290496114763897</v>
      </c>
      <c r="Z5" s="82">
        <v>5.1778242677824275</v>
      </c>
      <c r="AA5" s="80">
        <v>1.7575014943215779</v>
      </c>
      <c r="AB5" s="82">
        <v>6.1476389719067539</v>
      </c>
      <c r="AC5" s="80">
        <v>1.0221159593544529</v>
      </c>
      <c r="AD5" s="82">
        <v>6.7543335325762097</v>
      </c>
      <c r="AE5" s="80">
        <v>1.3448894202032278</v>
      </c>
      <c r="AF5" s="82">
        <v>3.855349671249253</v>
      </c>
      <c r="AG5" s="80">
        <v>0.56784219964136273</v>
      </c>
      <c r="AH5" s="82">
        <v>3.4070531978481768</v>
      </c>
      <c r="AI5" s="80">
        <v>0.47818290496114763</v>
      </c>
      <c r="AJ5" s="83">
        <v>3.9248356246264189</v>
      </c>
      <c r="AK5" s="84">
        <v>0.68141063956963532</v>
      </c>
      <c r="AL5" s="84">
        <v>0.83682008368200833</v>
      </c>
      <c r="AM5" s="84">
        <v>0.35863717872086071</v>
      </c>
    </row>
    <row r="6" spans="1:39">
      <c r="A6" s="18" t="s">
        <v>40</v>
      </c>
      <c r="B6" s="19" t="s">
        <v>120</v>
      </c>
      <c r="C6" s="19">
        <v>48.160314</v>
      </c>
      <c r="D6" s="20">
        <v>1.8394157999999998</v>
      </c>
      <c r="E6" s="21">
        <v>16.7146914</v>
      </c>
      <c r="F6" s="22">
        <v>14.89</v>
      </c>
      <c r="G6" s="20">
        <v>0.1453197</v>
      </c>
      <c r="H6" s="21">
        <v>3.9987299999999992</v>
      </c>
      <c r="I6" s="21">
        <v>6.1239086999999994</v>
      </c>
      <c r="J6" s="21">
        <v>4.6131690000000001</v>
      </c>
      <c r="K6" s="21">
        <v>0.63784620000000003</v>
      </c>
      <c r="L6" s="20">
        <v>0.2165166</v>
      </c>
      <c r="M6" s="24">
        <v>2.4700000000000002</v>
      </c>
      <c r="N6" s="21">
        <v>99.890766400000004</v>
      </c>
      <c r="O6" s="86">
        <v>10.650693116634796</v>
      </c>
      <c r="P6" s="79">
        <v>254.46940726577438</v>
      </c>
      <c r="Q6" s="80">
        <v>0.41079110898661569</v>
      </c>
      <c r="R6" s="81">
        <v>104.38575525812618</v>
      </c>
      <c r="S6" s="82">
        <v>5.6285850860420643</v>
      </c>
      <c r="T6" s="81">
        <v>117.63862332695984</v>
      </c>
      <c r="U6" s="81">
        <v>40.247072179732307</v>
      </c>
      <c r="V6" s="82">
        <v>7.2000478011472273</v>
      </c>
      <c r="W6" s="82">
        <v>18.403441682600381</v>
      </c>
      <c r="X6" s="82">
        <v>2.796367112810707</v>
      </c>
      <c r="Y6" s="82">
        <v>13.736854684512426</v>
      </c>
      <c r="Z6" s="82">
        <v>4.7323135755258132</v>
      </c>
      <c r="AA6" s="80">
        <v>1.7088910133843211</v>
      </c>
      <c r="AB6" s="82">
        <v>5.7137308795411084</v>
      </c>
      <c r="AC6" s="80">
        <v>1</v>
      </c>
      <c r="AD6" s="82">
        <v>6.6981357552581251</v>
      </c>
      <c r="AE6" s="80">
        <v>1.4758604206500954</v>
      </c>
      <c r="AF6" s="82">
        <v>4.2289077437858511</v>
      </c>
      <c r="AG6" s="80">
        <v>0.6</v>
      </c>
      <c r="AH6" s="82">
        <v>3.7643403441682599</v>
      </c>
      <c r="AI6" s="80">
        <v>0.56000000000000005</v>
      </c>
      <c r="AJ6" s="83">
        <v>3.2669096558317401</v>
      </c>
      <c r="AK6" s="84">
        <v>0.29576959847036333</v>
      </c>
      <c r="AL6" s="84">
        <v>0.41826003824091779</v>
      </c>
      <c r="AM6" s="84">
        <v>0.17925430210325047</v>
      </c>
    </row>
    <row r="7" spans="1:39">
      <c r="A7" s="18" t="s">
        <v>42</v>
      </c>
      <c r="B7" s="19" t="s">
        <v>120</v>
      </c>
      <c r="C7" s="19">
        <v>45.549900000000001</v>
      </c>
      <c r="D7" s="20">
        <v>1.4386725000000002</v>
      </c>
      <c r="E7" s="21">
        <v>14.86467</v>
      </c>
      <c r="F7" s="22">
        <v>12.57</v>
      </c>
      <c r="G7" s="20">
        <v>0.17802000000000001</v>
      </c>
      <c r="H7" s="21">
        <v>9.3789450000000016</v>
      </c>
      <c r="I7" s="21">
        <v>8.8226324999999992</v>
      </c>
      <c r="J7" s="21">
        <v>2.6257949999999997</v>
      </c>
      <c r="K7" s="21">
        <v>0.37248750000000003</v>
      </c>
      <c r="L7" s="20">
        <v>0.1190025</v>
      </c>
      <c r="M7" s="24">
        <v>3.25</v>
      </c>
      <c r="N7" s="21">
        <v>99.233739999999997</v>
      </c>
      <c r="O7" s="86">
        <v>5.4508384306482558</v>
      </c>
      <c r="P7" s="79">
        <v>277.39253959809855</v>
      </c>
      <c r="Q7" s="80">
        <v>0.26172399634994836</v>
      </c>
      <c r="R7" s="81">
        <v>44.555893138615204</v>
      </c>
      <c r="S7" s="82">
        <v>4.6063423357590896</v>
      </c>
      <c r="T7" s="81">
        <v>102.26428950713647</v>
      </c>
      <c r="U7" s="81">
        <v>37.081055802860675</v>
      </c>
      <c r="V7" s="82">
        <v>4.8855145985323691</v>
      </c>
      <c r="W7" s="82">
        <v>13.71433740873729</v>
      </c>
      <c r="X7" s="82">
        <v>2.3042180638649441</v>
      </c>
      <c r="Y7" s="82">
        <v>12.56275182479752</v>
      </c>
      <c r="Z7" s="82">
        <v>3.8839841058332327</v>
      </c>
      <c r="AA7" s="80">
        <v>1.4586750729903788</v>
      </c>
      <c r="AB7" s="82">
        <v>5.3984936313782672</v>
      </c>
      <c r="AC7" s="80">
        <v>0.91079950729782022</v>
      </c>
      <c r="AD7" s="82">
        <v>6.0719967153187993</v>
      </c>
      <c r="AE7" s="80">
        <v>1.2911717153264117</v>
      </c>
      <c r="AF7" s="82">
        <v>3.8386186131325748</v>
      </c>
      <c r="AG7" s="80">
        <v>0.59324105839321617</v>
      </c>
      <c r="AH7" s="82">
        <v>3.664135948899276</v>
      </c>
      <c r="AI7" s="80">
        <v>0.54</v>
      </c>
      <c r="AJ7" s="83">
        <v>2.8475570802874373</v>
      </c>
      <c r="AK7" s="84">
        <v>0.33151706204326786</v>
      </c>
      <c r="AL7" s="84">
        <v>0.38386186131325745</v>
      </c>
      <c r="AM7" s="84">
        <v>0.17448266423329889</v>
      </c>
    </row>
    <row r="8" spans="1:39">
      <c r="A8" s="18" t="s">
        <v>44</v>
      </c>
      <c r="B8" s="19" t="s">
        <v>120</v>
      </c>
      <c r="C8" s="19">
        <v>47.653118269259224</v>
      </c>
      <c r="D8" s="20">
        <v>1.9079181738537916</v>
      </c>
      <c r="E8" s="21">
        <v>14.377117399075246</v>
      </c>
      <c r="F8" s="22">
        <v>12.43</v>
      </c>
      <c r="G8" s="20">
        <v>0.18697598103767157</v>
      </c>
      <c r="H8" s="21">
        <v>6.9438681937408733</v>
      </c>
      <c r="I8" s="21">
        <v>11.026813085787987</v>
      </c>
      <c r="J8" s="21">
        <v>3.0841497280346539</v>
      </c>
      <c r="K8" s="21">
        <v>0.13164635399591162</v>
      </c>
      <c r="L8" s="20">
        <v>0.17362055382069502</v>
      </c>
      <c r="M8" s="24">
        <v>2.71</v>
      </c>
      <c r="N8" s="21">
        <v>100.71307887726078</v>
      </c>
      <c r="O8" s="85">
        <v>1.671632896305125</v>
      </c>
      <c r="P8" s="79">
        <v>308.40286054827175</v>
      </c>
      <c r="Q8" s="80">
        <v>0.26072705601907031</v>
      </c>
      <c r="R8" s="81">
        <v>21.056317044100119</v>
      </c>
      <c r="S8" s="82">
        <v>6.0429082240762808</v>
      </c>
      <c r="T8" s="81">
        <v>113.22854588796187</v>
      </c>
      <c r="U8" s="81">
        <v>38.119785458879619</v>
      </c>
      <c r="V8" s="82">
        <v>6.6150178784266984</v>
      </c>
      <c r="W8" s="82">
        <v>16.924910607866508</v>
      </c>
      <c r="X8" s="82">
        <v>2.798867699642432</v>
      </c>
      <c r="Y8" s="82">
        <v>13.706793802145411</v>
      </c>
      <c r="Z8" s="82">
        <v>4.2924910607866504</v>
      </c>
      <c r="AA8" s="80">
        <v>1.7371871275327773</v>
      </c>
      <c r="AB8" s="82">
        <v>5.6734207389749702</v>
      </c>
      <c r="AC8" s="80">
        <v>0.99225268176400494</v>
      </c>
      <c r="AD8" s="82">
        <v>6.7938021454112043</v>
      </c>
      <c r="AE8" s="80">
        <v>1.4302741358760429</v>
      </c>
      <c r="AF8" s="82">
        <v>4.0822407628128721</v>
      </c>
      <c r="AG8" s="80">
        <v>0.59</v>
      </c>
      <c r="AH8" s="82">
        <v>3.7544696066746122</v>
      </c>
      <c r="AI8" s="80">
        <v>0.54635280095351602</v>
      </c>
      <c r="AJ8" s="83">
        <v>3.1533075089392133</v>
      </c>
      <c r="AK8" s="84">
        <v>0.42461263408820021</v>
      </c>
      <c r="AL8" s="84">
        <v>0.50655542312276525</v>
      </c>
      <c r="AM8" s="84">
        <v>0.23837902264600713</v>
      </c>
    </row>
    <row r="9" spans="1:39">
      <c r="A9" s="18" t="s">
        <v>46</v>
      </c>
      <c r="B9" s="19" t="s">
        <v>120</v>
      </c>
      <c r="C9" s="19">
        <v>47.754514500000006</v>
      </c>
      <c r="D9" s="20">
        <v>2.3656058999999998</v>
      </c>
      <c r="E9" s="21">
        <v>13.317593099999998</v>
      </c>
      <c r="F9" s="22">
        <v>14.1</v>
      </c>
      <c r="G9" s="20">
        <v>0.22362900000000002</v>
      </c>
      <c r="H9" s="21">
        <v>6.9723633000000005</v>
      </c>
      <c r="I9" s="21">
        <v>9.3233847000000001</v>
      </c>
      <c r="J9" s="21">
        <v>2.8245315</v>
      </c>
      <c r="K9" s="21">
        <v>0.71464050000000001</v>
      </c>
      <c r="L9" s="20">
        <v>0.21973980000000001</v>
      </c>
      <c r="M9" s="24">
        <v>2.77</v>
      </c>
      <c r="N9" s="21">
        <v>100.66894240000001</v>
      </c>
      <c r="O9" s="86">
        <v>12.643106312354258</v>
      </c>
      <c r="P9" s="79">
        <v>262.22229205263864</v>
      </c>
      <c r="Q9" s="80">
        <v>0.21507733928201989</v>
      </c>
      <c r="R9" s="81">
        <v>73.675172725734484</v>
      </c>
      <c r="S9" s="82">
        <v>9.4152256044097022</v>
      </c>
      <c r="T9" s="81">
        <v>184.2954704839772</v>
      </c>
      <c r="U9" s="81">
        <v>63.896896572616733</v>
      </c>
      <c r="V9" s="82">
        <v>9.704289548404736</v>
      </c>
      <c r="W9" s="81">
        <v>26.669590070970468</v>
      </c>
      <c r="X9" s="82">
        <v>4.4484876238378748</v>
      </c>
      <c r="Y9" s="81">
        <v>22.058331916763962</v>
      </c>
      <c r="Z9" s="82">
        <v>7.1181996208777312</v>
      </c>
      <c r="AA9" s="82">
        <v>2.3469239262454011</v>
      </c>
      <c r="AB9" s="82">
        <v>9.4186668418382151</v>
      </c>
      <c r="AC9" s="80">
        <v>1.6104991165437652</v>
      </c>
      <c r="AD9" s="82">
        <v>10.564598905532819</v>
      </c>
      <c r="AE9" s="82">
        <v>2.2368043285330068</v>
      </c>
      <c r="AF9" s="82">
        <v>6.6415882370287749</v>
      </c>
      <c r="AG9" s="80">
        <v>0.92913410569832611</v>
      </c>
      <c r="AH9" s="82">
        <v>5.7812788799006949</v>
      </c>
      <c r="AI9" s="80">
        <v>0.82589698284295632</v>
      </c>
      <c r="AJ9" s="83">
        <v>4.9553818970577392</v>
      </c>
      <c r="AK9" s="84">
        <v>0.6211433558464734</v>
      </c>
      <c r="AL9" s="84">
        <v>0.82589698284295632</v>
      </c>
      <c r="AM9" s="84">
        <v>0.34412374285123182</v>
      </c>
    </row>
    <row r="10" spans="1:39">
      <c r="A10" s="18" t="s">
        <v>48</v>
      </c>
      <c r="B10" s="19" t="s">
        <v>120</v>
      </c>
      <c r="C10" s="19">
        <v>46.654344500000015</v>
      </c>
      <c r="D10" s="20">
        <v>1.5845165000000001</v>
      </c>
      <c r="E10" s="21">
        <v>16.055009000000002</v>
      </c>
      <c r="F10" s="22">
        <v>11.19</v>
      </c>
      <c r="G10" s="20">
        <v>0.167098</v>
      </c>
      <c r="H10" s="21">
        <v>7.7069095000000001</v>
      </c>
      <c r="I10" s="21">
        <v>9.2069055000000013</v>
      </c>
      <c r="J10" s="21">
        <v>2.7794615</v>
      </c>
      <c r="K10" s="21">
        <v>1.3678719999999998</v>
      </c>
      <c r="L10" s="20">
        <v>0.13018100000000002</v>
      </c>
      <c r="M10" s="24">
        <v>2.85</v>
      </c>
      <c r="N10" s="21">
        <v>99.766840000000002</v>
      </c>
      <c r="O10" s="86">
        <v>18.974175035868004</v>
      </c>
      <c r="P10" s="79">
        <v>261.99784791965573</v>
      </c>
      <c r="Q10" s="80">
        <v>0.22417503586800572</v>
      </c>
      <c r="R10" s="81">
        <v>111.07125777140124</v>
      </c>
      <c r="S10" s="82">
        <v>4.4117647058823524</v>
      </c>
      <c r="T10" s="81">
        <v>96.692670970827351</v>
      </c>
      <c r="U10" s="81">
        <v>27.681133428981347</v>
      </c>
      <c r="V10" s="82">
        <v>4.6329507412721185</v>
      </c>
      <c r="W10" s="82">
        <v>12.374461979913915</v>
      </c>
      <c r="X10" s="82">
        <v>2.0444763271162123</v>
      </c>
      <c r="Y10" s="82">
        <v>9.7396580583452881</v>
      </c>
      <c r="Z10" s="82">
        <v>3.3536585365853653</v>
      </c>
      <c r="AA10" s="80">
        <v>1.2043579626972738</v>
      </c>
      <c r="AB10" s="82">
        <v>4.2682926829268295</v>
      </c>
      <c r="AC10" s="80">
        <v>0.78</v>
      </c>
      <c r="AD10" s="82">
        <v>4.8272357723577244</v>
      </c>
      <c r="AE10" s="80">
        <v>1.0222381635581059</v>
      </c>
      <c r="AF10" s="82">
        <v>2.8111549497847919</v>
      </c>
      <c r="AG10" s="80">
        <v>0.44</v>
      </c>
      <c r="AH10" s="82">
        <v>2.8395504543280725</v>
      </c>
      <c r="AI10" s="80">
        <v>0.41</v>
      </c>
      <c r="AJ10" s="83">
        <v>2.6228479196556669</v>
      </c>
      <c r="AK10" s="84">
        <v>0.26901004304160686</v>
      </c>
      <c r="AL10" s="84">
        <v>0.35868005738880915</v>
      </c>
      <c r="AM10" s="84">
        <v>0.14945002391200382</v>
      </c>
    </row>
    <row r="11" spans="1:39">
      <c r="A11" s="25" t="s">
        <v>10</v>
      </c>
      <c r="B11" s="19" t="s">
        <v>120</v>
      </c>
      <c r="C11" s="19">
        <v>49.696850336540145</v>
      </c>
      <c r="D11" s="20">
        <v>2.7459919558981363</v>
      </c>
      <c r="E11" s="21">
        <v>15.510184496477706</v>
      </c>
      <c r="F11" s="22">
        <v>12.12</v>
      </c>
      <c r="G11" s="20">
        <v>0.15037574996585032</v>
      </c>
      <c r="H11" s="21">
        <v>3.0700937275636648</v>
      </c>
      <c r="I11" s="21">
        <v>5.3827046400819603</v>
      </c>
      <c r="J11" s="21">
        <v>4.8820748141086936</v>
      </c>
      <c r="K11" s="21">
        <v>0.83220368459361893</v>
      </c>
      <c r="L11" s="20">
        <v>1.160975510605913</v>
      </c>
      <c r="M11" s="24">
        <v>4.74</v>
      </c>
      <c r="N11" s="21">
        <v>100.46957603260805</v>
      </c>
      <c r="O11" s="86">
        <v>6.0819290068124765</v>
      </c>
      <c r="P11" s="79">
        <v>223.97514043265213</v>
      </c>
      <c r="Q11" s="80">
        <v>0.15537229592446519</v>
      </c>
      <c r="R11" s="81">
        <v>688.85203776741969</v>
      </c>
      <c r="S11" s="81">
        <v>73.33572367634757</v>
      </c>
      <c r="T11" s="81">
        <v>545.41502330584433</v>
      </c>
      <c r="U11" s="81">
        <v>49.2739333094299</v>
      </c>
      <c r="V11" s="81">
        <v>60.147006095374685</v>
      </c>
      <c r="W11" s="81">
        <v>125.28385323293891</v>
      </c>
      <c r="X11" s="82">
        <v>17.201505916098963</v>
      </c>
      <c r="Y11" s="81">
        <v>69.738257439942643</v>
      </c>
      <c r="Z11" s="82">
        <v>14.192661646946338</v>
      </c>
      <c r="AA11" s="82">
        <v>4.8270885622086768</v>
      </c>
      <c r="AB11" s="82">
        <v>13.587606071471257</v>
      </c>
      <c r="AC11" s="80">
        <v>1.9361778415202584</v>
      </c>
      <c r="AD11" s="82">
        <v>10.397992111868053</v>
      </c>
      <c r="AE11" s="80">
        <v>1.8525158360224694</v>
      </c>
      <c r="AF11" s="82">
        <v>4.5416517270228276</v>
      </c>
      <c r="AG11" s="80">
        <v>0.6</v>
      </c>
      <c r="AH11" s="82">
        <v>3.4</v>
      </c>
      <c r="AI11" s="80">
        <v>0.44818931516672644</v>
      </c>
      <c r="AJ11" s="83">
        <v>11.723736106131229</v>
      </c>
      <c r="AK11" s="83">
        <v>4.6910481654117362</v>
      </c>
      <c r="AL11" s="83">
        <v>10.484642046133622</v>
      </c>
      <c r="AM11" s="84">
        <v>1.9421536990558148</v>
      </c>
    </row>
    <row r="12" spans="1:39">
      <c r="A12" s="25" t="s">
        <v>14</v>
      </c>
      <c r="B12" s="19" t="s">
        <v>120</v>
      </c>
      <c r="C12" s="19">
        <v>46.22252571997236</v>
      </c>
      <c r="D12" s="20">
        <v>3.2654368552868007</v>
      </c>
      <c r="E12" s="21">
        <v>15.121719269108501</v>
      </c>
      <c r="F12" s="22">
        <v>14.46</v>
      </c>
      <c r="G12" s="20">
        <v>0.10490597373876988</v>
      </c>
      <c r="H12" s="21">
        <v>3.0861430092605393</v>
      </c>
      <c r="I12" s="21">
        <v>5.5171005279889433</v>
      </c>
      <c r="J12" s="21">
        <v>2.71706471983414</v>
      </c>
      <c r="K12" s="21">
        <v>5.0993840143745688</v>
      </c>
      <c r="L12" s="20">
        <v>0.830664573876987</v>
      </c>
      <c r="M12" s="24">
        <v>3.68</v>
      </c>
      <c r="N12" s="21">
        <v>100.28218907201105</v>
      </c>
      <c r="O12" s="79">
        <v>57.699080706781281</v>
      </c>
      <c r="P12" s="79">
        <v>183.97803247373446</v>
      </c>
      <c r="Q12" s="80">
        <v>0.46561604584527216</v>
      </c>
      <c r="R12" s="81">
        <v>772.72862941738299</v>
      </c>
      <c r="S12" s="81">
        <v>62.314947468958941</v>
      </c>
      <c r="T12" s="81">
        <v>419.78569723018143</v>
      </c>
      <c r="U12" s="81">
        <v>44.96478032473734</v>
      </c>
      <c r="V12" s="81">
        <v>54.441260744985676</v>
      </c>
      <c r="W12" s="81">
        <v>109.06160458452722</v>
      </c>
      <c r="X12" s="82">
        <v>14.517669531996177</v>
      </c>
      <c r="Y12" s="81">
        <v>58.291547277936957</v>
      </c>
      <c r="Z12" s="82">
        <v>12.177650429799424</v>
      </c>
      <c r="AA12" s="82">
        <v>3.1550143266475645</v>
      </c>
      <c r="AB12" s="82">
        <v>11.416547277936962</v>
      </c>
      <c r="AC12" s="80">
        <v>1.6654727793696273</v>
      </c>
      <c r="AD12" s="82">
        <v>8.8646131805157591</v>
      </c>
      <c r="AE12" s="80">
        <v>1.7012893982808024</v>
      </c>
      <c r="AF12" s="82">
        <v>4.2084527220630363</v>
      </c>
      <c r="AG12" s="80">
        <v>0.56709646609360076</v>
      </c>
      <c r="AH12" s="82">
        <v>3.2831900668576885</v>
      </c>
      <c r="AI12" s="80">
        <v>0.41786055396370581</v>
      </c>
      <c r="AJ12" s="83">
        <v>9.8934455587392556</v>
      </c>
      <c r="AK12" s="83">
        <v>4.0293696275071635</v>
      </c>
      <c r="AL12" s="83">
        <v>9.2585959885386799</v>
      </c>
      <c r="AM12" s="84">
        <v>1.7609837631327603</v>
      </c>
    </row>
    <row r="13" spans="1:39">
      <c r="A13" s="25" t="s">
        <v>26</v>
      </c>
      <c r="B13" s="19" t="s">
        <v>122</v>
      </c>
      <c r="C13" s="19">
        <v>53.521244000000003</v>
      </c>
      <c r="D13" s="20">
        <v>2.9052155999999996</v>
      </c>
      <c r="E13" s="21">
        <v>14.264188399999998</v>
      </c>
      <c r="F13" s="22">
        <v>11.4</v>
      </c>
      <c r="G13" s="20">
        <v>0.1328992</v>
      </c>
      <c r="H13" s="21">
        <v>3.6742719999999998</v>
      </c>
      <c r="I13" s="21">
        <v>6.7983803999999992</v>
      </c>
      <c r="J13" s="21">
        <v>3.1162907999999998</v>
      </c>
      <c r="K13" s="21">
        <v>1.4736175999999999</v>
      </c>
      <c r="L13" s="20">
        <v>0.67035920000000004</v>
      </c>
      <c r="M13" s="24">
        <v>2.2799999999999998</v>
      </c>
      <c r="N13" s="21">
        <v>100.3899028</v>
      </c>
      <c r="O13" s="79">
        <v>24.799928332537029</v>
      </c>
      <c r="P13" s="79">
        <v>275.02388915432397</v>
      </c>
      <c r="Q13" s="80">
        <v>0.14930721452460582</v>
      </c>
      <c r="R13" s="81">
        <v>406.51128762541805</v>
      </c>
      <c r="S13" s="81">
        <v>31.605351170568561</v>
      </c>
      <c r="T13" s="81">
        <v>336.33988294314378</v>
      </c>
      <c r="U13" s="81">
        <v>37.511944577161962</v>
      </c>
      <c r="V13" s="81">
        <v>34.937888198757761</v>
      </c>
      <c r="W13" s="81">
        <v>69.069517439082659</v>
      </c>
      <c r="X13" s="82">
        <v>9.2477902532250358</v>
      </c>
      <c r="Y13" s="81">
        <v>40.521978021978022</v>
      </c>
      <c r="Z13" s="82">
        <v>9.6258361204013383</v>
      </c>
      <c r="AA13" s="82">
        <v>3.0567964644051604</v>
      </c>
      <c r="AB13" s="82">
        <v>9.5437171524128033</v>
      </c>
      <c r="AC13" s="80">
        <v>1.3706402293358813</v>
      </c>
      <c r="AD13" s="82">
        <v>7.8236980410893446</v>
      </c>
      <c r="AE13" s="80">
        <v>1.3437649307214523</v>
      </c>
      <c r="AF13" s="82">
        <v>3.5833731485905398</v>
      </c>
      <c r="AG13" s="80">
        <v>0.50764452938365978</v>
      </c>
      <c r="AH13" s="82">
        <v>2.7875298614428998</v>
      </c>
      <c r="AI13" s="80">
        <v>0.38819875776397517</v>
      </c>
      <c r="AJ13" s="83">
        <v>7.9954013377926412</v>
      </c>
      <c r="AK13" s="83">
        <v>2.1559961777353078</v>
      </c>
      <c r="AL13" s="83">
        <v>4.329909221213569</v>
      </c>
      <c r="AM13" s="84">
        <v>0.77639751552795033</v>
      </c>
    </row>
    <row r="14" spans="1:39">
      <c r="A14" s="25" t="s">
        <v>28</v>
      </c>
      <c r="B14" s="19" t="s">
        <v>122</v>
      </c>
      <c r="C14" s="19">
        <v>53.643794100000001</v>
      </c>
      <c r="D14" s="20">
        <v>2.2461997999999999</v>
      </c>
      <c r="E14" s="21">
        <v>14.211048</v>
      </c>
      <c r="F14" s="22">
        <v>10.029999999999999</v>
      </c>
      <c r="G14" s="20">
        <v>0.13881009999999999</v>
      </c>
      <c r="H14" s="21">
        <v>4.1924533000000004</v>
      </c>
      <c r="I14" s="21">
        <v>7.3977047000000002</v>
      </c>
      <c r="J14" s="21">
        <v>4.2497246000000004</v>
      </c>
      <c r="K14" s="21">
        <v>0.76588230000000002</v>
      </c>
      <c r="L14" s="20">
        <v>0.3776023</v>
      </c>
      <c r="M14" s="24">
        <v>2.93</v>
      </c>
      <c r="N14" s="21">
        <v>100.29606350000003</v>
      </c>
      <c r="O14" s="86">
        <v>10.413929040735875</v>
      </c>
      <c r="P14" s="79">
        <v>309.04312507466256</v>
      </c>
      <c r="Q14" s="80">
        <v>0.11199378807788793</v>
      </c>
      <c r="R14" s="81">
        <v>194.04491697527178</v>
      </c>
      <c r="S14" s="81">
        <v>20.176800860112284</v>
      </c>
      <c r="T14" s="81">
        <v>185.04509616533269</v>
      </c>
      <c r="U14" s="81">
        <v>24.967148488830485</v>
      </c>
      <c r="V14" s="81">
        <v>20.636722016485482</v>
      </c>
      <c r="W14" s="81">
        <v>40.944928921275832</v>
      </c>
      <c r="X14" s="82">
        <v>5.5826663481065584</v>
      </c>
      <c r="Y14" s="81">
        <v>24.369848285748411</v>
      </c>
      <c r="Z14" s="82">
        <v>5.6190538764783202</v>
      </c>
      <c r="AA14" s="82">
        <v>2.0164257555847569</v>
      </c>
      <c r="AB14" s="82">
        <v>5.7878389678652482</v>
      </c>
      <c r="AC14" s="80">
        <v>0.83323378329948627</v>
      </c>
      <c r="AD14" s="82">
        <v>5.0471867160434831</v>
      </c>
      <c r="AE14" s="80">
        <v>0.89595030462310354</v>
      </c>
      <c r="AF14" s="82">
        <v>2.2999999999999998</v>
      </c>
      <c r="AG14" s="80">
        <v>0.31</v>
      </c>
      <c r="AH14" s="80">
        <v>1.8217656194003105</v>
      </c>
      <c r="AI14" s="80">
        <v>0.26878509138693107</v>
      </c>
      <c r="AJ14" s="83">
        <v>4.4804981483693691</v>
      </c>
      <c r="AK14" s="84">
        <v>1.3902162226735155</v>
      </c>
      <c r="AL14" s="83">
        <v>2.7177159240234143</v>
      </c>
      <c r="AM14" s="84">
        <v>0.44797515231155177</v>
      </c>
    </row>
    <row r="15" spans="1:39">
      <c r="A15" s="25" t="s">
        <v>30</v>
      </c>
      <c r="B15" s="19" t="s">
        <v>122</v>
      </c>
      <c r="C15" s="19">
        <v>49.274527499999998</v>
      </c>
      <c r="D15" s="20">
        <v>2.9246184</v>
      </c>
      <c r="E15" s="21">
        <v>14.7554055</v>
      </c>
      <c r="F15" s="22">
        <v>12.6</v>
      </c>
      <c r="G15" s="20">
        <v>0.16857719999999995</v>
      </c>
      <c r="H15" s="21">
        <v>3.8508129000000002</v>
      </c>
      <c r="I15" s="21">
        <v>8.4014171999999991</v>
      </c>
      <c r="J15" s="21">
        <v>2.6335286999999998</v>
      </c>
      <c r="K15" s="21">
        <v>2.6070660000000001</v>
      </c>
      <c r="L15" s="20">
        <v>0.75957750000000002</v>
      </c>
      <c r="M15" s="24">
        <v>1.99</v>
      </c>
      <c r="N15" s="21">
        <v>100.14015429999999</v>
      </c>
      <c r="O15" s="79">
        <v>59.684065934065934</v>
      </c>
      <c r="P15" s="79">
        <v>337.16555183946485</v>
      </c>
      <c r="Q15" s="80">
        <v>0.26128762541806022</v>
      </c>
      <c r="R15" s="81">
        <v>617.43311036789305</v>
      </c>
      <c r="S15" s="81">
        <v>33.898709985666507</v>
      </c>
      <c r="T15" s="81">
        <v>396.82274247491642</v>
      </c>
      <c r="U15" s="81">
        <v>40.665312947921649</v>
      </c>
      <c r="V15" s="81">
        <v>38.043478260869563</v>
      </c>
      <c r="W15" s="81">
        <v>76.086956521739125</v>
      </c>
      <c r="X15" s="82">
        <v>10.108695652173914</v>
      </c>
      <c r="Y15" s="81">
        <v>43.65742952699474</v>
      </c>
      <c r="Z15" s="82">
        <v>10.40969899665552</v>
      </c>
      <c r="AA15" s="82">
        <v>3.3325519589106549</v>
      </c>
      <c r="AB15" s="82">
        <v>10.609770664118489</v>
      </c>
      <c r="AC15" s="80">
        <v>1.4781414237935977</v>
      </c>
      <c r="AD15" s="82">
        <v>8.3014811275680866</v>
      </c>
      <c r="AE15" s="80">
        <v>1.4632107023411369</v>
      </c>
      <c r="AF15" s="82">
        <v>3.971571906354515</v>
      </c>
      <c r="AG15" s="80">
        <v>0.53750597228858099</v>
      </c>
      <c r="AH15" s="82">
        <v>3.1653129479216435</v>
      </c>
      <c r="AI15" s="80">
        <v>0.41806020066889632</v>
      </c>
      <c r="AJ15" s="83">
        <v>9.4929526994744382</v>
      </c>
      <c r="AK15" s="83">
        <v>2.3262064022933591</v>
      </c>
      <c r="AL15" s="83">
        <v>4.8674151935021497</v>
      </c>
      <c r="AM15" s="84">
        <v>0.86598184424271385</v>
      </c>
    </row>
    <row r="16" spans="1:39">
      <c r="A16" s="25" t="s">
        <v>32</v>
      </c>
      <c r="B16" s="19" t="s">
        <v>122</v>
      </c>
      <c r="C16" s="19">
        <v>52.262133000000006</v>
      </c>
      <c r="D16" s="20">
        <v>2.8672980000000003</v>
      </c>
      <c r="E16" s="21">
        <v>14.1182622</v>
      </c>
      <c r="F16" s="22">
        <v>12.08</v>
      </c>
      <c r="G16" s="20">
        <v>0.1184106</v>
      </c>
      <c r="H16" s="21">
        <v>4.0181316000000002</v>
      </c>
      <c r="I16" s="21">
        <v>7.1095290000000002</v>
      </c>
      <c r="J16" s="21">
        <v>2.9886444000000001</v>
      </c>
      <c r="K16" s="21">
        <v>2.1264978000000001</v>
      </c>
      <c r="L16" s="20">
        <v>0.7593936</v>
      </c>
      <c r="M16" s="24">
        <v>2.14</v>
      </c>
      <c r="N16" s="21">
        <v>100.74569319999999</v>
      </c>
      <c r="O16" s="79">
        <v>37.174354684512423</v>
      </c>
      <c r="P16" s="79">
        <v>294.74784894837478</v>
      </c>
      <c r="Q16" s="80">
        <v>0.18672323135755256</v>
      </c>
      <c r="R16" s="81">
        <v>478.98243307839385</v>
      </c>
      <c r="S16" s="81">
        <v>31.943116634799232</v>
      </c>
      <c r="T16" s="81">
        <v>417.24949211281069</v>
      </c>
      <c r="U16" s="81">
        <v>38.584488527724659</v>
      </c>
      <c r="V16" s="81">
        <v>34.655831739961762</v>
      </c>
      <c r="W16" s="81">
        <v>70.924952198852765</v>
      </c>
      <c r="X16" s="82">
        <v>9.3839627151051612</v>
      </c>
      <c r="Y16" s="81">
        <v>39.479266252390055</v>
      </c>
      <c r="Z16" s="82">
        <v>10.910611854684513</v>
      </c>
      <c r="AA16" s="82">
        <v>3.123984225621415</v>
      </c>
      <c r="AB16" s="82">
        <v>9.9291945506692159</v>
      </c>
      <c r="AC16" s="80">
        <v>1.4474784894837474</v>
      </c>
      <c r="AD16" s="82">
        <v>7.9185587954110908</v>
      </c>
      <c r="AE16" s="80">
        <v>1.3623326959847035</v>
      </c>
      <c r="AF16" s="82">
        <v>3.6</v>
      </c>
      <c r="AG16" s="80">
        <v>0.4824928298279158</v>
      </c>
      <c r="AH16" s="82">
        <v>2.8680688336520075</v>
      </c>
      <c r="AI16" s="80">
        <v>0.42</v>
      </c>
      <c r="AJ16" s="83">
        <v>9.4780712237093674</v>
      </c>
      <c r="AK16" s="83">
        <v>2.043499043977056</v>
      </c>
      <c r="AL16" s="83">
        <v>4.5112332695984705</v>
      </c>
      <c r="AM16" s="84">
        <v>0.80664435946462709</v>
      </c>
    </row>
    <row r="17" spans="1:39">
      <c r="A17" s="25" t="s">
        <v>37</v>
      </c>
      <c r="B17" s="19" t="s">
        <v>120</v>
      </c>
      <c r="C17" s="19">
        <v>48.88076800000001</v>
      </c>
      <c r="D17" s="20">
        <v>2.6645314999999998</v>
      </c>
      <c r="E17" s="21">
        <v>15.801045999999999</v>
      </c>
      <c r="F17" s="22">
        <v>13.61</v>
      </c>
      <c r="G17" s="20">
        <v>0.20437349999999999</v>
      </c>
      <c r="H17" s="21">
        <v>5.4432435000000003</v>
      </c>
      <c r="I17" s="21">
        <v>3.394711</v>
      </c>
      <c r="J17" s="21">
        <v>2.4707125000000003</v>
      </c>
      <c r="K17" s="21">
        <v>2.5071734999999999</v>
      </c>
      <c r="L17" s="20">
        <v>0.40298999999999996</v>
      </c>
      <c r="M17" s="24">
        <v>4.05</v>
      </c>
      <c r="N17" s="21">
        <v>99.541359</v>
      </c>
      <c r="O17" s="79">
        <v>36.687537268932623</v>
      </c>
      <c r="P17" s="79">
        <v>193.87745974955274</v>
      </c>
      <c r="Q17" s="80">
        <v>0.96899224806201556</v>
      </c>
      <c r="R17" s="81">
        <v>258.05008944543835</v>
      </c>
      <c r="S17" s="81">
        <v>30.733452593917711</v>
      </c>
      <c r="T17" s="81">
        <v>266.05322003577817</v>
      </c>
      <c r="U17" s="81">
        <v>38.975849731663693</v>
      </c>
      <c r="V17" s="81">
        <v>29.606440071556353</v>
      </c>
      <c r="W17" s="81">
        <v>63.744782349433514</v>
      </c>
      <c r="X17" s="82">
        <v>8.1842576028622549</v>
      </c>
      <c r="Y17" s="81">
        <v>32.573047107930826</v>
      </c>
      <c r="Z17" s="82">
        <v>7.8711985688729893</v>
      </c>
      <c r="AA17" s="82">
        <v>2.4351520572450807</v>
      </c>
      <c r="AB17" s="82">
        <v>7.7802623732856295</v>
      </c>
      <c r="AC17" s="80">
        <v>1.2</v>
      </c>
      <c r="AD17" s="82">
        <v>7.1943947525342873</v>
      </c>
      <c r="AE17" s="80">
        <v>1.4445438282647585</v>
      </c>
      <c r="AF17" s="82">
        <v>3.9804412641621898</v>
      </c>
      <c r="AG17" s="80">
        <v>0.59481216457960651</v>
      </c>
      <c r="AH17" s="82">
        <v>3.6374478234943353</v>
      </c>
      <c r="AI17" s="80">
        <v>0.51685748360167005</v>
      </c>
      <c r="AJ17" s="83">
        <v>6.3193202146690526</v>
      </c>
      <c r="AK17" s="84">
        <v>1.9588550983899826</v>
      </c>
      <c r="AL17" s="83">
        <v>3.3989266547406087</v>
      </c>
      <c r="AM17" s="84">
        <v>1.0137149672033394</v>
      </c>
    </row>
    <row r="18" spans="1:39">
      <c r="A18" s="25" t="s">
        <v>118</v>
      </c>
      <c r="B18" s="20" t="s">
        <v>120</v>
      </c>
      <c r="C18" s="20">
        <v>49.591850000000001</v>
      </c>
      <c r="D18" s="21">
        <v>2.4476375000000004</v>
      </c>
      <c r="E18" s="22">
        <v>17.368312500000002</v>
      </c>
      <c r="F18" s="27">
        <v>10.076412500000002</v>
      </c>
      <c r="G18" s="28">
        <v>0.38018750000000001</v>
      </c>
      <c r="H18" s="27">
        <v>1.8258625000000002</v>
      </c>
      <c r="I18" s="27">
        <v>5.0165499999999996</v>
      </c>
      <c r="J18" s="27">
        <v>2.1723625000000002</v>
      </c>
      <c r="K18" s="27">
        <v>6.8453000000000008</v>
      </c>
      <c r="L18" s="28">
        <v>0.8787625</v>
      </c>
      <c r="M18" s="29">
        <v>3.75</v>
      </c>
      <c r="N18" s="27">
        <v>100.47258749999999</v>
      </c>
      <c r="O18" s="87">
        <v>94.954128440366958</v>
      </c>
      <c r="P18" s="87">
        <v>121.22602168473729</v>
      </c>
      <c r="Q18" s="88">
        <v>0.40956749672345999</v>
      </c>
      <c r="R18" s="89">
        <v>428.10973430239483</v>
      </c>
      <c r="S18" s="89">
        <v>60.550458715596321</v>
      </c>
      <c r="T18" s="89">
        <v>274.99702132729647</v>
      </c>
      <c r="U18" s="89">
        <v>37.531276063386159</v>
      </c>
      <c r="V18" s="89">
        <v>53.854402478255686</v>
      </c>
      <c r="W18" s="89">
        <v>101.84081973072797</v>
      </c>
      <c r="X18" s="90">
        <v>11.849160014297627</v>
      </c>
      <c r="Y18" s="89">
        <v>43.691171214106987</v>
      </c>
      <c r="Z18" s="90">
        <v>9.3709043250327646</v>
      </c>
      <c r="AA18" s="90">
        <v>3.2819134993446921</v>
      </c>
      <c r="AB18" s="90">
        <v>8.7349577028476091</v>
      </c>
      <c r="AC18" s="88">
        <v>1.301679971404742</v>
      </c>
      <c r="AD18" s="90">
        <v>7.2724294054569274</v>
      </c>
      <c r="AE18" s="88">
        <v>1.4431669248183008</v>
      </c>
      <c r="AF18" s="90">
        <v>3.9616346955796504</v>
      </c>
      <c r="AG18" s="88">
        <v>0.56594781365423552</v>
      </c>
      <c r="AH18" s="90">
        <v>3.7</v>
      </c>
      <c r="AI18" s="88">
        <v>0.52637435958536904</v>
      </c>
      <c r="AJ18" s="91">
        <v>6.1792565232932208</v>
      </c>
      <c r="AK18" s="91">
        <v>3.8067437150005956</v>
      </c>
      <c r="AL18" s="91">
        <v>6.4041463124031921</v>
      </c>
      <c r="AM18" s="92">
        <v>1.5786965328249729</v>
      </c>
    </row>
    <row r="19" spans="1:39">
      <c r="A19" s="25" t="s">
        <v>111</v>
      </c>
      <c r="B19" s="19" t="s">
        <v>120</v>
      </c>
      <c r="C19" s="19">
        <v>52.143415699999998</v>
      </c>
      <c r="D19" s="20">
        <v>2.8220709999999998</v>
      </c>
      <c r="E19" s="21">
        <v>14.193935500000002</v>
      </c>
      <c r="F19" s="21">
        <v>11.896946699999999</v>
      </c>
      <c r="G19" s="20">
        <v>0.11406280000000001</v>
      </c>
      <c r="H19" s="21">
        <v>3.2960215999999996</v>
      </c>
      <c r="I19" s="21">
        <v>8.9726125000000003</v>
      </c>
      <c r="J19" s="21">
        <v>3.5457797999999991</v>
      </c>
      <c r="K19" s="21">
        <v>1.1396447000000001</v>
      </c>
      <c r="L19" s="20">
        <v>0.73550839999999995</v>
      </c>
      <c r="M19" s="24">
        <v>1.67</v>
      </c>
      <c r="N19" s="21">
        <v>100.61456249999999</v>
      </c>
      <c r="O19" s="79">
        <v>21.793303091798968</v>
      </c>
      <c r="P19" s="79">
        <v>460.82428076877164</v>
      </c>
      <c r="Q19" s="80">
        <v>0.14921809717082488</v>
      </c>
      <c r="R19" s="81">
        <v>223.70777127850067</v>
      </c>
      <c r="S19" s="81">
        <v>31.944610242330192</v>
      </c>
      <c r="T19" s="81">
        <v>412.94019338665396</v>
      </c>
      <c r="U19" s="81">
        <v>36.60021487405993</v>
      </c>
      <c r="V19" s="81">
        <v>35.543750746090488</v>
      </c>
      <c r="W19" s="81">
        <v>71.863435597469262</v>
      </c>
      <c r="X19" s="82">
        <v>9.4275993792527153</v>
      </c>
      <c r="Y19" s="81">
        <v>39.805419601289238</v>
      </c>
      <c r="Z19" s="82">
        <v>9.94687835740719</v>
      </c>
      <c r="AA19" s="82">
        <v>3.2827981377581477</v>
      </c>
      <c r="AB19" s="82">
        <v>10.019995225020892</v>
      </c>
      <c r="AC19" s="80">
        <v>1.5309776769726633</v>
      </c>
      <c r="AD19" s="82">
        <v>7.739942700250686</v>
      </c>
      <c r="AE19" s="80">
        <v>1.3892204846603795</v>
      </c>
      <c r="AF19" s="82">
        <v>3.6856870001193744</v>
      </c>
      <c r="AG19" s="80">
        <v>0.5103258923242211</v>
      </c>
      <c r="AH19" s="82">
        <v>2.864987465679838</v>
      </c>
      <c r="AI19" s="80">
        <v>0.41781067207830969</v>
      </c>
      <c r="AJ19" s="83">
        <v>9.414169750507341</v>
      </c>
      <c r="AK19" s="83">
        <v>2.2293183717321234</v>
      </c>
      <c r="AL19" s="83">
        <v>4.774979109466396</v>
      </c>
      <c r="AM19" s="84">
        <v>0.8654649635907844</v>
      </c>
    </row>
    <row r="20" spans="1:39">
      <c r="A20" s="30" t="s">
        <v>34</v>
      </c>
      <c r="B20" s="19" t="s">
        <v>120</v>
      </c>
      <c r="C20" s="19">
        <v>51.929263274304873</v>
      </c>
      <c r="D20" s="20">
        <v>0.95157821695917966</v>
      </c>
      <c r="E20" s="21">
        <v>14.507394219956618</v>
      </c>
      <c r="F20" s="22">
        <v>12.57</v>
      </c>
      <c r="G20" s="20">
        <v>0.20720640224807732</v>
      </c>
      <c r="H20" s="21">
        <v>4.9886659877736141</v>
      </c>
      <c r="I20" s="21">
        <v>8.424756989982253</v>
      </c>
      <c r="J20" s="21">
        <v>3.0462287193058568</v>
      </c>
      <c r="K20" s="21">
        <v>2.6239597478998227</v>
      </c>
      <c r="L20" s="20">
        <v>0.22488277779530666</v>
      </c>
      <c r="M20" s="24">
        <v>0.82</v>
      </c>
      <c r="N20" s="21">
        <v>100.4116458956813</v>
      </c>
      <c r="O20" s="79">
        <v>22.266835773698443</v>
      </c>
      <c r="P20" s="79">
        <v>556.33975686490055</v>
      </c>
      <c r="Q20" s="80">
        <v>0.10797961224798805</v>
      </c>
      <c r="R20" s="81">
        <v>417.1425188519375</v>
      </c>
      <c r="S20" s="80">
        <v>1.8658876996452332</v>
      </c>
      <c r="T20" s="81">
        <v>54.623286515848882</v>
      </c>
      <c r="U20" s="81">
        <v>21.823399499400036</v>
      </c>
      <c r="V20" s="82">
        <v>8.897520049234215</v>
      </c>
      <c r="W20" s="81">
        <v>20.444139918952402</v>
      </c>
      <c r="X20" s="82">
        <v>3.1063574851501197</v>
      </c>
      <c r="Y20" s="82">
        <v>14.282103380000553</v>
      </c>
      <c r="Z20" s="82">
        <v>3.4467092229557785</v>
      </c>
      <c r="AA20" s="80">
        <v>1.1156856661347851</v>
      </c>
      <c r="AB20" s="82">
        <v>3.8181590890888564</v>
      </c>
      <c r="AC20" s="80">
        <v>0.59604745960889405</v>
      </c>
      <c r="AD20" s="82">
        <v>3.772087787863049</v>
      </c>
      <c r="AE20" s="80">
        <v>0.77745320818551389</v>
      </c>
      <c r="AF20" s="82">
        <v>2.2171813714920208</v>
      </c>
      <c r="AG20" s="80">
        <v>0.34553475919356175</v>
      </c>
      <c r="AH20" s="80">
        <v>1.9868248653629803</v>
      </c>
      <c r="AI20" s="80">
        <v>0.28794563266130146</v>
      </c>
      <c r="AJ20" s="84">
        <v>1.6009777175968365</v>
      </c>
      <c r="AK20" s="93">
        <v>8.2064505308470911E-2</v>
      </c>
      <c r="AL20" s="84">
        <v>1.2381662204435961</v>
      </c>
      <c r="AM20" s="84">
        <v>0.51830213879034259</v>
      </c>
    </row>
    <row r="21" spans="1:39">
      <c r="A21" s="30">
        <v>17081902</v>
      </c>
      <c r="B21" s="19"/>
      <c r="C21" s="19">
        <v>49.293316799999999</v>
      </c>
      <c r="D21" s="20">
        <v>1.5695315999999999</v>
      </c>
      <c r="E21" s="21">
        <v>12.607358399999999</v>
      </c>
      <c r="F21" s="21">
        <v>13.871239200000002</v>
      </c>
      <c r="G21" s="20">
        <v>0.23194079999999997</v>
      </c>
      <c r="H21" s="21">
        <v>6.8422535999999985</v>
      </c>
      <c r="I21" s="21">
        <v>8.8658388000000006</v>
      </c>
      <c r="J21" s="21">
        <v>3.2176872000000003</v>
      </c>
      <c r="K21" s="21">
        <v>1.1901708</v>
      </c>
      <c r="L21" s="20">
        <v>0.12678120000000001</v>
      </c>
      <c r="M21" s="24">
        <v>1.72</v>
      </c>
      <c r="N21" s="21">
        <v>99.676658800000013</v>
      </c>
      <c r="O21" s="86">
        <v>10.947399880454274</v>
      </c>
      <c r="P21" s="79">
        <v>626.18051404662287</v>
      </c>
      <c r="Q21" s="80">
        <v>0.22414823670053793</v>
      </c>
      <c r="R21" s="81">
        <v>456.84100418410048</v>
      </c>
      <c r="S21" s="82">
        <v>2.4745965331739392</v>
      </c>
      <c r="T21" s="81">
        <v>98.0020920502092</v>
      </c>
      <c r="U21" s="81">
        <v>38.595337716676624</v>
      </c>
      <c r="V21" s="82">
        <v>8.3980872683801575</v>
      </c>
      <c r="W21" s="82">
        <v>16.915720263000598</v>
      </c>
      <c r="X21" s="82">
        <v>2.4181111775254029</v>
      </c>
      <c r="Y21" s="82">
        <v>11.4166168559474</v>
      </c>
      <c r="Z21" s="82">
        <v>3.7656903765690379</v>
      </c>
      <c r="AA21" s="80">
        <v>1.4517632994620444</v>
      </c>
      <c r="AB21" s="82">
        <v>5.0298864315600715</v>
      </c>
      <c r="AC21" s="80">
        <v>0.94142259414225937</v>
      </c>
      <c r="AD21" s="82">
        <v>6.365809922295278</v>
      </c>
      <c r="AE21" s="80">
        <v>1.4644351464435146</v>
      </c>
      <c r="AF21" s="82">
        <v>4.2139868499701123</v>
      </c>
      <c r="AG21" s="80">
        <v>0.62761506276150625</v>
      </c>
      <c r="AH21" s="82">
        <v>4.0999999999999996</v>
      </c>
      <c r="AI21" s="80">
        <v>0.59772863120143449</v>
      </c>
      <c r="AJ21" s="83">
        <v>2.7943813508667064</v>
      </c>
      <c r="AK21" s="84">
        <v>0.19874476987447698</v>
      </c>
      <c r="AL21" s="84">
        <v>0.44829647340107592</v>
      </c>
      <c r="AM21" s="84">
        <v>0.53795576808129109</v>
      </c>
    </row>
    <row r="22" spans="1:39">
      <c r="A22" s="30" t="s">
        <v>113</v>
      </c>
      <c r="B22" s="31" t="s">
        <v>123</v>
      </c>
      <c r="C22" s="31">
        <v>55.114385791571721</v>
      </c>
      <c r="D22" s="31">
        <v>0.57986485193621828</v>
      </c>
      <c r="E22" s="31">
        <v>14.455168621867871</v>
      </c>
      <c r="F22" s="31">
        <v>6.351042357630976</v>
      </c>
      <c r="G22" s="31">
        <v>0.14714223234624135</v>
      </c>
      <c r="H22" s="31">
        <v>6.8572179384965786</v>
      </c>
      <c r="I22" s="31">
        <v>7.9527993792710667</v>
      </c>
      <c r="J22" s="31">
        <v>3.9715208769931643</v>
      </c>
      <c r="K22" s="31">
        <v>2.0828837642369007</v>
      </c>
      <c r="L22" s="31">
        <v>0.19724975512528464</v>
      </c>
      <c r="M22" s="31">
        <v>1.5375854214123588</v>
      </c>
      <c r="N22" s="31">
        <v>99.390084419134396</v>
      </c>
      <c r="O22" s="94">
        <v>16.61397952892159</v>
      </c>
      <c r="P22" s="95">
        <v>778.90636000995983</v>
      </c>
      <c r="Q22" s="96" t="s">
        <v>178</v>
      </c>
      <c r="R22" s="95">
        <v>517.01876211123283</v>
      </c>
      <c r="S22" s="94">
        <v>13.033994568415062</v>
      </c>
      <c r="T22" s="95">
        <v>70.92324088109514</v>
      </c>
      <c r="U22" s="94">
        <v>13.808515880911736</v>
      </c>
      <c r="V22" s="94">
        <v>16.691536064175647</v>
      </c>
      <c r="W22" s="95">
        <v>32.333789714848727</v>
      </c>
      <c r="X22" s="94">
        <v>4.2347030622248294</v>
      </c>
      <c r="Y22" s="94">
        <v>16.638144183939772</v>
      </c>
      <c r="Z22" s="94">
        <v>3.5871571965688225</v>
      </c>
      <c r="AA22" s="97">
        <v>0.96225906389852289</v>
      </c>
      <c r="AB22" s="94">
        <v>3.1552725877240975</v>
      </c>
      <c r="AC22" s="97">
        <v>0.41287834142607976</v>
      </c>
      <c r="AD22" s="94">
        <v>2.4098468629222487</v>
      </c>
      <c r="AE22" s="97">
        <v>0.47867166677368911</v>
      </c>
      <c r="AF22" s="97">
        <v>1.3605230548394782</v>
      </c>
      <c r="AG22" s="97">
        <v>0.19641240632091728</v>
      </c>
      <c r="AH22" s="97">
        <v>1.2207242635144713</v>
      </c>
      <c r="AI22" s="97">
        <v>0.18258204240025511</v>
      </c>
      <c r="AJ22" s="94">
        <v>2.1184588953288981</v>
      </c>
      <c r="AK22" s="97">
        <v>0.63212212530522094</v>
      </c>
      <c r="AL22" s="94">
        <v>4.9283215089099892</v>
      </c>
      <c r="AM22" s="97">
        <v>1.9220159430869093</v>
      </c>
    </row>
    <row r="23" spans="1:39">
      <c r="A23" s="32" t="s">
        <v>51</v>
      </c>
      <c r="B23" s="19" t="s">
        <v>122</v>
      </c>
      <c r="C23" s="19">
        <v>52.30354902965599</v>
      </c>
      <c r="D23" s="20">
        <v>0.16817236283115855</v>
      </c>
      <c r="E23" s="21">
        <v>14.8574936041123</v>
      </c>
      <c r="F23" s="21">
        <v>9.4293174535389479</v>
      </c>
      <c r="G23" s="20">
        <v>0.15942351158560697</v>
      </c>
      <c r="H23" s="21">
        <v>7.1546161296955315</v>
      </c>
      <c r="I23" s="21">
        <v>10.618189128351126</v>
      </c>
      <c r="J23" s="21">
        <v>3.4732939444839857</v>
      </c>
      <c r="K23" s="21">
        <v>0.11276297160933177</v>
      </c>
      <c r="L23" s="20">
        <v>3.49954049822064E-2</v>
      </c>
      <c r="M23" s="24">
        <v>1.82</v>
      </c>
      <c r="N23" s="21">
        <v>100.1454228650059</v>
      </c>
      <c r="O23" s="85">
        <v>0.8466240669652898</v>
      </c>
      <c r="P23" s="79">
        <v>122.32068499985517</v>
      </c>
      <c r="Q23" s="80">
        <v>0.10307922893246223</v>
      </c>
      <c r="R23" s="81">
        <v>28.227216050865454</v>
      </c>
      <c r="S23" s="80">
        <v>1.088516657526801</v>
      </c>
      <c r="T23" s="81">
        <v>20.450919020200502</v>
      </c>
      <c r="U23" s="82">
        <v>5.5030564352743836</v>
      </c>
      <c r="V23" s="80">
        <v>1.6217798685374056</v>
      </c>
      <c r="W23" s="82">
        <v>3.0236573820188917</v>
      </c>
      <c r="X23" s="80">
        <v>0.35789108285350885</v>
      </c>
      <c r="Y23" s="80">
        <v>1.4568531022454663</v>
      </c>
      <c r="Z23" s="80">
        <v>0.4</v>
      </c>
      <c r="AA23" s="80">
        <v>0.17779105406271084</v>
      </c>
      <c r="AB23" s="80">
        <v>0.53738638016790308</v>
      </c>
      <c r="AC23" s="98">
        <v>9.8956059775163738E-2</v>
      </c>
      <c r="AD23" s="80">
        <v>0.71468265393173802</v>
      </c>
      <c r="AE23" s="80">
        <v>0.17</v>
      </c>
      <c r="AF23" s="80">
        <v>0.63221927078576834</v>
      </c>
      <c r="AG23" s="80">
        <v>0.1099511775279597</v>
      </c>
      <c r="AH23" s="80">
        <v>0.74217044831372803</v>
      </c>
      <c r="AI23" s="80">
        <v>0.12</v>
      </c>
      <c r="AJ23" s="84">
        <v>0.58274124089818646</v>
      </c>
      <c r="AK23" s="84">
        <v>0.10445361865156171</v>
      </c>
      <c r="AL23" s="84">
        <v>0.30236573820188917</v>
      </c>
      <c r="AM23" s="84">
        <v>0.19241456067392948</v>
      </c>
    </row>
    <row r="24" spans="1:39">
      <c r="A24" s="32" t="s">
        <v>124</v>
      </c>
      <c r="B24" s="19" t="s">
        <v>120</v>
      </c>
      <c r="C24" s="19">
        <v>48.122178363672255</v>
      </c>
      <c r="D24" s="20">
        <v>0.40139881776900299</v>
      </c>
      <c r="E24" s="21">
        <v>15.407688760513327</v>
      </c>
      <c r="F24" s="21">
        <v>7.4331674535044421</v>
      </c>
      <c r="G24" s="20">
        <v>0.16619660493583416</v>
      </c>
      <c r="H24" s="21">
        <v>8.3992459640671271</v>
      </c>
      <c r="I24" s="21">
        <v>16.904430114906219</v>
      </c>
      <c r="J24" s="21">
        <v>1.4539773156959528</v>
      </c>
      <c r="K24" s="21">
        <v>0.10205054689042448</v>
      </c>
      <c r="L24" s="20">
        <v>2.2353929318854885E-2</v>
      </c>
      <c r="M24" s="24">
        <v>1.84</v>
      </c>
      <c r="N24" s="21">
        <v>100.29448000000001</v>
      </c>
      <c r="O24" s="85">
        <v>0.59231781739858802</v>
      </c>
      <c r="P24" s="79">
        <v>265.76522675601291</v>
      </c>
      <c r="Q24" s="98" t="s">
        <v>178</v>
      </c>
      <c r="R24" s="81">
        <v>20.417015675481629</v>
      </c>
      <c r="S24" s="80">
        <v>0.35898049539308363</v>
      </c>
      <c r="T24" s="82">
        <v>7.1616608830920185</v>
      </c>
      <c r="U24" s="82">
        <v>9.345458896733275</v>
      </c>
      <c r="V24" s="80">
        <v>0.62821586693789633</v>
      </c>
      <c r="W24" s="80">
        <v>1.5854971879861193</v>
      </c>
      <c r="X24" s="80">
        <v>0.30603087232260379</v>
      </c>
      <c r="Y24" s="80">
        <v>1.7854971879861199</v>
      </c>
      <c r="Z24" s="80">
        <v>0.75962666028479098</v>
      </c>
      <c r="AA24" s="80">
        <v>0.39487854493239205</v>
      </c>
      <c r="AB24" s="80">
        <v>1.2459614694268277</v>
      </c>
      <c r="AC24" s="80">
        <v>0.23</v>
      </c>
      <c r="AD24" s="80">
        <v>1.5555821467033621</v>
      </c>
      <c r="AE24" s="80">
        <v>0.32906545411032662</v>
      </c>
      <c r="AF24" s="80">
        <v>0.95</v>
      </c>
      <c r="AG24" s="80">
        <v>0.14957520641378486</v>
      </c>
      <c r="AH24" s="80">
        <v>0.89745123848270902</v>
      </c>
      <c r="AI24" s="80">
        <v>0.13</v>
      </c>
      <c r="AJ24" s="84">
        <v>0.25427785090343419</v>
      </c>
      <c r="AK24" s="93" t="s">
        <v>179</v>
      </c>
      <c r="AL24" s="93">
        <v>8.9745123848270908E-2</v>
      </c>
      <c r="AM24" s="93">
        <v>8.9745123848270908E-2</v>
      </c>
    </row>
    <row r="25" spans="1:39">
      <c r="A25" s="32" t="s">
        <v>109</v>
      </c>
      <c r="B25" s="19" t="s">
        <v>120</v>
      </c>
      <c r="C25" s="19">
        <v>48.203094356435642</v>
      </c>
      <c r="D25" s="20">
        <v>0.24867485148514851</v>
      </c>
      <c r="E25" s="21">
        <v>17.537405346534651</v>
      </c>
      <c r="F25" s="21">
        <v>5.7195215841584153</v>
      </c>
      <c r="G25" s="20">
        <v>0.12336603960396039</v>
      </c>
      <c r="H25" s="21">
        <v>8.1033031683168328</v>
      </c>
      <c r="I25" s="21">
        <v>16.234776534653466</v>
      </c>
      <c r="J25" s="21">
        <v>1.4959346534653466</v>
      </c>
      <c r="K25" s="21">
        <v>0.38466891089108912</v>
      </c>
      <c r="L25" s="20">
        <v>9.7138613861386131E-3</v>
      </c>
      <c r="M25" s="24">
        <v>1.89</v>
      </c>
      <c r="N25" s="21">
        <v>100.00097138613862</v>
      </c>
      <c r="O25" s="86">
        <v>2.3655913978494625</v>
      </c>
      <c r="P25" s="79">
        <v>364.00836320191161</v>
      </c>
      <c r="Q25" s="98" t="s">
        <v>178</v>
      </c>
      <c r="R25" s="81">
        <v>21.702508960573475</v>
      </c>
      <c r="S25" s="80">
        <v>0.17921146953405018</v>
      </c>
      <c r="T25" s="82">
        <v>5.2374551971326158</v>
      </c>
      <c r="U25" s="82">
        <v>6.7025089605734767</v>
      </c>
      <c r="V25" s="80">
        <v>0.35842293906810041</v>
      </c>
      <c r="W25" s="80">
        <v>0.8661887694145759</v>
      </c>
      <c r="X25" s="80">
        <v>0.16666666666666671</v>
      </c>
      <c r="Y25" s="80">
        <v>1.1000000000000001</v>
      </c>
      <c r="Z25" s="80">
        <v>0.56000000000000005</v>
      </c>
      <c r="AA25" s="80">
        <v>0.32855436081242539</v>
      </c>
      <c r="AB25" s="80">
        <v>0.81242532855436089</v>
      </c>
      <c r="AC25" s="80">
        <v>0.15</v>
      </c>
      <c r="AD25" s="80">
        <v>1</v>
      </c>
      <c r="AE25" s="80">
        <v>0.23894862604540026</v>
      </c>
      <c r="AF25" s="80">
        <v>0.74671445639187572</v>
      </c>
      <c r="AG25" s="80">
        <v>0.11</v>
      </c>
      <c r="AH25" s="80">
        <v>0.65710872162485068</v>
      </c>
      <c r="AI25" s="99">
        <v>9.9605734767025098E-2</v>
      </c>
      <c r="AJ25" s="84">
        <v>0.22849462365591397</v>
      </c>
      <c r="AK25" s="93" t="s">
        <v>179</v>
      </c>
      <c r="AL25" s="93">
        <v>5.9737156511350066E-2</v>
      </c>
      <c r="AM25" s="93">
        <v>2.9868578255675033E-2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E10A-909E-054A-9F58-F7B4CF98E56A}">
  <dimension ref="A1:CB54"/>
  <sheetViews>
    <sheetView tabSelected="1" topLeftCell="X1" workbookViewId="0">
      <selection activeCell="K41" sqref="K41"/>
    </sheetView>
  </sheetViews>
  <sheetFormatPr baseColWidth="10" defaultColWidth="11" defaultRowHeight="16"/>
  <sheetData>
    <row r="1" spans="1:80">
      <c r="A1" s="13" t="s">
        <v>0</v>
      </c>
      <c r="B1" s="37" t="s">
        <v>141</v>
      </c>
      <c r="C1" s="37" t="s">
        <v>142</v>
      </c>
      <c r="D1" s="37" t="s">
        <v>143</v>
      </c>
      <c r="E1" s="37" t="s">
        <v>144</v>
      </c>
      <c r="F1" s="37" t="s">
        <v>145</v>
      </c>
      <c r="G1" s="37" t="s">
        <v>146</v>
      </c>
      <c r="H1" s="37" t="s">
        <v>147</v>
      </c>
      <c r="I1" s="37" t="s">
        <v>148</v>
      </c>
      <c r="J1" s="37" t="s">
        <v>149</v>
      </c>
      <c r="K1" s="37" t="s">
        <v>150</v>
      </c>
      <c r="L1" s="37" t="s">
        <v>151</v>
      </c>
      <c r="M1" s="37" t="s">
        <v>152</v>
      </c>
      <c r="N1" s="37" t="s">
        <v>153</v>
      </c>
      <c r="O1" s="37" t="s">
        <v>154</v>
      </c>
      <c r="P1" s="38" t="s">
        <v>141</v>
      </c>
      <c r="Q1" s="38" t="s">
        <v>142</v>
      </c>
      <c r="R1" s="38" t="s">
        <v>143</v>
      </c>
      <c r="S1" s="38" t="s">
        <v>144</v>
      </c>
      <c r="T1" s="38" t="s">
        <v>145</v>
      </c>
      <c r="U1" s="38" t="s">
        <v>146</v>
      </c>
      <c r="V1" s="38" t="s">
        <v>147</v>
      </c>
      <c r="W1" s="38" t="s">
        <v>148</v>
      </c>
      <c r="X1" s="38" t="s">
        <v>149</v>
      </c>
      <c r="Y1" s="38" t="s">
        <v>150</v>
      </c>
      <c r="Z1" s="38" t="s">
        <v>151</v>
      </c>
      <c r="AA1" s="38" t="s">
        <v>152</v>
      </c>
      <c r="AB1" s="38" t="s">
        <v>153</v>
      </c>
      <c r="AC1" s="38" t="s">
        <v>154</v>
      </c>
    </row>
    <row r="2" spans="1:80">
      <c r="A2" s="18" t="s">
        <v>5</v>
      </c>
      <c r="B2" s="39">
        <v>12.382145840792457</v>
      </c>
      <c r="C2" s="40">
        <v>29.060747105859885</v>
      </c>
      <c r="D2" s="39">
        <v>4.2176870748299322</v>
      </c>
      <c r="E2" s="39">
        <v>19.065520945220193</v>
      </c>
      <c r="F2" s="39">
        <v>4.8245614035087714</v>
      </c>
      <c r="G2" s="41">
        <v>1.6659505907626206</v>
      </c>
      <c r="H2" s="39">
        <v>5.4779806659505903</v>
      </c>
      <c r="I2" s="41">
        <v>0.9</v>
      </c>
      <c r="J2" s="39">
        <v>5.6390977443609014</v>
      </c>
      <c r="K2" s="41">
        <v>1.1741138560687401</v>
      </c>
      <c r="L2" s="39">
        <v>3.1029955841985917</v>
      </c>
      <c r="M2" s="41">
        <v>0.45</v>
      </c>
      <c r="N2" s="39">
        <v>2.744957632175677</v>
      </c>
      <c r="O2" s="41">
        <v>0.4</v>
      </c>
      <c r="P2" s="34">
        <f>B2/B$27</f>
        <v>33.738817004884083</v>
      </c>
      <c r="Q2" s="34">
        <f t="shared" ref="Q2:AC17" si="0">C2/C$27</f>
        <v>30.366506902674907</v>
      </c>
      <c r="R2" s="34">
        <f>(Q2+S2)/2</f>
        <v>28.590792793967687</v>
      </c>
      <c r="S2" s="34">
        <f t="shared" si="0"/>
        <v>26.81507868526047</v>
      </c>
      <c r="T2" s="34">
        <f t="shared" si="0"/>
        <v>20.885547201336671</v>
      </c>
      <c r="U2" s="34">
        <f t="shared" si="0"/>
        <v>19.148857365087594</v>
      </c>
      <c r="V2" s="34">
        <f t="shared" si="0"/>
        <v>17.90189760114572</v>
      </c>
      <c r="W2" s="34">
        <f t="shared" si="0"/>
        <v>15.517241379310345</v>
      </c>
      <c r="X2" s="34">
        <f t="shared" si="0"/>
        <v>14.800781481262208</v>
      </c>
      <c r="Y2" s="34">
        <f t="shared" si="0"/>
        <v>13.796872574250765</v>
      </c>
      <c r="Z2" s="34">
        <f t="shared" si="0"/>
        <v>12.461829655416031</v>
      </c>
      <c r="AA2" s="34">
        <f t="shared" si="0"/>
        <v>12.640449438202248</v>
      </c>
      <c r="AB2" s="34">
        <f t="shared" si="0"/>
        <v>11.068377549095471</v>
      </c>
      <c r="AC2" s="34">
        <f t="shared" si="0"/>
        <v>10.498687664041995</v>
      </c>
    </row>
    <row r="3" spans="1:80">
      <c r="A3" s="18" t="s">
        <v>16</v>
      </c>
      <c r="B3" s="39">
        <v>5.7584437283685403</v>
      </c>
      <c r="C3" s="39">
        <v>15.753669889008233</v>
      </c>
      <c r="D3" s="39">
        <v>2.5528105979233797</v>
      </c>
      <c r="E3" s="39">
        <v>13.068385248836375</v>
      </c>
      <c r="F3" s="39">
        <v>3.7</v>
      </c>
      <c r="G3" s="41">
        <v>1.4440864064924217</v>
      </c>
      <c r="H3" s="39">
        <v>4.7425110395035199</v>
      </c>
      <c r="I3" s="41">
        <v>0.85929108485499461</v>
      </c>
      <c r="J3" s="39">
        <v>5.4600787683494447</v>
      </c>
      <c r="K3" s="41">
        <v>1.1337868480725624</v>
      </c>
      <c r="L3" s="39">
        <v>3.2223415682062297</v>
      </c>
      <c r="M3" s="41">
        <v>0.47738393603055257</v>
      </c>
      <c r="N3" s="39">
        <v>3.0134860961928633</v>
      </c>
      <c r="O3" s="41">
        <v>0.41771094402673348</v>
      </c>
      <c r="P3" s="34">
        <f t="shared" ref="P3:Q25" si="1">B3/B$27</f>
        <v>15.690582366126813</v>
      </c>
      <c r="Q3" s="34">
        <f t="shared" si="0"/>
        <v>16.461515035536294</v>
      </c>
      <c r="R3" s="34">
        <f t="shared" ref="R3:R25" si="2">(Q3+S3)/2</f>
        <v>17.420901855909058</v>
      </c>
      <c r="S3" s="34">
        <f t="shared" si="0"/>
        <v>18.380288676281822</v>
      </c>
      <c r="T3" s="34">
        <f t="shared" si="0"/>
        <v>16.017316017316016</v>
      </c>
      <c r="U3" s="34">
        <f t="shared" si="0"/>
        <v>16.5986943274991</v>
      </c>
      <c r="V3" s="34">
        <f t="shared" si="0"/>
        <v>15.498402089880784</v>
      </c>
      <c r="W3" s="34">
        <f t="shared" si="0"/>
        <v>14.815363531982666</v>
      </c>
      <c r="X3" s="34">
        <f t="shared" si="0"/>
        <v>14.33091540249198</v>
      </c>
      <c r="Y3" s="34">
        <f t="shared" si="0"/>
        <v>13.322994689454317</v>
      </c>
      <c r="Z3" s="34">
        <f t="shared" si="0"/>
        <v>12.941130796008954</v>
      </c>
      <c r="AA3" s="34">
        <f t="shared" si="0"/>
        <v>13.409661124453724</v>
      </c>
      <c r="AB3" s="34">
        <f t="shared" si="0"/>
        <v>12.151153613680901</v>
      </c>
      <c r="AC3" s="34">
        <f t="shared" si="0"/>
        <v>10.963541837972008</v>
      </c>
    </row>
    <row r="4" spans="1:80">
      <c r="A4" s="18" t="s">
        <v>19</v>
      </c>
      <c r="B4" s="39">
        <v>3.7619925056666297</v>
      </c>
      <c r="C4" s="39">
        <v>11.105401876727891</v>
      </c>
      <c r="D4" s="39">
        <v>2.0152241454355004</v>
      </c>
      <c r="E4" s="39">
        <v>10.924826236455893</v>
      </c>
      <c r="F4" s="39">
        <v>3.792088445711963</v>
      </c>
      <c r="G4" s="41">
        <v>1.2328500880170228</v>
      </c>
      <c r="H4" s="39">
        <v>5.1674729057836828</v>
      </c>
      <c r="I4" s="41">
        <v>0.89384941934639128</v>
      </c>
      <c r="J4" s="39">
        <v>6.5308189898372691</v>
      </c>
      <c r="K4" s="41">
        <v>1.3242213619946537</v>
      </c>
      <c r="L4" s="39">
        <v>3.8221843857572959</v>
      </c>
      <c r="M4" s="41">
        <v>0.60191880090666072</v>
      </c>
      <c r="N4" s="39">
        <v>3.6717046855306306</v>
      </c>
      <c r="O4" s="41">
        <v>0.5116309807706616</v>
      </c>
      <c r="P4" s="34">
        <f t="shared" si="1"/>
        <v>10.250660778383187</v>
      </c>
      <c r="Q4" s="34">
        <f t="shared" si="0"/>
        <v>11.604390675786719</v>
      </c>
      <c r="R4" s="34">
        <f t="shared" si="2"/>
        <v>13.484914210225211</v>
      </c>
      <c r="S4" s="34">
        <f t="shared" si="0"/>
        <v>15.365437744663703</v>
      </c>
      <c r="T4" s="34">
        <f t="shared" si="0"/>
        <v>16.415967297454383</v>
      </c>
      <c r="U4" s="34">
        <f t="shared" si="0"/>
        <v>14.170690666862331</v>
      </c>
      <c r="V4" s="34">
        <f t="shared" si="0"/>
        <v>16.887166358770205</v>
      </c>
      <c r="W4" s="34">
        <f t="shared" si="0"/>
        <v>15.411196885282607</v>
      </c>
      <c r="X4" s="34">
        <f t="shared" si="0"/>
        <v>17.141257191173935</v>
      </c>
      <c r="Y4" s="34">
        <f t="shared" si="0"/>
        <v>15.56076806104176</v>
      </c>
      <c r="Z4" s="34">
        <f t="shared" si="0"/>
        <v>15.350138095410827</v>
      </c>
      <c r="AA4" s="34">
        <f t="shared" si="0"/>
        <v>16.907831486142154</v>
      </c>
      <c r="AB4" s="34">
        <f t="shared" si="0"/>
        <v>14.805260828752543</v>
      </c>
      <c r="AC4" s="34">
        <f t="shared" si="0"/>
        <v>13.428634665896629</v>
      </c>
    </row>
    <row r="5" spans="1:80">
      <c r="A5" s="18" t="s">
        <v>88</v>
      </c>
      <c r="B5" s="39">
        <v>10.0418410041841</v>
      </c>
      <c r="C5" s="40">
        <v>24.955170352659891</v>
      </c>
      <c r="D5" s="39">
        <v>3.6966527196652725</v>
      </c>
      <c r="E5" s="39">
        <v>18.290496114763897</v>
      </c>
      <c r="F5" s="39">
        <v>5.1778242677824275</v>
      </c>
      <c r="G5" s="41">
        <v>1.7575014943215779</v>
      </c>
      <c r="H5" s="39">
        <v>6.1476389719067539</v>
      </c>
      <c r="I5" s="41">
        <v>1.0221159593544529</v>
      </c>
      <c r="J5" s="39">
        <v>6.7543335325762097</v>
      </c>
      <c r="K5" s="41">
        <v>1.3448894202032278</v>
      </c>
      <c r="L5" s="39">
        <v>3.855349671249253</v>
      </c>
      <c r="M5" s="41">
        <v>0.56784219964136273</v>
      </c>
      <c r="N5" s="39">
        <v>3.4070531978481768</v>
      </c>
      <c r="O5" s="41">
        <v>0.47818290496114763</v>
      </c>
      <c r="P5" s="34">
        <f t="shared" si="1"/>
        <v>27.361964589057493</v>
      </c>
      <c r="Q5" s="34">
        <f t="shared" si="0"/>
        <v>26.076458048756418</v>
      </c>
      <c r="R5" s="34">
        <f t="shared" si="2"/>
        <v>25.900743873016673</v>
      </c>
      <c r="S5" s="34">
        <f t="shared" si="0"/>
        <v>25.725029697276931</v>
      </c>
      <c r="T5" s="34">
        <f t="shared" si="0"/>
        <v>22.414823670053799</v>
      </c>
      <c r="U5" s="34">
        <f t="shared" si="0"/>
        <v>20.20116660139745</v>
      </c>
      <c r="V5" s="34">
        <f t="shared" si="0"/>
        <v>20.090323437603772</v>
      </c>
      <c r="W5" s="34">
        <f t="shared" si="0"/>
        <v>17.622688954387119</v>
      </c>
      <c r="X5" s="34">
        <f t="shared" si="0"/>
        <v>17.727909534320759</v>
      </c>
      <c r="Y5" s="34">
        <f t="shared" si="0"/>
        <v>15.803635960084934</v>
      </c>
      <c r="Z5" s="34">
        <f t="shared" si="0"/>
        <v>15.483332013049209</v>
      </c>
      <c r="AA5" s="34">
        <f t="shared" si="0"/>
        <v>15.950623585431538</v>
      </c>
      <c r="AB5" s="34">
        <f t="shared" si="0"/>
        <v>13.738117733258777</v>
      </c>
      <c r="AC5" s="34">
        <f t="shared" si="0"/>
        <v>12.550732413678414</v>
      </c>
    </row>
    <row r="6" spans="1:80">
      <c r="A6" s="18" t="s">
        <v>40</v>
      </c>
      <c r="B6" s="39">
        <v>7.2000478011472273</v>
      </c>
      <c r="C6" s="39">
        <v>18.403441682600381</v>
      </c>
      <c r="D6" s="39">
        <v>2.796367112810707</v>
      </c>
      <c r="E6" s="39">
        <v>13.736854684512426</v>
      </c>
      <c r="F6" s="39">
        <v>4.7323135755258132</v>
      </c>
      <c r="G6" s="41">
        <v>1.7088910133843211</v>
      </c>
      <c r="H6" s="39">
        <v>5.7137308795411084</v>
      </c>
      <c r="I6" s="41">
        <v>1</v>
      </c>
      <c r="J6" s="39">
        <v>6.6981357552581251</v>
      </c>
      <c r="K6" s="41">
        <v>1.4758604206500954</v>
      </c>
      <c r="L6" s="39">
        <v>4.2289077437858511</v>
      </c>
      <c r="M6" s="41">
        <v>0.6</v>
      </c>
      <c r="N6" s="39">
        <v>3.7643403441682599</v>
      </c>
      <c r="O6" s="41">
        <v>0.56000000000000005</v>
      </c>
      <c r="P6" s="34">
        <f t="shared" si="1"/>
        <v>19.618658858711793</v>
      </c>
      <c r="Q6" s="34">
        <f t="shared" si="0"/>
        <v>19.230346585789324</v>
      </c>
      <c r="R6" s="34">
        <f t="shared" si="2"/>
        <v>19.275408654717747</v>
      </c>
      <c r="S6" s="34">
        <f t="shared" si="0"/>
        <v>19.320470723646171</v>
      </c>
      <c r="T6" s="34">
        <f t="shared" si="0"/>
        <v>20.486205954657198</v>
      </c>
      <c r="U6" s="34">
        <f t="shared" si="0"/>
        <v>19.642425441199094</v>
      </c>
      <c r="V6" s="34">
        <f t="shared" si="0"/>
        <v>18.672323135755256</v>
      </c>
      <c r="W6" s="34">
        <f t="shared" si="0"/>
        <v>17.241379310344826</v>
      </c>
      <c r="X6" s="34">
        <f t="shared" si="0"/>
        <v>17.580408806451771</v>
      </c>
      <c r="Y6" s="34">
        <f t="shared" si="0"/>
        <v>17.342660642186786</v>
      </c>
      <c r="Z6" s="34">
        <f t="shared" si="0"/>
        <v>16.983565236087756</v>
      </c>
      <c r="AA6" s="34">
        <f t="shared" si="0"/>
        <v>16.853932584269664</v>
      </c>
      <c r="AB6" s="34">
        <f t="shared" si="0"/>
        <v>15.178791710355886</v>
      </c>
      <c r="AC6" s="34">
        <f t="shared" si="0"/>
        <v>14.698162729658794</v>
      </c>
    </row>
    <row r="7" spans="1:80">
      <c r="A7" s="18" t="s">
        <v>42</v>
      </c>
      <c r="B7" s="39">
        <v>4.8855145985323691</v>
      </c>
      <c r="C7" s="39">
        <v>13.71433740873729</v>
      </c>
      <c r="D7" s="39">
        <v>2.3042180638649441</v>
      </c>
      <c r="E7" s="39">
        <v>12.56275182479752</v>
      </c>
      <c r="F7" s="39">
        <v>3.8839841058332327</v>
      </c>
      <c r="G7" s="41">
        <v>1.4586750729903788</v>
      </c>
      <c r="H7" s="39">
        <v>5.3984936313782672</v>
      </c>
      <c r="I7" s="41">
        <v>0.91079950729782022</v>
      </c>
      <c r="J7" s="39">
        <v>6.0719967153187993</v>
      </c>
      <c r="K7" s="41">
        <v>1.2911717153264117</v>
      </c>
      <c r="L7" s="39">
        <v>3.8386186131325748</v>
      </c>
      <c r="M7" s="41">
        <v>0.59324105839321617</v>
      </c>
      <c r="N7" s="39">
        <v>3.664135948899276</v>
      </c>
      <c r="O7" s="41">
        <v>0.54</v>
      </c>
      <c r="P7" s="34">
        <f t="shared" si="1"/>
        <v>13.312028878834793</v>
      </c>
      <c r="Q7" s="34">
        <f t="shared" si="0"/>
        <v>14.330551106308558</v>
      </c>
      <c r="R7" s="34">
        <f t="shared" si="2"/>
        <v>15.999840830789665</v>
      </c>
      <c r="S7" s="34">
        <f t="shared" si="0"/>
        <v>17.669130555270772</v>
      </c>
      <c r="T7" s="34">
        <f t="shared" si="0"/>
        <v>16.813784007936071</v>
      </c>
      <c r="U7" s="34">
        <f t="shared" si="0"/>
        <v>16.766380149314699</v>
      </c>
      <c r="V7" s="34">
        <f t="shared" si="0"/>
        <v>17.642136050255775</v>
      </c>
      <c r="W7" s="34">
        <f t="shared" si="0"/>
        <v>15.7034397809969</v>
      </c>
      <c r="X7" s="34">
        <f t="shared" si="0"/>
        <v>15.936999252805247</v>
      </c>
      <c r="Y7" s="34">
        <f t="shared" si="0"/>
        <v>15.172405585504251</v>
      </c>
      <c r="Z7" s="34">
        <f t="shared" si="0"/>
        <v>15.416139008564558</v>
      </c>
      <c r="AA7" s="34">
        <f t="shared" si="0"/>
        <v>16.664074673966745</v>
      </c>
      <c r="AB7" s="34">
        <f t="shared" si="0"/>
        <v>14.774741729432565</v>
      </c>
      <c r="AC7" s="34">
        <f t="shared" si="0"/>
        <v>14.173228346456693</v>
      </c>
    </row>
    <row r="8" spans="1:80">
      <c r="A8" s="18" t="s">
        <v>44</v>
      </c>
      <c r="B8" s="39">
        <v>6.6150178784266984</v>
      </c>
      <c r="C8" s="39">
        <v>16.924910607866508</v>
      </c>
      <c r="D8" s="39">
        <v>2.798867699642432</v>
      </c>
      <c r="E8" s="39">
        <v>13.706793802145411</v>
      </c>
      <c r="F8" s="39">
        <v>4.2924910607866504</v>
      </c>
      <c r="G8" s="41">
        <v>1.7371871275327773</v>
      </c>
      <c r="H8" s="39">
        <v>5.6734207389749702</v>
      </c>
      <c r="I8" s="41">
        <v>0.99225268176400494</v>
      </c>
      <c r="J8" s="39">
        <v>6.7938021454112043</v>
      </c>
      <c r="K8" s="41">
        <v>1.4302741358760429</v>
      </c>
      <c r="L8" s="39">
        <v>4.0822407628128721</v>
      </c>
      <c r="M8" s="41">
        <v>0.59</v>
      </c>
      <c r="N8" s="39">
        <v>3.7544696066746122</v>
      </c>
      <c r="O8" s="41">
        <v>0.54635280095351602</v>
      </c>
      <c r="P8" s="34">
        <f t="shared" si="1"/>
        <v>18.024571875822065</v>
      </c>
      <c r="Q8" s="34">
        <f t="shared" si="0"/>
        <v>17.685382035388201</v>
      </c>
      <c r="R8" s="34">
        <f t="shared" si="2"/>
        <v>18.481786518499597</v>
      </c>
      <c r="S8" s="34">
        <f t="shared" si="0"/>
        <v>19.278191001610988</v>
      </c>
      <c r="T8" s="34">
        <f t="shared" si="0"/>
        <v>18.582212384357792</v>
      </c>
      <c r="U8" s="34">
        <f t="shared" si="0"/>
        <v>19.967668132560661</v>
      </c>
      <c r="V8" s="34">
        <f t="shared" si="0"/>
        <v>18.540590650245001</v>
      </c>
      <c r="W8" s="34">
        <f t="shared" si="0"/>
        <v>17.107804858000083</v>
      </c>
      <c r="X8" s="34">
        <f t="shared" si="0"/>
        <v>17.831501693992664</v>
      </c>
      <c r="Y8" s="34">
        <f t="shared" si="0"/>
        <v>16.806981620165018</v>
      </c>
      <c r="Z8" s="34">
        <f t="shared" si="0"/>
        <v>16.394541216115954</v>
      </c>
      <c r="AA8" s="34">
        <f t="shared" si="0"/>
        <v>16.573033707865168</v>
      </c>
      <c r="AB8" s="34">
        <f t="shared" si="0"/>
        <v>15.138990349494405</v>
      </c>
      <c r="AC8" s="34">
        <f t="shared" si="0"/>
        <v>14.339968528963674</v>
      </c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</row>
    <row r="9" spans="1:80">
      <c r="A9" s="18" t="s">
        <v>46</v>
      </c>
      <c r="B9" s="39">
        <v>9.704289548404736</v>
      </c>
      <c r="C9" s="40">
        <v>26.669590070970468</v>
      </c>
      <c r="D9" s="39">
        <v>4.4484876238378748</v>
      </c>
      <c r="E9" s="40">
        <v>22.058331916763962</v>
      </c>
      <c r="F9" s="39">
        <v>7.1181996208777312</v>
      </c>
      <c r="G9" s="39">
        <v>2.3469239262454011</v>
      </c>
      <c r="H9" s="39">
        <v>9.4186668418382151</v>
      </c>
      <c r="I9" s="41">
        <v>1.6104991165437652</v>
      </c>
      <c r="J9" s="39">
        <v>10.564598905532819</v>
      </c>
      <c r="K9" s="39">
        <v>2.2368043285330068</v>
      </c>
      <c r="L9" s="39">
        <v>6.6415882370287749</v>
      </c>
      <c r="M9" s="41">
        <v>0.92913410569832611</v>
      </c>
      <c r="N9" s="39">
        <v>5.7812788799006949</v>
      </c>
      <c r="O9" s="41">
        <v>0.82589698284295632</v>
      </c>
      <c r="P9" s="34">
        <f t="shared" si="1"/>
        <v>26.442205853963859</v>
      </c>
      <c r="Q9" s="34">
        <f t="shared" si="0"/>
        <v>27.867910210000492</v>
      </c>
      <c r="R9" s="34">
        <f t="shared" si="2"/>
        <v>29.446143513413723</v>
      </c>
      <c r="S9" s="34">
        <f t="shared" si="0"/>
        <v>31.024376816826951</v>
      </c>
      <c r="T9" s="34">
        <f t="shared" si="0"/>
        <v>30.814716973496669</v>
      </c>
      <c r="U9" s="34">
        <f t="shared" si="0"/>
        <v>26.976137083280474</v>
      </c>
      <c r="V9" s="34">
        <f t="shared" si="0"/>
        <v>30.779956999471292</v>
      </c>
      <c r="W9" s="34">
        <f t="shared" si="0"/>
        <v>27.767226147306296</v>
      </c>
      <c r="X9" s="34">
        <f t="shared" si="0"/>
        <v>27.728606051267239</v>
      </c>
      <c r="Y9" s="34">
        <f t="shared" si="0"/>
        <v>26.284422191927227</v>
      </c>
      <c r="Z9" s="34">
        <f t="shared" si="0"/>
        <v>26.673045128629617</v>
      </c>
      <c r="AA9" s="34">
        <f t="shared" si="0"/>
        <v>26.099272631975452</v>
      </c>
      <c r="AB9" s="34">
        <f t="shared" si="0"/>
        <v>23.311608386696349</v>
      </c>
      <c r="AC9" s="34">
        <f t="shared" si="0"/>
        <v>21.677086163857119</v>
      </c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1:80">
      <c r="A10" s="18" t="s">
        <v>48</v>
      </c>
      <c r="B10" s="39">
        <v>4.6329507412721185</v>
      </c>
      <c r="C10" s="39">
        <v>12.374461979913915</v>
      </c>
      <c r="D10" s="39">
        <v>2.0444763271162123</v>
      </c>
      <c r="E10" s="39">
        <v>9.7396580583452881</v>
      </c>
      <c r="F10" s="39">
        <v>3.3536585365853653</v>
      </c>
      <c r="G10" s="41">
        <v>1.2043579626972738</v>
      </c>
      <c r="H10" s="39">
        <v>4.2682926829268295</v>
      </c>
      <c r="I10" s="41">
        <v>0.78</v>
      </c>
      <c r="J10" s="39">
        <v>4.8272357723577244</v>
      </c>
      <c r="K10" s="41">
        <v>1.0222381635581059</v>
      </c>
      <c r="L10" s="39">
        <v>2.8111549497847919</v>
      </c>
      <c r="M10" s="41">
        <v>0.44</v>
      </c>
      <c r="N10" s="39">
        <v>2.8395504543280725</v>
      </c>
      <c r="O10" s="41">
        <v>0.41</v>
      </c>
      <c r="P10" s="34">
        <f t="shared" si="1"/>
        <v>12.623843981667898</v>
      </c>
      <c r="Q10" s="34">
        <f t="shared" si="0"/>
        <v>12.930472288311302</v>
      </c>
      <c r="R10" s="34">
        <f t="shared" si="2"/>
        <v>13.314503414440665</v>
      </c>
      <c r="S10" s="34">
        <f t="shared" si="0"/>
        <v>13.698534540570027</v>
      </c>
      <c r="T10" s="34">
        <f t="shared" si="0"/>
        <v>14.518002322880369</v>
      </c>
      <c r="U10" s="34">
        <f t="shared" si="0"/>
        <v>13.843194973531883</v>
      </c>
      <c r="V10" s="34">
        <f t="shared" si="0"/>
        <v>13.948668898453692</v>
      </c>
      <c r="W10" s="34">
        <f t="shared" si="0"/>
        <v>13.448275862068964</v>
      </c>
      <c r="X10" s="34">
        <f t="shared" si="0"/>
        <v>12.669910163668568</v>
      </c>
      <c r="Y10" s="34">
        <f t="shared" si="0"/>
        <v>12.012199336758002</v>
      </c>
      <c r="Z10" s="34">
        <f t="shared" si="0"/>
        <v>11.289778914798362</v>
      </c>
      <c r="AA10" s="34">
        <f t="shared" si="0"/>
        <v>12.359550561797754</v>
      </c>
      <c r="AB10" s="34">
        <f t="shared" si="0"/>
        <v>11.449800219064809</v>
      </c>
      <c r="AC10" s="34">
        <f t="shared" si="0"/>
        <v>10.761154855643044</v>
      </c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</row>
    <row r="11" spans="1:80" s="46" customFormat="1">
      <c r="A11" s="25" t="s">
        <v>10</v>
      </c>
      <c r="B11" s="43">
        <v>60.147006095374685</v>
      </c>
      <c r="C11" s="43">
        <v>125.28385323293891</v>
      </c>
      <c r="D11" s="44">
        <v>17.201505916098963</v>
      </c>
      <c r="E11" s="43">
        <v>69.738257439942643</v>
      </c>
      <c r="F11" s="44">
        <v>14.192661646946338</v>
      </c>
      <c r="G11" s="44">
        <v>4.8270885622086768</v>
      </c>
      <c r="H11" s="44">
        <v>13.587606071471257</v>
      </c>
      <c r="I11" s="45">
        <v>1.9361778415202584</v>
      </c>
      <c r="J11" s="44">
        <v>10.397992111868053</v>
      </c>
      <c r="K11" s="45">
        <v>1.8525158360224694</v>
      </c>
      <c r="L11" s="44">
        <v>4.5416517270228276</v>
      </c>
      <c r="M11" s="45">
        <v>0.6</v>
      </c>
      <c r="N11" s="44">
        <v>3.4</v>
      </c>
      <c r="O11" s="45">
        <v>0.44818931516672644</v>
      </c>
      <c r="P11" s="73">
        <f t="shared" si="1"/>
        <v>163.88829998739698</v>
      </c>
      <c r="Q11" s="73">
        <f t="shared" si="0"/>
        <v>130.91311727579824</v>
      </c>
      <c r="R11" s="73">
        <f t="shared" si="2"/>
        <v>114.49893377147342</v>
      </c>
      <c r="S11" s="73">
        <f t="shared" si="0"/>
        <v>98.084750267148593</v>
      </c>
      <c r="T11" s="73">
        <f t="shared" si="0"/>
        <v>61.440093709724401</v>
      </c>
      <c r="U11" s="73">
        <f t="shared" si="0"/>
        <v>55.483776577111229</v>
      </c>
      <c r="V11" s="73">
        <f t="shared" si="0"/>
        <v>44.403941410036786</v>
      </c>
      <c r="W11" s="73">
        <f t="shared" si="0"/>
        <v>33.382376577935489</v>
      </c>
      <c r="X11" s="73">
        <f t="shared" si="0"/>
        <v>27.291317878918775</v>
      </c>
      <c r="Y11" s="73">
        <f t="shared" si="0"/>
        <v>21.768693725293414</v>
      </c>
      <c r="Z11" s="73">
        <f t="shared" si="0"/>
        <v>18.239565168766376</v>
      </c>
      <c r="AA11" s="73">
        <f t="shared" si="0"/>
        <v>16.853932584269664</v>
      </c>
      <c r="AB11" s="73">
        <f t="shared" si="0"/>
        <v>13.709677419354838</v>
      </c>
      <c r="AC11" s="73">
        <f t="shared" si="0"/>
        <v>11.76349908574085</v>
      </c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</row>
    <row r="12" spans="1:80" s="46" customFormat="1">
      <c r="A12" s="25" t="s">
        <v>14</v>
      </c>
      <c r="B12" s="43">
        <v>54.441260744985676</v>
      </c>
      <c r="C12" s="43">
        <v>109.06160458452722</v>
      </c>
      <c r="D12" s="44">
        <v>14.517669531996177</v>
      </c>
      <c r="E12" s="43">
        <v>58.291547277936957</v>
      </c>
      <c r="F12" s="44">
        <v>12.177650429799424</v>
      </c>
      <c r="G12" s="44">
        <v>3.1550143266475645</v>
      </c>
      <c r="H12" s="44">
        <v>11.416547277936962</v>
      </c>
      <c r="I12" s="45">
        <v>1.6654727793696273</v>
      </c>
      <c r="J12" s="44">
        <v>8.8646131805157591</v>
      </c>
      <c r="K12" s="45">
        <v>1.7012893982808024</v>
      </c>
      <c r="L12" s="44">
        <v>4.2084527220630363</v>
      </c>
      <c r="M12" s="45">
        <v>0.56709646609360076</v>
      </c>
      <c r="N12" s="44">
        <v>3.2831900668576885</v>
      </c>
      <c r="O12" s="45">
        <v>0.41786055396370581</v>
      </c>
      <c r="P12" s="73">
        <f t="shared" si="1"/>
        <v>148.3413099318411</v>
      </c>
      <c r="Q12" s="73">
        <f t="shared" si="0"/>
        <v>113.96196926282886</v>
      </c>
      <c r="R12" s="73">
        <f t="shared" si="2"/>
        <v>97.973633912664042</v>
      </c>
      <c r="S12" s="73">
        <f t="shared" si="0"/>
        <v>81.985298562499239</v>
      </c>
      <c r="T12" s="73">
        <f t="shared" si="0"/>
        <v>52.717101427703135</v>
      </c>
      <c r="U12" s="73">
        <f t="shared" si="0"/>
        <v>36.264532490201894</v>
      </c>
      <c r="V12" s="73">
        <f t="shared" si="0"/>
        <v>37.308978032473732</v>
      </c>
      <c r="W12" s="73">
        <f t="shared" si="0"/>
        <v>28.715047920165986</v>
      </c>
      <c r="X12" s="73">
        <f t="shared" si="0"/>
        <v>23.266701261196218</v>
      </c>
      <c r="Y12" s="73">
        <f t="shared" si="0"/>
        <v>19.991649803534695</v>
      </c>
      <c r="Z12" s="73">
        <f t="shared" si="0"/>
        <v>16.901416554470025</v>
      </c>
      <c r="AA12" s="73">
        <f t="shared" si="0"/>
        <v>15.92967601386519</v>
      </c>
      <c r="AB12" s="73">
        <f t="shared" si="0"/>
        <v>13.238669624426164</v>
      </c>
      <c r="AC12" s="73">
        <f t="shared" si="0"/>
        <v>10.967468607971281</v>
      </c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</row>
    <row r="13" spans="1:80" s="46" customFormat="1">
      <c r="A13" s="25" t="s">
        <v>26</v>
      </c>
      <c r="B13" s="43">
        <v>34.937888198757761</v>
      </c>
      <c r="C13" s="43">
        <v>69.069517439082659</v>
      </c>
      <c r="D13" s="44">
        <v>9.2477902532250358</v>
      </c>
      <c r="E13" s="43">
        <v>40.521978021978022</v>
      </c>
      <c r="F13" s="44">
        <v>9.6258361204013383</v>
      </c>
      <c r="G13" s="44">
        <v>3.0567964644051604</v>
      </c>
      <c r="H13" s="44">
        <v>9.5437171524128033</v>
      </c>
      <c r="I13" s="45">
        <v>1.3706402293358813</v>
      </c>
      <c r="J13" s="44">
        <v>7.8236980410893446</v>
      </c>
      <c r="K13" s="45">
        <v>1.3437649307214523</v>
      </c>
      <c r="L13" s="44">
        <v>3.5833731485905398</v>
      </c>
      <c r="M13" s="45">
        <v>0.50764452938365978</v>
      </c>
      <c r="N13" s="44">
        <v>2.7875298614428998</v>
      </c>
      <c r="O13" s="45">
        <v>0.38819875776397517</v>
      </c>
      <c r="P13" s="73">
        <f t="shared" si="1"/>
        <v>95.198605446206443</v>
      </c>
      <c r="Q13" s="73">
        <f t="shared" si="0"/>
        <v>72.172954481800062</v>
      </c>
      <c r="R13" s="73">
        <f t="shared" si="2"/>
        <v>64.582945610786126</v>
      </c>
      <c r="S13" s="73">
        <f t="shared" si="0"/>
        <v>56.992936739772183</v>
      </c>
      <c r="T13" s="73">
        <f t="shared" si="0"/>
        <v>41.670286235503625</v>
      </c>
      <c r="U13" s="73">
        <f t="shared" si="0"/>
        <v>35.135591544886907</v>
      </c>
      <c r="V13" s="73">
        <f t="shared" si="0"/>
        <v>31.188618145139881</v>
      </c>
      <c r="W13" s="73">
        <f t="shared" si="0"/>
        <v>23.631728091997953</v>
      </c>
      <c r="X13" s="73">
        <f t="shared" si="0"/>
        <v>20.534640527793556</v>
      </c>
      <c r="Y13" s="73">
        <f t="shared" si="0"/>
        <v>15.790422217643389</v>
      </c>
      <c r="Z13" s="73">
        <f t="shared" si="0"/>
        <v>14.391056821648755</v>
      </c>
      <c r="AA13" s="73">
        <f t="shared" si="0"/>
        <v>14.259677791675836</v>
      </c>
      <c r="AB13" s="73">
        <f t="shared" si="0"/>
        <v>11.240039763882661</v>
      </c>
      <c r="AC13" s="73">
        <f t="shared" si="0"/>
        <v>10.188943773332682</v>
      </c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</row>
    <row r="14" spans="1:80" s="46" customFormat="1">
      <c r="A14" s="25" t="s">
        <v>28</v>
      </c>
      <c r="B14" s="43">
        <v>20.636722016485482</v>
      </c>
      <c r="C14" s="43">
        <v>40.944928921275832</v>
      </c>
      <c r="D14" s="44">
        <v>5.5826663481065584</v>
      </c>
      <c r="E14" s="43">
        <v>24.369848285748411</v>
      </c>
      <c r="F14" s="44">
        <v>5.6190538764783202</v>
      </c>
      <c r="G14" s="44">
        <v>2.0164257555847569</v>
      </c>
      <c r="H14" s="44">
        <v>5.7878389678652482</v>
      </c>
      <c r="I14" s="45">
        <v>0.83323378329948627</v>
      </c>
      <c r="J14" s="44">
        <v>5.0471867160434831</v>
      </c>
      <c r="K14" s="45">
        <v>0.89595030462310354</v>
      </c>
      <c r="L14" s="44">
        <v>2.2999999999999998</v>
      </c>
      <c r="M14" s="45">
        <v>0.31</v>
      </c>
      <c r="N14" s="45">
        <v>1.8217656194003105</v>
      </c>
      <c r="O14" s="45">
        <v>0.26878509138693107</v>
      </c>
      <c r="P14" s="73">
        <f t="shared" si="1"/>
        <v>56.230850181159354</v>
      </c>
      <c r="Q14" s="73">
        <f t="shared" si="0"/>
        <v>42.784669719201496</v>
      </c>
      <c r="R14" s="73">
        <f t="shared" si="2"/>
        <v>38.530062205415383</v>
      </c>
      <c r="S14" s="73">
        <f t="shared" si="0"/>
        <v>34.275454691629271</v>
      </c>
      <c r="T14" s="73">
        <f t="shared" si="0"/>
        <v>24.324908556183203</v>
      </c>
      <c r="U14" s="73">
        <f t="shared" si="0"/>
        <v>23.177307535456979</v>
      </c>
      <c r="V14" s="73">
        <f t="shared" si="0"/>
        <v>18.914506430932185</v>
      </c>
      <c r="W14" s="73">
        <f t="shared" si="0"/>
        <v>14.366099712060107</v>
      </c>
      <c r="X14" s="73">
        <f t="shared" si="0"/>
        <v>13.247209228460585</v>
      </c>
      <c r="Y14" s="73">
        <f t="shared" si="0"/>
        <v>10.528205694748573</v>
      </c>
      <c r="Z14" s="73">
        <f t="shared" si="0"/>
        <v>9.236947791164658</v>
      </c>
      <c r="AA14" s="73">
        <f t="shared" si="0"/>
        <v>8.7078651685393265</v>
      </c>
      <c r="AB14" s="73">
        <f t="shared" si="0"/>
        <v>7.3458291104851225</v>
      </c>
      <c r="AC14" s="73">
        <f t="shared" si="0"/>
        <v>7.0547268080559338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</row>
    <row r="15" spans="1:80" s="46" customFormat="1">
      <c r="A15" s="25" t="s">
        <v>30</v>
      </c>
      <c r="B15" s="43">
        <v>38.043478260869563</v>
      </c>
      <c r="C15" s="43">
        <v>76.086956521739125</v>
      </c>
      <c r="D15" s="44">
        <v>10.108695652173914</v>
      </c>
      <c r="E15" s="43">
        <v>43.65742952699474</v>
      </c>
      <c r="F15" s="44">
        <v>10.40969899665552</v>
      </c>
      <c r="G15" s="44">
        <v>3.3325519589106549</v>
      </c>
      <c r="H15" s="44">
        <v>10.609770664118489</v>
      </c>
      <c r="I15" s="45">
        <v>1.4781414237935977</v>
      </c>
      <c r="J15" s="44">
        <v>8.3014811275680866</v>
      </c>
      <c r="K15" s="45">
        <v>1.4632107023411369</v>
      </c>
      <c r="L15" s="44">
        <v>3.971571906354515</v>
      </c>
      <c r="M15" s="45">
        <v>0.53750597228858099</v>
      </c>
      <c r="N15" s="44">
        <v>3.1653129479216435</v>
      </c>
      <c r="O15" s="45">
        <v>0.41806020066889632</v>
      </c>
      <c r="P15" s="73">
        <f t="shared" si="1"/>
        <v>103.66070370809145</v>
      </c>
      <c r="Q15" s="73">
        <f t="shared" si="0"/>
        <v>79.505701694607239</v>
      </c>
      <c r="R15" s="73">
        <f t="shared" si="2"/>
        <v>70.454278081477142</v>
      </c>
      <c r="S15" s="73">
        <f t="shared" si="0"/>
        <v>61.402854468347037</v>
      </c>
      <c r="T15" s="73">
        <f t="shared" si="0"/>
        <v>45.063632020153761</v>
      </c>
      <c r="U15" s="73">
        <f t="shared" si="0"/>
        <v>38.305194930007531</v>
      </c>
      <c r="V15" s="73">
        <f t="shared" si="0"/>
        <v>34.67245315071402</v>
      </c>
      <c r="W15" s="73">
        <f t="shared" si="0"/>
        <v>25.485196961958579</v>
      </c>
      <c r="X15" s="73">
        <f t="shared" si="0"/>
        <v>21.788664376819124</v>
      </c>
      <c r="Y15" s="73">
        <f t="shared" si="0"/>
        <v>17.194015303656133</v>
      </c>
      <c r="Z15" s="73">
        <f t="shared" si="0"/>
        <v>15.950087977327369</v>
      </c>
      <c r="AA15" s="73">
        <f t="shared" si="0"/>
        <v>15.09848236765677</v>
      </c>
      <c r="AB15" s="73">
        <f t="shared" si="0"/>
        <v>12.763358660974369</v>
      </c>
      <c r="AC15" s="73">
        <f t="shared" si="0"/>
        <v>10.972708678973657</v>
      </c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</row>
    <row r="16" spans="1:80" s="46" customFormat="1">
      <c r="A16" s="25" t="s">
        <v>32</v>
      </c>
      <c r="B16" s="43">
        <v>34.655831739961762</v>
      </c>
      <c r="C16" s="43">
        <v>70.924952198852765</v>
      </c>
      <c r="D16" s="44">
        <v>9.3839627151051612</v>
      </c>
      <c r="E16" s="43">
        <v>39.479266252390055</v>
      </c>
      <c r="F16" s="44">
        <v>10.910611854684513</v>
      </c>
      <c r="G16" s="44">
        <v>3.123984225621415</v>
      </c>
      <c r="H16" s="44">
        <v>9.9291945506692159</v>
      </c>
      <c r="I16" s="45">
        <v>1.4474784894837474</v>
      </c>
      <c r="J16" s="44">
        <v>7.9185587954110908</v>
      </c>
      <c r="K16" s="45">
        <v>1.3623326959847035</v>
      </c>
      <c r="L16" s="44">
        <v>3.6</v>
      </c>
      <c r="M16" s="45">
        <v>0.4824928298279158</v>
      </c>
      <c r="N16" s="44">
        <v>2.8680688336520075</v>
      </c>
      <c r="O16" s="45">
        <v>0.42</v>
      </c>
      <c r="P16" s="73">
        <f t="shared" si="1"/>
        <v>94.430059236953028</v>
      </c>
      <c r="Q16" s="73">
        <f t="shared" si="0"/>
        <v>74.111757783545215</v>
      </c>
      <c r="R16" s="73">
        <f t="shared" si="2"/>
        <v>64.819075975028625</v>
      </c>
      <c r="S16" s="73">
        <f t="shared" si="0"/>
        <v>55.526394166512034</v>
      </c>
      <c r="T16" s="73">
        <f t="shared" si="0"/>
        <v>47.232085951015208</v>
      </c>
      <c r="U16" s="73">
        <f t="shared" si="0"/>
        <v>35.90786466231512</v>
      </c>
      <c r="V16" s="73">
        <f t="shared" si="0"/>
        <v>32.448348204801363</v>
      </c>
      <c r="W16" s="73">
        <f t="shared" si="0"/>
        <v>24.956525680754265</v>
      </c>
      <c r="X16" s="73">
        <f t="shared" si="0"/>
        <v>20.783618885593413</v>
      </c>
      <c r="Y16" s="73">
        <f t="shared" si="0"/>
        <v>16.008609823557034</v>
      </c>
      <c r="Z16" s="73">
        <f t="shared" si="0"/>
        <v>14.457831325301205</v>
      </c>
      <c r="AA16" s="73">
        <f t="shared" si="0"/>
        <v>13.553169377188647</v>
      </c>
      <c r="AB16" s="73">
        <f t="shared" si="0"/>
        <v>11.564793684080675</v>
      </c>
      <c r="AC16" s="73">
        <f t="shared" si="0"/>
        <v>11.023622047244093</v>
      </c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</row>
    <row r="17" spans="1:80" s="46" customFormat="1">
      <c r="A17" s="25" t="s">
        <v>37</v>
      </c>
      <c r="B17" s="43">
        <v>29.606440071556353</v>
      </c>
      <c r="C17" s="43">
        <v>63.744782349433514</v>
      </c>
      <c r="D17" s="44">
        <v>8.1842576028622549</v>
      </c>
      <c r="E17" s="43">
        <v>32.573047107930826</v>
      </c>
      <c r="F17" s="44">
        <v>7.8711985688729893</v>
      </c>
      <c r="G17" s="44">
        <v>2.4351520572450807</v>
      </c>
      <c r="H17" s="44">
        <v>7.7802623732856295</v>
      </c>
      <c r="I17" s="45">
        <v>1.2</v>
      </c>
      <c r="J17" s="44">
        <v>7.1943947525342873</v>
      </c>
      <c r="K17" s="45">
        <v>1.4445438282647585</v>
      </c>
      <c r="L17" s="44">
        <v>3.9804412641621898</v>
      </c>
      <c r="M17" s="45">
        <v>0.59481216457960651</v>
      </c>
      <c r="N17" s="44">
        <v>3.6374478234943353</v>
      </c>
      <c r="O17" s="45">
        <v>0.51685748360167005</v>
      </c>
      <c r="P17" s="73">
        <f t="shared" si="1"/>
        <v>80.671498832578621</v>
      </c>
      <c r="Q17" s="73">
        <f t="shared" si="0"/>
        <v>66.608967972239824</v>
      </c>
      <c r="R17" s="73">
        <f t="shared" si="2"/>
        <v>56.210986874960156</v>
      </c>
      <c r="S17" s="73">
        <f t="shared" si="0"/>
        <v>45.813005777680488</v>
      </c>
      <c r="T17" s="73">
        <f t="shared" si="0"/>
        <v>34.07445267910385</v>
      </c>
      <c r="U17" s="73">
        <f t="shared" si="0"/>
        <v>27.990253531552653</v>
      </c>
      <c r="V17" s="73">
        <f t="shared" si="0"/>
        <v>25.425694030345195</v>
      </c>
      <c r="W17" s="73">
        <f t="shared" si="0"/>
        <v>20.68965517241379</v>
      </c>
      <c r="X17" s="73">
        <f t="shared" si="0"/>
        <v>18.882925859670046</v>
      </c>
      <c r="Y17" s="73">
        <f t="shared" si="0"/>
        <v>16.974663081842053</v>
      </c>
      <c r="Z17" s="73">
        <f t="shared" si="0"/>
        <v>15.985707888201565</v>
      </c>
      <c r="AA17" s="73">
        <f t="shared" si="0"/>
        <v>16.708206870213665</v>
      </c>
      <c r="AB17" s="73">
        <f t="shared" si="0"/>
        <v>14.667128320541675</v>
      </c>
      <c r="AC17" s="73">
        <f t="shared" si="0"/>
        <v>13.565813217891602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</row>
    <row r="18" spans="1:80" s="46" customFormat="1">
      <c r="A18" s="25" t="s">
        <v>118</v>
      </c>
      <c r="B18" s="47">
        <v>53.854402478255686</v>
      </c>
      <c r="C18" s="47">
        <v>101.84081973072797</v>
      </c>
      <c r="D18" s="48">
        <v>11.849160014297627</v>
      </c>
      <c r="E18" s="47">
        <v>43.691171214106987</v>
      </c>
      <c r="F18" s="48">
        <v>9.3709043250327646</v>
      </c>
      <c r="G18" s="48">
        <v>3.2819134993446921</v>
      </c>
      <c r="H18" s="48">
        <v>8.7349577028476091</v>
      </c>
      <c r="I18" s="49">
        <v>1.301679971404742</v>
      </c>
      <c r="J18" s="48">
        <v>7.2724294054569274</v>
      </c>
      <c r="K18" s="49">
        <v>1.4431669248183008</v>
      </c>
      <c r="L18" s="48">
        <v>3.9616346955796504</v>
      </c>
      <c r="M18" s="49">
        <v>0.56594781365423552</v>
      </c>
      <c r="N18" s="48">
        <v>3.7</v>
      </c>
      <c r="O18" s="49">
        <v>0.52637435958536904</v>
      </c>
      <c r="P18" s="73">
        <f t="shared" si="1"/>
        <v>146.74224108516535</v>
      </c>
      <c r="Q18" s="73">
        <f t="shared" si="1"/>
        <v>106.41673953054125</v>
      </c>
      <c r="R18" s="73">
        <f t="shared" si="2"/>
        <v>83.933525330746704</v>
      </c>
      <c r="S18" s="73">
        <f t="shared" ref="S18:AC25" si="3">E18/E$27</f>
        <v>61.450311130952166</v>
      </c>
      <c r="T18" s="73">
        <f t="shared" si="3"/>
        <v>40.566685389752223</v>
      </c>
      <c r="U18" s="73">
        <f t="shared" si="3"/>
        <v>37.723143670628644</v>
      </c>
      <c r="V18" s="73">
        <f t="shared" si="3"/>
        <v>28.545613407998722</v>
      </c>
      <c r="W18" s="73">
        <f t="shared" si="3"/>
        <v>22.442758127667965</v>
      </c>
      <c r="X18" s="73">
        <f t="shared" si="3"/>
        <v>19.087741221671724</v>
      </c>
      <c r="Y18" s="73">
        <f t="shared" si="3"/>
        <v>16.958483252859001</v>
      </c>
      <c r="Z18" s="73">
        <f t="shared" si="3"/>
        <v>15.910179500319881</v>
      </c>
      <c r="AA18" s="73">
        <f t="shared" si="3"/>
        <v>15.897410495905492</v>
      </c>
      <c r="AB18" s="73">
        <f t="shared" si="3"/>
        <v>14.919354838709678</v>
      </c>
      <c r="AC18" s="73">
        <f t="shared" si="3"/>
        <v>13.815599989117297</v>
      </c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</row>
    <row r="19" spans="1:80" s="46" customFormat="1">
      <c r="A19" s="25" t="s">
        <v>111</v>
      </c>
      <c r="B19" s="43">
        <v>35.543750746090488</v>
      </c>
      <c r="C19" s="43">
        <v>71.863435597469262</v>
      </c>
      <c r="D19" s="44">
        <v>9.4275993792527153</v>
      </c>
      <c r="E19" s="43">
        <v>39.805419601289238</v>
      </c>
      <c r="F19" s="44">
        <v>9.94687835740719</v>
      </c>
      <c r="G19" s="44">
        <v>3.2827981377581477</v>
      </c>
      <c r="H19" s="44">
        <v>10.019995225020892</v>
      </c>
      <c r="I19" s="45">
        <v>1.5309776769726633</v>
      </c>
      <c r="J19" s="44">
        <v>7.739942700250686</v>
      </c>
      <c r="K19" s="45">
        <v>1.3892204846603795</v>
      </c>
      <c r="L19" s="44">
        <v>3.6856870001193744</v>
      </c>
      <c r="M19" s="45">
        <v>0.5103258923242211</v>
      </c>
      <c r="N19" s="44">
        <v>2.864987465679838</v>
      </c>
      <c r="O19" s="45">
        <v>0.41781067207830969</v>
      </c>
      <c r="P19" s="73">
        <f t="shared" si="1"/>
        <v>96.849457073816041</v>
      </c>
      <c r="Q19" s="73">
        <f t="shared" si="1"/>
        <v>75.092409192757856</v>
      </c>
      <c r="R19" s="73">
        <f t="shared" si="2"/>
        <v>65.538764090956448</v>
      </c>
      <c r="S19" s="73">
        <f t="shared" si="3"/>
        <v>55.985118989155048</v>
      </c>
      <c r="T19" s="73">
        <f t="shared" si="3"/>
        <v>43.060079469295189</v>
      </c>
      <c r="U19" s="73">
        <f t="shared" si="3"/>
        <v>37.733311928254572</v>
      </c>
      <c r="V19" s="73">
        <f t="shared" si="3"/>
        <v>32.745082434708799</v>
      </c>
      <c r="W19" s="73">
        <f t="shared" si="3"/>
        <v>26.396166844356262</v>
      </c>
      <c r="X19" s="73">
        <f t="shared" si="3"/>
        <v>20.31481023687844</v>
      </c>
      <c r="Y19" s="73">
        <f t="shared" si="3"/>
        <v>16.324565037137244</v>
      </c>
      <c r="Z19" s="73">
        <f t="shared" si="3"/>
        <v>14.801955823772587</v>
      </c>
      <c r="AA19" s="73">
        <f t="shared" si="3"/>
        <v>14.33499697539947</v>
      </c>
      <c r="AB19" s="73">
        <f t="shared" si="3"/>
        <v>11.552368813225153</v>
      </c>
      <c r="AC19" s="73">
        <f t="shared" si="3"/>
        <v>10.966159372134111</v>
      </c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</row>
    <row r="20" spans="1:80" s="53" customFormat="1">
      <c r="A20" s="30" t="s">
        <v>34</v>
      </c>
      <c r="B20" s="50">
        <v>8.897520049234215</v>
      </c>
      <c r="C20" s="51">
        <v>20.444139918952402</v>
      </c>
      <c r="D20" s="50">
        <v>3.1063574851501197</v>
      </c>
      <c r="E20" s="50">
        <v>14.282103380000553</v>
      </c>
      <c r="F20" s="50">
        <v>3.4467092229557785</v>
      </c>
      <c r="G20" s="52">
        <v>1.1156856661347851</v>
      </c>
      <c r="H20" s="50">
        <v>3.8181590890888564</v>
      </c>
      <c r="I20" s="52">
        <v>0.59604745960889405</v>
      </c>
      <c r="J20" s="50">
        <v>3.772087787863049</v>
      </c>
      <c r="K20" s="52">
        <v>0.77745320818551389</v>
      </c>
      <c r="L20" s="50">
        <v>2.2171813714920208</v>
      </c>
      <c r="M20" s="52">
        <v>0.34553475919356175</v>
      </c>
      <c r="N20" s="52">
        <v>1.9868248653629803</v>
      </c>
      <c r="O20" s="52">
        <v>0.28794563266130146</v>
      </c>
      <c r="P20" s="74">
        <f t="shared" si="1"/>
        <v>24.243923839875247</v>
      </c>
      <c r="Q20" s="74">
        <f t="shared" si="1"/>
        <v>21.362737637358833</v>
      </c>
      <c r="R20" s="74">
        <f t="shared" si="2"/>
        <v>20.725042081689651</v>
      </c>
      <c r="S20" s="74">
        <f t="shared" si="3"/>
        <v>20.087346526020468</v>
      </c>
      <c r="T20" s="74">
        <f t="shared" si="3"/>
        <v>14.920819146994711</v>
      </c>
      <c r="U20" s="74">
        <f t="shared" si="3"/>
        <v>12.823973173963049</v>
      </c>
      <c r="V20" s="74">
        <f t="shared" si="3"/>
        <v>12.477644081989727</v>
      </c>
      <c r="W20" s="74">
        <f t="shared" si="3"/>
        <v>10.276680338084379</v>
      </c>
      <c r="X20" s="74">
        <f t="shared" si="3"/>
        <v>9.9004928815303117</v>
      </c>
      <c r="Y20" s="74">
        <f t="shared" si="3"/>
        <v>9.135760378208154</v>
      </c>
      <c r="Z20" s="74">
        <f t="shared" si="3"/>
        <v>8.9043428573976744</v>
      </c>
      <c r="AA20" s="74">
        <f t="shared" si="3"/>
        <v>9.7060325616169028</v>
      </c>
      <c r="AB20" s="74">
        <f t="shared" si="3"/>
        <v>8.011390586141049</v>
      </c>
      <c r="AC20" s="74">
        <f t="shared" si="3"/>
        <v>7.557628153839933</v>
      </c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</row>
    <row r="21" spans="1:80" s="53" customFormat="1">
      <c r="A21" s="30">
        <v>17081902</v>
      </c>
      <c r="B21" s="50">
        <v>8.3980872683801575</v>
      </c>
      <c r="C21" s="50">
        <v>16.915720263000598</v>
      </c>
      <c r="D21" s="50">
        <v>2.4181111775254029</v>
      </c>
      <c r="E21" s="50">
        <v>11.4166168559474</v>
      </c>
      <c r="F21" s="50">
        <v>3.7656903765690379</v>
      </c>
      <c r="G21" s="52">
        <v>1.4517632994620444</v>
      </c>
      <c r="H21" s="50">
        <v>5.0298864315600715</v>
      </c>
      <c r="I21" s="52">
        <v>0.94142259414225937</v>
      </c>
      <c r="J21" s="50">
        <v>6.365809922295278</v>
      </c>
      <c r="K21" s="52">
        <v>1.4644351464435146</v>
      </c>
      <c r="L21" s="50">
        <v>4.2139868499701123</v>
      </c>
      <c r="M21" s="52">
        <v>0.62761506276150625</v>
      </c>
      <c r="N21" s="50">
        <v>4.0999999999999996</v>
      </c>
      <c r="O21" s="52">
        <v>0.59772863120143449</v>
      </c>
      <c r="P21" s="74">
        <f t="shared" si="1"/>
        <v>22.883071575967733</v>
      </c>
      <c r="Q21" s="74">
        <f t="shared" si="1"/>
        <v>17.675778749216928</v>
      </c>
      <c r="R21" s="74">
        <f t="shared" si="2"/>
        <v>16.866452564444891</v>
      </c>
      <c r="S21" s="74">
        <f t="shared" si="3"/>
        <v>16.057126379672855</v>
      </c>
      <c r="T21" s="74">
        <f t="shared" si="3"/>
        <v>16.301689941857305</v>
      </c>
      <c r="U21" s="74">
        <f t="shared" si="3"/>
        <v>16.686934476575225</v>
      </c>
      <c r="V21" s="74">
        <f t="shared" si="3"/>
        <v>16.437537358039449</v>
      </c>
      <c r="W21" s="74">
        <f t="shared" si="3"/>
        <v>16.231424036935504</v>
      </c>
      <c r="X21" s="74">
        <f t="shared" si="3"/>
        <v>16.70816252570939</v>
      </c>
      <c r="Y21" s="74">
        <f t="shared" si="3"/>
        <v>17.20840360098137</v>
      </c>
      <c r="Z21" s="74">
        <f t="shared" si="3"/>
        <v>16.923641967751454</v>
      </c>
      <c r="AA21" s="74">
        <f t="shared" si="3"/>
        <v>17.629636594424333</v>
      </c>
      <c r="AB21" s="74">
        <f t="shared" si="3"/>
        <v>16.532258064516128</v>
      </c>
      <c r="AC21" s="74">
        <f t="shared" si="3"/>
        <v>15.688415517098017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</row>
    <row r="22" spans="1:80" s="53" customFormat="1">
      <c r="A22" s="30" t="s">
        <v>113</v>
      </c>
      <c r="B22" s="54">
        <v>16.691536064175647</v>
      </c>
      <c r="C22" s="55">
        <v>32.333789714848727</v>
      </c>
      <c r="D22" s="54">
        <v>4.2347030622248294</v>
      </c>
      <c r="E22" s="54">
        <v>16.638144183939772</v>
      </c>
      <c r="F22" s="54">
        <v>3.5871571965688225</v>
      </c>
      <c r="G22" s="56">
        <v>0.96225906389852289</v>
      </c>
      <c r="H22" s="54">
        <v>3.1552725877240975</v>
      </c>
      <c r="I22" s="56">
        <v>0.41287834142607976</v>
      </c>
      <c r="J22" s="54">
        <v>2.4098468629222487</v>
      </c>
      <c r="K22" s="56">
        <v>0.47867166677368911</v>
      </c>
      <c r="L22" s="56">
        <v>1.3605230548394782</v>
      </c>
      <c r="M22" s="56">
        <v>0.19641240632091728</v>
      </c>
      <c r="N22" s="56">
        <v>1.2207242635144713</v>
      </c>
      <c r="O22" s="56">
        <v>0.18258204240025511</v>
      </c>
      <c r="P22" s="74">
        <f t="shared" si="1"/>
        <v>45.481024698026289</v>
      </c>
      <c r="Q22" s="74">
        <f t="shared" si="1"/>
        <v>33.786614122098982</v>
      </c>
      <c r="R22" s="74">
        <f t="shared" si="2"/>
        <v>28.593830397153411</v>
      </c>
      <c r="S22" s="74">
        <f t="shared" si="3"/>
        <v>23.401046672207837</v>
      </c>
      <c r="T22" s="74">
        <f t="shared" si="3"/>
        <v>15.528819032765465</v>
      </c>
      <c r="U22" s="74">
        <f t="shared" si="3"/>
        <v>11.060449010327851</v>
      </c>
      <c r="V22" s="74">
        <f t="shared" si="3"/>
        <v>10.311348325895743</v>
      </c>
      <c r="W22" s="74">
        <f t="shared" si="3"/>
        <v>7.1185920935530991</v>
      </c>
      <c r="X22" s="74">
        <f t="shared" si="3"/>
        <v>6.3250573829980281</v>
      </c>
      <c r="Y22" s="74">
        <f t="shared" si="3"/>
        <v>5.6248139456367703</v>
      </c>
      <c r="Z22" s="74">
        <f t="shared" si="3"/>
        <v>5.4639480114035273</v>
      </c>
      <c r="AA22" s="74">
        <f t="shared" si="3"/>
        <v>5.517202424744867</v>
      </c>
      <c r="AB22" s="74">
        <f t="shared" si="3"/>
        <v>4.9222752561067393</v>
      </c>
      <c r="AC22" s="74">
        <f t="shared" si="3"/>
        <v>4.7921795905578763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</row>
    <row r="23" spans="1:80" s="60" customFormat="1">
      <c r="A23" s="32" t="s">
        <v>51</v>
      </c>
      <c r="B23" s="57">
        <v>1.6217798685374056</v>
      </c>
      <c r="C23" s="58">
        <v>3.0236573820188917</v>
      </c>
      <c r="D23" s="57">
        <v>0.35789108285350885</v>
      </c>
      <c r="E23" s="57">
        <v>1.4568531022454663</v>
      </c>
      <c r="F23" s="57">
        <v>0.4</v>
      </c>
      <c r="G23" s="57">
        <v>0.17779105406271084</v>
      </c>
      <c r="H23" s="57">
        <v>0.53738638016790308</v>
      </c>
      <c r="I23" s="59">
        <v>9.8956059775163738E-2</v>
      </c>
      <c r="J23" s="57">
        <v>0.71468265393173802</v>
      </c>
      <c r="K23" s="57">
        <v>0.17</v>
      </c>
      <c r="L23" s="57">
        <v>0.63221927078576834</v>
      </c>
      <c r="M23" s="57">
        <v>0.1099511775279597</v>
      </c>
      <c r="N23" s="57">
        <v>0.74217044831372803</v>
      </c>
      <c r="O23" s="57">
        <v>0.12</v>
      </c>
      <c r="P23" s="75">
        <f t="shared" si="1"/>
        <v>4.4190187153607781</v>
      </c>
      <c r="Q23" s="75">
        <f t="shared" si="1"/>
        <v>3.1595165956310258</v>
      </c>
      <c r="R23" s="75">
        <f t="shared" si="2"/>
        <v>2.6042682150064174</v>
      </c>
      <c r="S23" s="75">
        <f t="shared" si="3"/>
        <v>2.0490198343818093</v>
      </c>
      <c r="T23" s="75">
        <f t="shared" si="3"/>
        <v>1.7316017316017316</v>
      </c>
      <c r="U23" s="75">
        <f t="shared" si="3"/>
        <v>2.0435753340541476</v>
      </c>
      <c r="V23" s="75">
        <f t="shared" si="3"/>
        <v>1.7561646410715788</v>
      </c>
      <c r="W23" s="75">
        <f t="shared" si="3"/>
        <v>1.7061389616407541</v>
      </c>
      <c r="X23" s="75">
        <f t="shared" si="3"/>
        <v>1.875807490634483</v>
      </c>
      <c r="Y23" s="75">
        <f t="shared" si="3"/>
        <v>1.9976498237367806</v>
      </c>
      <c r="Z23" s="75">
        <f t="shared" si="3"/>
        <v>2.5390332160071019</v>
      </c>
      <c r="AA23" s="75">
        <f t="shared" si="3"/>
        <v>3.0885162226954974</v>
      </c>
      <c r="AB23" s="75">
        <f t="shared" si="3"/>
        <v>2.9926227754585808</v>
      </c>
      <c r="AC23" s="75">
        <f t="shared" si="3"/>
        <v>3.1496062992125982</v>
      </c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</row>
    <row r="24" spans="1:80" s="60" customFormat="1">
      <c r="A24" s="32" t="s">
        <v>124</v>
      </c>
      <c r="B24" s="57">
        <v>0.62821586693789633</v>
      </c>
      <c r="C24" s="57">
        <v>1.5854971879861193</v>
      </c>
      <c r="D24" s="57">
        <v>0.30603087232260379</v>
      </c>
      <c r="E24" s="57">
        <v>1.7854971879861199</v>
      </c>
      <c r="F24" s="57">
        <v>0.75962666028479098</v>
      </c>
      <c r="G24" s="57">
        <v>0.39487854493239205</v>
      </c>
      <c r="H24" s="57">
        <v>1.2459614694268277</v>
      </c>
      <c r="I24" s="57">
        <v>0.23</v>
      </c>
      <c r="J24" s="57">
        <v>1.5555821467033621</v>
      </c>
      <c r="K24" s="57">
        <v>0.32906545411032662</v>
      </c>
      <c r="L24" s="57">
        <v>0.95</v>
      </c>
      <c r="M24" s="57">
        <v>0.14957520641378486</v>
      </c>
      <c r="N24" s="57">
        <v>0.89745123848270902</v>
      </c>
      <c r="O24" s="57">
        <v>0.13</v>
      </c>
      <c r="P24" s="75">
        <f t="shared" si="1"/>
        <v>1.7117598554166114</v>
      </c>
      <c r="Q24" s="75">
        <f t="shared" si="1"/>
        <v>1.656736873548714</v>
      </c>
      <c r="R24" s="75">
        <f t="shared" si="2"/>
        <v>2.0839923383117127</v>
      </c>
      <c r="S24" s="75">
        <f t="shared" si="3"/>
        <v>2.5112478030747116</v>
      </c>
      <c r="T24" s="75">
        <f t="shared" si="3"/>
        <v>3.2884271007999608</v>
      </c>
      <c r="U24" s="75">
        <f t="shared" si="3"/>
        <v>4.5388338497976104</v>
      </c>
      <c r="V24" s="75">
        <f t="shared" si="3"/>
        <v>4.0717695079308101</v>
      </c>
      <c r="W24" s="75">
        <f t="shared" si="3"/>
        <v>3.9655172413793105</v>
      </c>
      <c r="X24" s="75">
        <f t="shared" si="3"/>
        <v>4.0828927734996379</v>
      </c>
      <c r="Y24" s="75">
        <f t="shared" si="3"/>
        <v>3.866809096478574</v>
      </c>
      <c r="Z24" s="75">
        <f t="shared" si="3"/>
        <v>3.8152610441767068</v>
      </c>
      <c r="AA24" s="75">
        <f t="shared" si="3"/>
        <v>4.2015507419602489</v>
      </c>
      <c r="AB24" s="75">
        <f t="shared" si="3"/>
        <v>3.618754993881891</v>
      </c>
      <c r="AC24" s="75">
        <f t="shared" si="3"/>
        <v>3.4120734908136483</v>
      </c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</row>
    <row r="25" spans="1:80" s="60" customFormat="1">
      <c r="A25" s="32" t="s">
        <v>109</v>
      </c>
      <c r="B25" s="57">
        <v>0.35842293906810041</v>
      </c>
      <c r="C25" s="57">
        <v>0.8661887694145759</v>
      </c>
      <c r="D25" s="57">
        <v>0.16666666666666671</v>
      </c>
      <c r="E25" s="57">
        <v>1.1000000000000001</v>
      </c>
      <c r="F25" s="57">
        <v>0.56000000000000005</v>
      </c>
      <c r="G25" s="57">
        <v>0.32855436081242539</v>
      </c>
      <c r="H25" s="57">
        <v>0.81242532855436089</v>
      </c>
      <c r="I25" s="57">
        <v>0.15</v>
      </c>
      <c r="J25" s="57">
        <v>1</v>
      </c>
      <c r="K25" s="57">
        <v>0.23894862604540026</v>
      </c>
      <c r="L25" s="57">
        <v>0.74671445639187572</v>
      </c>
      <c r="M25" s="57">
        <v>0.11</v>
      </c>
      <c r="N25" s="57">
        <v>0.65710872162485068</v>
      </c>
      <c r="O25" s="61">
        <v>9.9605734767025098E-2</v>
      </c>
      <c r="P25" s="75">
        <f t="shared" si="1"/>
        <v>0.97662926176594123</v>
      </c>
      <c r="Q25" s="75">
        <f t="shared" si="1"/>
        <v>0.90510843199015245</v>
      </c>
      <c r="R25" s="75">
        <f t="shared" si="2"/>
        <v>1.2261125844901537</v>
      </c>
      <c r="S25" s="75">
        <f t="shared" si="3"/>
        <v>1.5471167369901548</v>
      </c>
      <c r="T25" s="75">
        <f t="shared" si="3"/>
        <v>2.4242424242424243</v>
      </c>
      <c r="U25" s="75">
        <f t="shared" si="3"/>
        <v>3.7764869058899473</v>
      </c>
      <c r="V25" s="75">
        <f t="shared" si="3"/>
        <v>2.6549847338377806</v>
      </c>
      <c r="W25" s="75">
        <f t="shared" si="3"/>
        <v>2.5862068965517238</v>
      </c>
      <c r="X25" s="75">
        <f t="shared" si="3"/>
        <v>2.6246719160104988</v>
      </c>
      <c r="Y25" s="75">
        <f t="shared" si="3"/>
        <v>2.8078569453043509</v>
      </c>
      <c r="Z25" s="75">
        <f t="shared" si="3"/>
        <v>2.9988532385215891</v>
      </c>
      <c r="AA25" s="75">
        <f t="shared" si="3"/>
        <v>3.0898876404494384</v>
      </c>
      <c r="AB25" s="75">
        <f t="shared" si="3"/>
        <v>2.6496319420356884</v>
      </c>
      <c r="AC25" s="75">
        <f t="shared" si="3"/>
        <v>2.6143237471660128</v>
      </c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</row>
    <row r="26" spans="1:80">
      <c r="A26" s="62" t="s">
        <v>155</v>
      </c>
      <c r="B26" s="63" t="s">
        <v>141</v>
      </c>
      <c r="C26" s="63" t="s">
        <v>142</v>
      </c>
      <c r="D26" s="63" t="s">
        <v>143</v>
      </c>
      <c r="E26" s="63" t="s">
        <v>144</v>
      </c>
      <c r="F26" s="63" t="s">
        <v>145</v>
      </c>
      <c r="G26" s="63" t="s">
        <v>146</v>
      </c>
      <c r="H26" s="63" t="s">
        <v>147</v>
      </c>
      <c r="I26" s="63" t="s">
        <v>148</v>
      </c>
      <c r="J26" s="63" t="s">
        <v>149</v>
      </c>
      <c r="K26" s="63" t="s">
        <v>150</v>
      </c>
      <c r="L26" s="63" t="s">
        <v>151</v>
      </c>
      <c r="M26" s="63" t="s">
        <v>152</v>
      </c>
      <c r="N26" s="63" t="s">
        <v>153</v>
      </c>
      <c r="O26" s="63" t="s">
        <v>154</v>
      </c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</row>
    <row r="27" spans="1:80">
      <c r="A27" s="64"/>
      <c r="B27" s="63">
        <v>0.36699999999999999</v>
      </c>
      <c r="C27" s="63">
        <v>0.95699999999999996</v>
      </c>
      <c r="D27" s="63">
        <v>9.5000000000000001E-2</v>
      </c>
      <c r="E27" s="63">
        <v>0.71099999999999997</v>
      </c>
      <c r="F27" s="63">
        <v>0.23100000000000001</v>
      </c>
      <c r="G27" s="63">
        <v>8.6999999999999994E-2</v>
      </c>
      <c r="H27" s="65">
        <v>0.30599999999999999</v>
      </c>
      <c r="I27" s="63">
        <v>5.8000000000000003E-2</v>
      </c>
      <c r="J27" s="65">
        <v>0.38100000000000001</v>
      </c>
      <c r="K27" s="65">
        <v>8.5099999999999995E-2</v>
      </c>
      <c r="L27" s="65">
        <v>0.249</v>
      </c>
      <c r="M27" s="65">
        <v>3.56E-2</v>
      </c>
      <c r="N27" s="63">
        <v>0.248</v>
      </c>
      <c r="O27" s="63">
        <v>3.8100000000000002E-2</v>
      </c>
    </row>
    <row r="29" spans="1:80">
      <c r="A29" s="66"/>
      <c r="B29" s="67" t="s">
        <v>141</v>
      </c>
      <c r="C29" s="67" t="s">
        <v>142</v>
      </c>
      <c r="D29" s="67" t="s">
        <v>156</v>
      </c>
      <c r="E29" s="67" t="s">
        <v>144</v>
      </c>
      <c r="F29" s="67" t="s">
        <v>145</v>
      </c>
      <c r="G29" s="67" t="s">
        <v>146</v>
      </c>
      <c r="H29" s="67" t="s">
        <v>157</v>
      </c>
      <c r="I29" s="67" t="s">
        <v>148</v>
      </c>
      <c r="J29" s="67" t="s">
        <v>158</v>
      </c>
      <c r="K29" s="67" t="s">
        <v>159</v>
      </c>
      <c r="L29" s="67" t="s">
        <v>160</v>
      </c>
      <c r="M29" s="67" t="s">
        <v>152</v>
      </c>
      <c r="N29" s="67" t="s">
        <v>153</v>
      </c>
      <c r="O29" s="67" t="s">
        <v>154</v>
      </c>
      <c r="Q29" s="68" t="s">
        <v>161</v>
      </c>
      <c r="R29" s="68" t="s">
        <v>162</v>
      </c>
      <c r="S29" s="68" t="s">
        <v>163</v>
      </c>
    </row>
    <row r="30" spans="1:80">
      <c r="A30" s="69" t="s">
        <v>164</v>
      </c>
      <c r="B30" s="70">
        <v>100</v>
      </c>
      <c r="C30" s="70">
        <v>83.594566353187048</v>
      </c>
      <c r="D30" s="70">
        <v>68.871826073921227</v>
      </c>
      <c r="E30" s="70">
        <v>54.14908579465542</v>
      </c>
      <c r="F30" s="70">
        <v>43.290043290043286</v>
      </c>
      <c r="G30" s="70">
        <v>34.482758620689658</v>
      </c>
      <c r="H30" s="71">
        <v>24.901960784313726</v>
      </c>
      <c r="I30" s="70">
        <v>18.103448275862068</v>
      </c>
      <c r="J30" s="71">
        <v>14.698162729658792</v>
      </c>
      <c r="K30" s="71">
        <v>12.455934195064632</v>
      </c>
      <c r="L30" s="71">
        <v>10.522088353413656</v>
      </c>
      <c r="M30" s="71">
        <v>9.6158828863842487</v>
      </c>
      <c r="N30" s="70">
        <v>8.7096774193548399</v>
      </c>
      <c r="O30" s="70">
        <v>7.8740157480314954</v>
      </c>
      <c r="Q30" s="33">
        <f>P2/AB2</f>
        <v>3.0482170358962217</v>
      </c>
      <c r="R30" s="33">
        <f>P2/T2</f>
        <v>1.6154145581938502</v>
      </c>
      <c r="S30" s="33">
        <f>V2/AB2</f>
        <v>1.6173913043478263</v>
      </c>
    </row>
    <row r="31" spans="1:80">
      <c r="A31" s="69" t="s">
        <v>165</v>
      </c>
      <c r="B31" s="70">
        <v>6.8119891008174385</v>
      </c>
      <c r="C31" s="70">
        <v>7.8369905956112857</v>
      </c>
      <c r="D31" s="70">
        <v>9.0521099250911572</v>
      </c>
      <c r="E31" s="70">
        <v>10.267229254571028</v>
      </c>
      <c r="F31" s="70">
        <v>11.255411255411255</v>
      </c>
      <c r="G31" s="70">
        <v>11.724137931034484</v>
      </c>
      <c r="H31" s="71">
        <v>12.026143790849673</v>
      </c>
      <c r="I31" s="70">
        <v>11.551724137931034</v>
      </c>
      <c r="J31" s="71">
        <v>11.942257217847768</v>
      </c>
      <c r="K31" s="71">
        <v>11.868390129259696</v>
      </c>
      <c r="L31" s="71">
        <v>11.927710843373495</v>
      </c>
      <c r="M31" s="71">
        <v>9.8314606741573023</v>
      </c>
      <c r="N31" s="70">
        <v>9.556451612903226</v>
      </c>
      <c r="O31" s="70">
        <v>9.2913385826771648</v>
      </c>
      <c r="Q31" s="33">
        <f t="shared" ref="Q31:Q53" si="4">P3/AB3</f>
        <v>1.2912833517684192</v>
      </c>
      <c r="R31" s="33">
        <f t="shared" ref="R31:R53" si="5">P3/T3</f>
        <v>0.97960122339872813</v>
      </c>
      <c r="S31" s="33">
        <f t="shared" ref="S31:S53" si="6">V3/AB3</f>
        <v>1.2754675467546752</v>
      </c>
    </row>
    <row r="32" spans="1:80">
      <c r="A32" s="72" t="s">
        <v>166</v>
      </c>
      <c r="B32" s="70">
        <v>67.029972752043605</v>
      </c>
      <c r="C32" s="70">
        <v>0</v>
      </c>
      <c r="D32" s="70">
        <v>0</v>
      </c>
      <c r="E32" s="70">
        <v>0</v>
      </c>
      <c r="F32" s="70">
        <v>19.307359307359306</v>
      </c>
      <c r="G32" s="70">
        <v>16.896551724137932</v>
      </c>
      <c r="H32" s="71">
        <v>0</v>
      </c>
      <c r="I32" s="70">
        <v>14.310344827586205</v>
      </c>
      <c r="J32" s="71">
        <v>0</v>
      </c>
      <c r="K32" s="71">
        <v>0</v>
      </c>
      <c r="L32" s="71">
        <v>0</v>
      </c>
      <c r="M32" s="71">
        <v>0</v>
      </c>
      <c r="N32" s="70">
        <v>8.5887096774193541</v>
      </c>
      <c r="O32" s="70">
        <v>7.6115485564304457</v>
      </c>
      <c r="Q32" s="33">
        <f t="shared" si="4"/>
        <v>0.69236610532898557</v>
      </c>
      <c r="R32" s="33">
        <f t="shared" si="5"/>
        <v>0.62443233424159861</v>
      </c>
      <c r="S32" s="33">
        <f t="shared" si="6"/>
        <v>1.1406193078324227</v>
      </c>
    </row>
    <row r="33" spans="17:19">
      <c r="Q33" s="33">
        <f t="shared" si="4"/>
        <v>1.9916822027821597</v>
      </c>
      <c r="R33" s="33">
        <f t="shared" si="5"/>
        <v>1.2207084468664848</v>
      </c>
      <c r="S33" s="33">
        <f t="shared" si="6"/>
        <v>1.4623781676413257</v>
      </c>
    </row>
    <row r="34" spans="17:19">
      <c r="Q34" s="33">
        <f t="shared" si="4"/>
        <v>1.2925046494528785</v>
      </c>
      <c r="R34" s="33">
        <f t="shared" si="5"/>
        <v>0.9576521344232517</v>
      </c>
      <c r="S34" s="33">
        <f t="shared" si="6"/>
        <v>1.23015873015873</v>
      </c>
    </row>
    <row r="35" spans="17:19">
      <c r="Q35" s="33">
        <f t="shared" si="4"/>
        <v>0.90099909173478676</v>
      </c>
      <c r="R35" s="33">
        <f t="shared" si="5"/>
        <v>0.79173307284972516</v>
      </c>
      <c r="S35" s="33">
        <f t="shared" si="6"/>
        <v>1.1940740740740743</v>
      </c>
    </row>
    <row r="36" spans="17:19">
      <c r="Q36" s="33">
        <f t="shared" si="4"/>
        <v>1.1906059426495395</v>
      </c>
      <c r="R36" s="33">
        <f t="shared" si="5"/>
        <v>0.96999062883356457</v>
      </c>
      <c r="S36" s="33">
        <f t="shared" si="6"/>
        <v>1.2246913580246914</v>
      </c>
    </row>
    <row r="37" spans="17:19">
      <c r="Q37" s="33">
        <f t="shared" si="4"/>
        <v>1.1342934994161151</v>
      </c>
      <c r="R37" s="33">
        <f t="shared" si="5"/>
        <v>0.85810315495373368</v>
      </c>
      <c r="S37" s="33">
        <f t="shared" si="6"/>
        <v>1.3203703703703704</v>
      </c>
    </row>
    <row r="38" spans="17:19">
      <c r="Q38" s="33">
        <f t="shared" si="4"/>
        <v>1.1025383622544098</v>
      </c>
      <c r="R38" s="33">
        <f t="shared" si="5"/>
        <v>0.86953037345728501</v>
      </c>
      <c r="S38" s="33">
        <f t="shared" si="6"/>
        <v>1.2182456140350879</v>
      </c>
    </row>
    <row r="39" spans="17:19">
      <c r="Q39" s="76">
        <f t="shared" si="4"/>
        <v>11.954205410845427</v>
      </c>
      <c r="R39" s="76">
        <f t="shared" si="5"/>
        <v>2.6674487308188728</v>
      </c>
      <c r="S39" s="76">
        <f t="shared" si="6"/>
        <v>3.2388757263791539</v>
      </c>
    </row>
    <row r="40" spans="17:19">
      <c r="Q40" s="76">
        <f t="shared" si="4"/>
        <v>11.205152340847166</v>
      </c>
      <c r="R40" s="76">
        <f t="shared" si="5"/>
        <v>2.8139124859753175</v>
      </c>
      <c r="S40" s="76">
        <f t="shared" si="6"/>
        <v>2.8181818181818179</v>
      </c>
    </row>
    <row r="41" spans="17:19">
      <c r="Q41" s="76">
        <f t="shared" si="4"/>
        <v>8.4695968560632444</v>
      </c>
      <c r="R41" s="76">
        <f t="shared" si="5"/>
        <v>2.2845680710754515</v>
      </c>
      <c r="S41" s="76">
        <f t="shared" si="6"/>
        <v>2.7747782748382694</v>
      </c>
    </row>
    <row r="42" spans="17:19">
      <c r="Q42" s="76">
        <f t="shared" si="4"/>
        <v>7.6547996605172646</v>
      </c>
      <c r="R42" s="76">
        <f t="shared" si="5"/>
        <v>2.3116572073141834</v>
      </c>
      <c r="S42" s="76">
        <f t="shared" si="6"/>
        <v>2.5748633879781422</v>
      </c>
    </row>
    <row r="43" spans="17:19">
      <c r="Q43" s="76">
        <f>P15/AB15</f>
        <v>8.1217418127602681</v>
      </c>
      <c r="R43" s="76">
        <f t="shared" si="5"/>
        <v>2.3003184399724232</v>
      </c>
      <c r="S43" s="76">
        <f t="shared" si="6"/>
        <v>2.7165618448637319</v>
      </c>
    </row>
    <row r="44" spans="17:19">
      <c r="Q44" s="76">
        <f t="shared" si="4"/>
        <v>8.165304268846505</v>
      </c>
      <c r="R44" s="76">
        <f t="shared" si="5"/>
        <v>1.9992777650109976</v>
      </c>
      <c r="S44" s="76">
        <f t="shared" si="6"/>
        <v>2.8057870370370375</v>
      </c>
    </row>
    <row r="45" spans="17:19">
      <c r="Q45" s="76">
        <f t="shared" si="4"/>
        <v>5.5001563407334615</v>
      </c>
      <c r="R45" s="76">
        <f t="shared" si="5"/>
        <v>2.3675068119891005</v>
      </c>
      <c r="S45" s="76">
        <f t="shared" si="6"/>
        <v>1.7335154826958106</v>
      </c>
    </row>
    <row r="46" spans="17:19">
      <c r="Q46" s="76">
        <f t="shared" si="4"/>
        <v>9.835696159221893</v>
      </c>
      <c r="R46" s="76">
        <f t="shared" si="5"/>
        <v>3.6173091213963153</v>
      </c>
      <c r="S46" s="76">
        <f t="shared" si="6"/>
        <v>1.9133276014009954</v>
      </c>
    </row>
    <row r="47" spans="17:19">
      <c r="Q47" s="76">
        <f t="shared" si="4"/>
        <v>8.3835149863760208</v>
      </c>
      <c r="R47" s="76">
        <f t="shared" si="5"/>
        <v>2.249170421129306</v>
      </c>
      <c r="S47" s="76">
        <f t="shared" si="6"/>
        <v>2.8344907407407409</v>
      </c>
    </row>
    <row r="48" spans="17:19">
      <c r="Q48" s="77">
        <f t="shared" si="4"/>
        <v>3.0261817320222724</v>
      </c>
      <c r="R48" s="77">
        <f t="shared" si="5"/>
        <v>1.6248386634160334</v>
      </c>
      <c r="S48" s="77">
        <f t="shared" si="6"/>
        <v>1.5574879227053136</v>
      </c>
    </row>
    <row r="49" spans="17:19">
      <c r="Q49" s="77">
        <f t="shared" si="4"/>
        <v>1.3841467684975606</v>
      </c>
      <c r="R49" s="77">
        <f t="shared" si="5"/>
        <v>1.4037238873751141</v>
      </c>
      <c r="S49" s="77">
        <f t="shared" si="6"/>
        <v>0.99427055238872775</v>
      </c>
    </row>
    <row r="50" spans="17:19">
      <c r="Q50" s="77">
        <f t="shared" si="4"/>
        <v>9.2398377440597237</v>
      </c>
      <c r="R50" s="77">
        <f t="shared" si="5"/>
        <v>2.9288141359663173</v>
      </c>
      <c r="S50" s="77">
        <f t="shared" si="6"/>
        <v>2.0948337484993629</v>
      </c>
    </row>
    <row r="51" spans="17:19">
      <c r="Q51" s="78">
        <f>P23/AB23</f>
        <v>1.4766374003431222</v>
      </c>
      <c r="R51" s="78">
        <f t="shared" si="5"/>
        <v>2.5519833081208492</v>
      </c>
      <c r="S51" s="78">
        <f t="shared" si="6"/>
        <v>0.58683127572016458</v>
      </c>
    </row>
    <row r="52" spans="17:19">
      <c r="Q52" s="78">
        <f t="shared" si="4"/>
        <v>0.47302452316076299</v>
      </c>
      <c r="R52" s="78">
        <f t="shared" si="5"/>
        <v>0.5205406119540249</v>
      </c>
      <c r="S52" s="78">
        <f t="shared" si="6"/>
        <v>1.1251851851851855</v>
      </c>
    </row>
    <row r="53" spans="17:19">
      <c r="Q53" s="78">
        <f t="shared" si="4"/>
        <v>0.36859053752786725</v>
      </c>
      <c r="R53" s="78">
        <f t="shared" si="5"/>
        <v>0.40285957047845072</v>
      </c>
      <c r="S53" s="78">
        <f t="shared" si="6"/>
        <v>1.002020202020202</v>
      </c>
    </row>
    <row r="54" spans="17:19">
      <c r="Q5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Магматические породы</vt:lpstr>
      <vt:lpstr>Петрография</vt:lpstr>
      <vt:lpstr>Породообразующие</vt:lpstr>
      <vt:lpstr>Analyzes</vt:lpstr>
      <vt:lpstr>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2020-08-31T09:03:32Z</dcterms:created>
  <dcterms:modified xsi:type="dcterms:W3CDTF">2020-08-31T09:40:58Z</dcterms:modified>
</cp:coreProperties>
</file>