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Bald Builders\SESA\_A\_UX\OnSiteConsoleX\Docs\Excel\"/>
    </mc:Choice>
  </mc:AlternateContent>
  <bookViews>
    <workbookView xWindow="0" yWindow="0" windowWidth="33705" windowHeight="10485" activeTab="3"/>
  </bookViews>
  <sheets>
    <sheet name="aatestreports" sheetId="1" r:id="rId1"/>
    <sheet name="jsonprep" sheetId="2" r:id="rId2"/>
    <sheet name="aatestreports_norev" sheetId="6" r:id="rId3"/>
    <sheet name="jsonprep_noRev" sheetId="5" r:id="rId4"/>
    <sheet name="AddDate AddPayPer" sheetId="3" r:id="rId5"/>
    <sheet name="AddDate AddPayPerNoRev" sheetId="4" r:id="rId6"/>
    <sheet name="imported-data-staging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" i="3" l="1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Q2" i="3"/>
  <c r="AQ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2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18" i="4"/>
  <c r="AP19" i="4"/>
  <c r="AP20" i="4"/>
  <c r="AP16" i="4"/>
  <c r="AP17" i="4"/>
  <c r="AP11" i="4"/>
  <c r="AP12" i="4"/>
  <c r="AP13" i="4"/>
  <c r="AP14" i="4"/>
  <c r="AP15" i="4"/>
  <c r="AD18" i="3"/>
  <c r="AD6" i="3"/>
  <c r="AD7" i="3"/>
  <c r="AD19" i="3"/>
  <c r="AD14" i="3"/>
  <c r="AD3" i="3"/>
  <c r="AD15" i="3"/>
  <c r="AD22" i="3"/>
  <c r="AD4" i="3"/>
  <c r="AD16" i="3"/>
  <c r="AD5" i="3"/>
  <c r="AD17" i="3"/>
  <c r="AD20" i="3"/>
  <c r="AD8" i="3"/>
  <c r="AD9" i="3"/>
  <c r="AD21" i="3"/>
  <c r="AD10" i="3"/>
  <c r="AD11" i="3"/>
  <c r="AD12" i="3"/>
  <c r="AD13" i="3"/>
  <c r="AD2" i="3"/>
  <c r="AD26" i="4"/>
  <c r="AD10" i="4"/>
  <c r="AD22" i="4"/>
  <c r="AD34" i="4"/>
  <c r="AD46" i="4"/>
  <c r="AD36" i="4"/>
  <c r="AD30" i="4"/>
  <c r="AD33" i="4"/>
  <c r="AD11" i="4"/>
  <c r="AD23" i="4"/>
  <c r="AD35" i="4"/>
  <c r="AD27" i="4"/>
  <c r="AD29" i="4"/>
  <c r="AD43" i="4"/>
  <c r="AD12" i="4"/>
  <c r="AD24" i="4"/>
  <c r="AD13" i="4"/>
  <c r="AD25" i="4"/>
  <c r="AD37" i="4"/>
  <c r="AD39" i="4"/>
  <c r="AD41" i="4"/>
  <c r="AD45" i="4"/>
  <c r="AD14" i="4"/>
  <c r="AD38" i="4"/>
  <c r="AD9" i="4"/>
  <c r="AD3" i="4"/>
  <c r="AD15" i="4"/>
  <c r="AD42" i="4"/>
  <c r="AD4" i="4"/>
  <c r="AD16" i="4"/>
  <c r="AD28" i="4"/>
  <c r="AD40" i="4"/>
  <c r="AD5" i="4"/>
  <c r="AD17" i="4"/>
  <c r="AD32" i="4"/>
  <c r="AD6" i="4"/>
  <c r="AD18" i="4"/>
  <c r="AD7" i="4"/>
  <c r="AD19" i="4"/>
  <c r="AD31" i="4"/>
  <c r="AD44" i="4"/>
  <c r="AD8" i="4"/>
  <c r="AD20" i="4"/>
  <c r="AD21" i="4"/>
  <c r="AD2" i="4"/>
  <c r="R7" i="4" l="1"/>
  <c r="R13" i="4"/>
  <c r="R2" i="4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V16" i="3" s="1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2" i="3"/>
  <c r="R13" i="3"/>
  <c r="A23" i="2"/>
  <c r="M23" i="2"/>
  <c r="D24" i="2"/>
  <c r="P24" i="2"/>
  <c r="G25" i="2"/>
  <c r="S25" i="2"/>
  <c r="J26" i="2"/>
  <c r="A27" i="2"/>
  <c r="M27" i="2"/>
  <c r="D28" i="2"/>
  <c r="P28" i="2"/>
  <c r="G29" i="2"/>
  <c r="S29" i="2"/>
  <c r="J30" i="2"/>
  <c r="A31" i="2"/>
  <c r="M31" i="2"/>
  <c r="D32" i="2"/>
  <c r="P32" i="2"/>
  <c r="G33" i="2"/>
  <c r="S33" i="2"/>
  <c r="J34" i="2"/>
  <c r="A35" i="2"/>
  <c r="M35" i="2"/>
  <c r="D36" i="2"/>
  <c r="P36" i="2"/>
  <c r="G37" i="2"/>
  <c r="S37" i="2"/>
  <c r="J38" i="2"/>
  <c r="A39" i="2"/>
  <c r="M39" i="2"/>
  <c r="D40" i="2"/>
  <c r="P40" i="2"/>
  <c r="G41" i="2"/>
  <c r="S41" i="2"/>
  <c r="J42" i="2"/>
  <c r="A43" i="2"/>
  <c r="M43" i="2"/>
  <c r="D44" i="2"/>
  <c r="P44" i="2"/>
  <c r="G45" i="2"/>
  <c r="S45" i="2"/>
  <c r="J46" i="2"/>
  <c r="A47" i="2"/>
  <c r="M47" i="2"/>
  <c r="D48" i="2"/>
  <c r="P48" i="2"/>
  <c r="G49" i="2"/>
  <c r="S49" i="2"/>
  <c r="J50" i="2"/>
  <c r="A51" i="2"/>
  <c r="M51" i="2"/>
  <c r="D52" i="2"/>
  <c r="P52" i="2"/>
  <c r="G53" i="2"/>
  <c r="S53" i="2"/>
  <c r="J54" i="2"/>
  <c r="A55" i="2"/>
  <c r="M55" i="2"/>
  <c r="D56" i="2"/>
  <c r="P56" i="2"/>
  <c r="G57" i="2"/>
  <c r="S57" i="2"/>
  <c r="J58" i="2"/>
  <c r="A59" i="2"/>
  <c r="M59" i="2"/>
  <c r="D60" i="2"/>
  <c r="P60" i="2"/>
  <c r="G61" i="2"/>
  <c r="S61" i="2"/>
  <c r="J62" i="2"/>
  <c r="A63" i="2"/>
  <c r="M63" i="2"/>
  <c r="D64" i="2"/>
  <c r="P64" i="2"/>
  <c r="G65" i="2"/>
  <c r="S65" i="2"/>
  <c r="J66" i="2"/>
  <c r="A67" i="2"/>
  <c r="M67" i="2"/>
  <c r="D68" i="2"/>
  <c r="P68" i="2"/>
  <c r="G69" i="2"/>
  <c r="S69" i="2"/>
  <c r="J70" i="2"/>
  <c r="A71" i="2"/>
  <c r="M71" i="2"/>
  <c r="D72" i="2"/>
  <c r="P72" i="2"/>
  <c r="G73" i="2"/>
  <c r="S73" i="2"/>
  <c r="J74" i="2"/>
  <c r="A75" i="2"/>
  <c r="M75" i="2"/>
  <c r="D76" i="2"/>
  <c r="P76" i="2"/>
  <c r="G77" i="2"/>
  <c r="S77" i="2"/>
  <c r="J78" i="2"/>
  <c r="A79" i="2"/>
  <c r="M79" i="2"/>
  <c r="D80" i="2"/>
  <c r="P80" i="2"/>
  <c r="G81" i="2"/>
  <c r="S81" i="2"/>
  <c r="J82" i="2"/>
  <c r="A83" i="2"/>
  <c r="M83" i="2"/>
  <c r="D84" i="2"/>
  <c r="P84" i="2"/>
  <c r="G85" i="2"/>
  <c r="S85" i="2"/>
  <c r="J86" i="2"/>
  <c r="A87" i="2"/>
  <c r="M87" i="2"/>
  <c r="D88" i="2"/>
  <c r="P88" i="2"/>
  <c r="G89" i="2"/>
  <c r="S89" i="2"/>
  <c r="J90" i="2"/>
  <c r="J77" i="2"/>
  <c r="S84" i="2"/>
  <c r="G88" i="2"/>
  <c r="C28" i="2"/>
  <c r="F33" i="2"/>
  <c r="C40" i="2"/>
  <c r="B23" i="2"/>
  <c r="N23" i="2"/>
  <c r="E24" i="2"/>
  <c r="Q24" i="2"/>
  <c r="H25" i="2"/>
  <c r="T25" i="2"/>
  <c r="K26" i="2"/>
  <c r="B27" i="2"/>
  <c r="N27" i="2"/>
  <c r="E28" i="2"/>
  <c r="Q28" i="2"/>
  <c r="H29" i="2"/>
  <c r="T29" i="2"/>
  <c r="K30" i="2"/>
  <c r="B31" i="2"/>
  <c r="N31" i="2"/>
  <c r="E32" i="2"/>
  <c r="Q32" i="2"/>
  <c r="H33" i="2"/>
  <c r="T33" i="2"/>
  <c r="K34" i="2"/>
  <c r="B35" i="2"/>
  <c r="N35" i="2"/>
  <c r="E36" i="2"/>
  <c r="Q36" i="2"/>
  <c r="H37" i="2"/>
  <c r="T37" i="2"/>
  <c r="K38" i="2"/>
  <c r="B39" i="2"/>
  <c r="N39" i="2"/>
  <c r="E40" i="2"/>
  <c r="Q40" i="2"/>
  <c r="H41" i="2"/>
  <c r="T41" i="2"/>
  <c r="K42" i="2"/>
  <c r="B43" i="2"/>
  <c r="N43" i="2"/>
  <c r="E44" i="2"/>
  <c r="Q44" i="2"/>
  <c r="H45" i="2"/>
  <c r="T45" i="2"/>
  <c r="K46" i="2"/>
  <c r="B47" i="2"/>
  <c r="N47" i="2"/>
  <c r="E48" i="2"/>
  <c r="Q48" i="2"/>
  <c r="H49" i="2"/>
  <c r="T49" i="2"/>
  <c r="K50" i="2"/>
  <c r="B51" i="2"/>
  <c r="N51" i="2"/>
  <c r="E52" i="2"/>
  <c r="Q52" i="2"/>
  <c r="H53" i="2"/>
  <c r="T53" i="2"/>
  <c r="K54" i="2"/>
  <c r="B55" i="2"/>
  <c r="N55" i="2"/>
  <c r="E56" i="2"/>
  <c r="Q56" i="2"/>
  <c r="H57" i="2"/>
  <c r="T57" i="2"/>
  <c r="K58" i="2"/>
  <c r="B59" i="2"/>
  <c r="N59" i="2"/>
  <c r="E60" i="2"/>
  <c r="Q60" i="2"/>
  <c r="H61" i="2"/>
  <c r="T61" i="2"/>
  <c r="K62" i="2"/>
  <c r="B63" i="2"/>
  <c r="N63" i="2"/>
  <c r="E64" i="2"/>
  <c r="Q64" i="2"/>
  <c r="H65" i="2"/>
  <c r="T65" i="2"/>
  <c r="K66" i="2"/>
  <c r="B67" i="2"/>
  <c r="N67" i="2"/>
  <c r="E68" i="2"/>
  <c r="Q68" i="2"/>
  <c r="H69" i="2"/>
  <c r="T69" i="2"/>
  <c r="K70" i="2"/>
  <c r="B71" i="2"/>
  <c r="N71" i="2"/>
  <c r="E72" i="2"/>
  <c r="Q72" i="2"/>
  <c r="H73" i="2"/>
  <c r="T73" i="2"/>
  <c r="K74" i="2"/>
  <c r="B75" i="2"/>
  <c r="N75" i="2"/>
  <c r="E76" i="2"/>
  <c r="Q76" i="2"/>
  <c r="H77" i="2"/>
  <c r="T77" i="2"/>
  <c r="K78" i="2"/>
  <c r="B79" i="2"/>
  <c r="N79" i="2"/>
  <c r="E80" i="2"/>
  <c r="Q80" i="2"/>
  <c r="H81" i="2"/>
  <c r="T81" i="2"/>
  <c r="K82" i="2"/>
  <c r="B83" i="2"/>
  <c r="N83" i="2"/>
  <c r="E84" i="2"/>
  <c r="Q84" i="2"/>
  <c r="H85" i="2"/>
  <c r="T85" i="2"/>
  <c r="K86" i="2"/>
  <c r="B87" i="2"/>
  <c r="N87" i="2"/>
  <c r="E88" i="2"/>
  <c r="Q88" i="2"/>
  <c r="H89" i="2"/>
  <c r="T89" i="2"/>
  <c r="K90" i="2"/>
  <c r="S76" i="2"/>
  <c r="G84" i="2"/>
  <c r="S88" i="2"/>
  <c r="O28" i="2"/>
  <c r="O32" i="2"/>
  <c r="I38" i="2"/>
  <c r="I42" i="2"/>
  <c r="F45" i="2"/>
  <c r="C23" i="2"/>
  <c r="O23" i="2"/>
  <c r="F24" i="2"/>
  <c r="R24" i="2"/>
  <c r="I25" i="2"/>
  <c r="U25" i="2"/>
  <c r="L26" i="2"/>
  <c r="C27" i="2"/>
  <c r="O27" i="2"/>
  <c r="F28" i="2"/>
  <c r="R28" i="2"/>
  <c r="I29" i="2"/>
  <c r="U29" i="2"/>
  <c r="L30" i="2"/>
  <c r="C31" i="2"/>
  <c r="O31" i="2"/>
  <c r="F32" i="2"/>
  <c r="R32" i="2"/>
  <c r="I33" i="2"/>
  <c r="U33" i="2"/>
  <c r="L34" i="2"/>
  <c r="C35" i="2"/>
  <c r="O35" i="2"/>
  <c r="F36" i="2"/>
  <c r="R36" i="2"/>
  <c r="I37" i="2"/>
  <c r="U37" i="2"/>
  <c r="L38" i="2"/>
  <c r="C39" i="2"/>
  <c r="O39" i="2"/>
  <c r="F40" i="2"/>
  <c r="R40" i="2"/>
  <c r="I41" i="2"/>
  <c r="U41" i="2"/>
  <c r="L42" i="2"/>
  <c r="C43" i="2"/>
  <c r="O43" i="2"/>
  <c r="F44" i="2"/>
  <c r="R44" i="2"/>
  <c r="I45" i="2"/>
  <c r="U45" i="2"/>
  <c r="L46" i="2"/>
  <c r="C47" i="2"/>
  <c r="O47" i="2"/>
  <c r="F48" i="2"/>
  <c r="R48" i="2"/>
  <c r="I49" i="2"/>
  <c r="U49" i="2"/>
  <c r="L50" i="2"/>
  <c r="C51" i="2"/>
  <c r="O51" i="2"/>
  <c r="F52" i="2"/>
  <c r="R52" i="2"/>
  <c r="I53" i="2"/>
  <c r="U53" i="2"/>
  <c r="L54" i="2"/>
  <c r="C55" i="2"/>
  <c r="O55" i="2"/>
  <c r="F56" i="2"/>
  <c r="R56" i="2"/>
  <c r="I57" i="2"/>
  <c r="U57" i="2"/>
  <c r="L58" i="2"/>
  <c r="C59" i="2"/>
  <c r="O59" i="2"/>
  <c r="F60" i="2"/>
  <c r="R60" i="2"/>
  <c r="I61" i="2"/>
  <c r="U61" i="2"/>
  <c r="L62" i="2"/>
  <c r="C63" i="2"/>
  <c r="O63" i="2"/>
  <c r="F64" i="2"/>
  <c r="R64" i="2"/>
  <c r="I65" i="2"/>
  <c r="U65" i="2"/>
  <c r="L66" i="2"/>
  <c r="C67" i="2"/>
  <c r="O67" i="2"/>
  <c r="F68" i="2"/>
  <c r="R68" i="2"/>
  <c r="I69" i="2"/>
  <c r="U69" i="2"/>
  <c r="L70" i="2"/>
  <c r="C71" i="2"/>
  <c r="O71" i="2"/>
  <c r="F72" i="2"/>
  <c r="R72" i="2"/>
  <c r="I73" i="2"/>
  <c r="U73" i="2"/>
  <c r="L74" i="2"/>
  <c r="C75" i="2"/>
  <c r="O75" i="2"/>
  <c r="F76" i="2"/>
  <c r="R76" i="2"/>
  <c r="I77" i="2"/>
  <c r="U77" i="2"/>
  <c r="L78" i="2"/>
  <c r="C79" i="2"/>
  <c r="O79" i="2"/>
  <c r="F80" i="2"/>
  <c r="R80" i="2"/>
  <c r="I81" i="2"/>
  <c r="U81" i="2"/>
  <c r="L82" i="2"/>
  <c r="C83" i="2"/>
  <c r="O83" i="2"/>
  <c r="F84" i="2"/>
  <c r="R84" i="2"/>
  <c r="I85" i="2"/>
  <c r="U85" i="2"/>
  <c r="L86" i="2"/>
  <c r="C87" i="2"/>
  <c r="O87" i="2"/>
  <c r="F88" i="2"/>
  <c r="R88" i="2"/>
  <c r="I89" i="2"/>
  <c r="U89" i="2"/>
  <c r="L90" i="2"/>
  <c r="P75" i="2"/>
  <c r="D83" i="2"/>
  <c r="D87" i="2"/>
  <c r="M90" i="2"/>
  <c r="F29" i="2"/>
  <c r="R33" i="2"/>
  <c r="O40" i="2"/>
  <c r="D23" i="2"/>
  <c r="P23" i="2"/>
  <c r="G24" i="2"/>
  <c r="S24" i="2"/>
  <c r="J25" i="2"/>
  <c r="A26" i="2"/>
  <c r="M26" i="2"/>
  <c r="D27" i="2"/>
  <c r="P27" i="2"/>
  <c r="G28" i="2"/>
  <c r="S28" i="2"/>
  <c r="J29" i="2"/>
  <c r="A30" i="2"/>
  <c r="M30" i="2"/>
  <c r="D31" i="2"/>
  <c r="P31" i="2"/>
  <c r="G32" i="2"/>
  <c r="S32" i="2"/>
  <c r="J33" i="2"/>
  <c r="A34" i="2"/>
  <c r="M34" i="2"/>
  <c r="D35" i="2"/>
  <c r="P35" i="2"/>
  <c r="G36" i="2"/>
  <c r="S36" i="2"/>
  <c r="J37" i="2"/>
  <c r="A38" i="2"/>
  <c r="M38" i="2"/>
  <c r="D39" i="2"/>
  <c r="P39" i="2"/>
  <c r="G40" i="2"/>
  <c r="S40" i="2"/>
  <c r="J41" i="2"/>
  <c r="A42" i="2"/>
  <c r="M42" i="2"/>
  <c r="D43" i="2"/>
  <c r="P43" i="2"/>
  <c r="G44" i="2"/>
  <c r="S44" i="2"/>
  <c r="J45" i="2"/>
  <c r="A46" i="2"/>
  <c r="M46" i="2"/>
  <c r="D47" i="2"/>
  <c r="P47" i="2"/>
  <c r="G48" i="2"/>
  <c r="S48" i="2"/>
  <c r="J49" i="2"/>
  <c r="A50" i="2"/>
  <c r="M50" i="2"/>
  <c r="D51" i="2"/>
  <c r="P51" i="2"/>
  <c r="G52" i="2"/>
  <c r="S52" i="2"/>
  <c r="J53" i="2"/>
  <c r="A54" i="2"/>
  <c r="M54" i="2"/>
  <c r="D55" i="2"/>
  <c r="P55" i="2"/>
  <c r="G56" i="2"/>
  <c r="S56" i="2"/>
  <c r="J57" i="2"/>
  <c r="A58" i="2"/>
  <c r="M58" i="2"/>
  <c r="D59" i="2"/>
  <c r="P59" i="2"/>
  <c r="G60" i="2"/>
  <c r="S60" i="2"/>
  <c r="J61" i="2"/>
  <c r="A62" i="2"/>
  <c r="M62" i="2"/>
  <c r="D63" i="2"/>
  <c r="P63" i="2"/>
  <c r="G64" i="2"/>
  <c r="S64" i="2"/>
  <c r="J65" i="2"/>
  <c r="A66" i="2"/>
  <c r="M66" i="2"/>
  <c r="D67" i="2"/>
  <c r="P67" i="2"/>
  <c r="G68" i="2"/>
  <c r="S68" i="2"/>
  <c r="J69" i="2"/>
  <c r="A70" i="2"/>
  <c r="M70" i="2"/>
  <c r="D71" i="2"/>
  <c r="P71" i="2"/>
  <c r="G72" i="2"/>
  <c r="S72" i="2"/>
  <c r="J73" i="2"/>
  <c r="A74" i="2"/>
  <c r="M74" i="2"/>
  <c r="D75" i="2"/>
  <c r="G76" i="2"/>
  <c r="A78" i="2"/>
  <c r="M78" i="2"/>
  <c r="D79" i="2"/>
  <c r="P79" i="2"/>
  <c r="G80" i="2"/>
  <c r="S80" i="2"/>
  <c r="J81" i="2"/>
  <c r="A82" i="2"/>
  <c r="M82" i="2"/>
  <c r="P83" i="2"/>
  <c r="J85" i="2"/>
  <c r="A86" i="2"/>
  <c r="M86" i="2"/>
  <c r="P87" i="2"/>
  <c r="J89" i="2"/>
  <c r="A90" i="2"/>
  <c r="U26" i="2"/>
  <c r="L31" i="2"/>
  <c r="F37" i="2"/>
  <c r="F41" i="2"/>
  <c r="R45" i="2"/>
  <c r="E23" i="2"/>
  <c r="Q23" i="2"/>
  <c r="H24" i="2"/>
  <c r="T24" i="2"/>
  <c r="K25" i="2"/>
  <c r="B26" i="2"/>
  <c r="N26" i="2"/>
  <c r="E27" i="2"/>
  <c r="Q27" i="2"/>
  <c r="H28" i="2"/>
  <c r="T28" i="2"/>
  <c r="K29" i="2"/>
  <c r="B30" i="2"/>
  <c r="N30" i="2"/>
  <c r="E31" i="2"/>
  <c r="Q31" i="2"/>
  <c r="H32" i="2"/>
  <c r="T32" i="2"/>
  <c r="K33" i="2"/>
  <c r="B34" i="2"/>
  <c r="N34" i="2"/>
  <c r="E35" i="2"/>
  <c r="Q35" i="2"/>
  <c r="H36" i="2"/>
  <c r="T36" i="2"/>
  <c r="K37" i="2"/>
  <c r="B38" i="2"/>
  <c r="N38" i="2"/>
  <c r="E39" i="2"/>
  <c r="Q39" i="2"/>
  <c r="H40" i="2"/>
  <c r="T40" i="2"/>
  <c r="K41" i="2"/>
  <c r="B42" i="2"/>
  <c r="N42" i="2"/>
  <c r="E43" i="2"/>
  <c r="Q43" i="2"/>
  <c r="H44" i="2"/>
  <c r="T44" i="2"/>
  <c r="K45" i="2"/>
  <c r="B46" i="2"/>
  <c r="N46" i="2"/>
  <c r="E47" i="2"/>
  <c r="Q47" i="2"/>
  <c r="H48" i="2"/>
  <c r="T48" i="2"/>
  <c r="K49" i="2"/>
  <c r="B50" i="2"/>
  <c r="N50" i="2"/>
  <c r="E51" i="2"/>
  <c r="Q51" i="2"/>
  <c r="H52" i="2"/>
  <c r="T52" i="2"/>
  <c r="K53" i="2"/>
  <c r="B54" i="2"/>
  <c r="N54" i="2"/>
  <c r="E55" i="2"/>
  <c r="Q55" i="2"/>
  <c r="H56" i="2"/>
  <c r="T56" i="2"/>
  <c r="K57" i="2"/>
  <c r="B58" i="2"/>
  <c r="N58" i="2"/>
  <c r="E59" i="2"/>
  <c r="Q59" i="2"/>
  <c r="H60" i="2"/>
  <c r="T60" i="2"/>
  <c r="K61" i="2"/>
  <c r="B62" i="2"/>
  <c r="N62" i="2"/>
  <c r="E63" i="2"/>
  <c r="Q63" i="2"/>
  <c r="H64" i="2"/>
  <c r="T64" i="2"/>
  <c r="K65" i="2"/>
  <c r="B66" i="2"/>
  <c r="N66" i="2"/>
  <c r="E67" i="2"/>
  <c r="Q67" i="2"/>
  <c r="H68" i="2"/>
  <c r="T68" i="2"/>
  <c r="K69" i="2"/>
  <c r="B70" i="2"/>
  <c r="N70" i="2"/>
  <c r="E71" i="2"/>
  <c r="Q71" i="2"/>
  <c r="H72" i="2"/>
  <c r="T72" i="2"/>
  <c r="K73" i="2"/>
  <c r="B74" i="2"/>
  <c r="N74" i="2"/>
  <c r="E75" i="2"/>
  <c r="Q75" i="2"/>
  <c r="H76" i="2"/>
  <c r="T76" i="2"/>
  <c r="K77" i="2"/>
  <c r="B78" i="2"/>
  <c r="N78" i="2"/>
  <c r="E79" i="2"/>
  <c r="Q79" i="2"/>
  <c r="H80" i="2"/>
  <c r="T80" i="2"/>
  <c r="K81" i="2"/>
  <c r="B82" i="2"/>
  <c r="N82" i="2"/>
  <c r="E83" i="2"/>
  <c r="Q83" i="2"/>
  <c r="H84" i="2"/>
  <c r="T84" i="2"/>
  <c r="K85" i="2"/>
  <c r="B86" i="2"/>
  <c r="N86" i="2"/>
  <c r="E87" i="2"/>
  <c r="Q87" i="2"/>
  <c r="H88" i="2"/>
  <c r="T88" i="2"/>
  <c r="K89" i="2"/>
  <c r="B90" i="2"/>
  <c r="N90" i="2"/>
  <c r="M76" i="2"/>
  <c r="G86" i="2"/>
  <c r="I26" i="2"/>
  <c r="O36" i="2"/>
  <c r="F23" i="2"/>
  <c r="R23" i="2"/>
  <c r="I24" i="2"/>
  <c r="U24" i="2"/>
  <c r="L25" i="2"/>
  <c r="C26" i="2"/>
  <c r="O26" i="2"/>
  <c r="F27" i="2"/>
  <c r="R27" i="2"/>
  <c r="I28" i="2"/>
  <c r="U28" i="2"/>
  <c r="L29" i="2"/>
  <c r="C30" i="2"/>
  <c r="O30" i="2"/>
  <c r="F31" i="2"/>
  <c r="R31" i="2"/>
  <c r="I32" i="2"/>
  <c r="U32" i="2"/>
  <c r="L33" i="2"/>
  <c r="C34" i="2"/>
  <c r="O34" i="2"/>
  <c r="F35" i="2"/>
  <c r="R35" i="2"/>
  <c r="I36" i="2"/>
  <c r="U36" i="2"/>
  <c r="L37" i="2"/>
  <c r="C38" i="2"/>
  <c r="O38" i="2"/>
  <c r="F39" i="2"/>
  <c r="R39" i="2"/>
  <c r="I40" i="2"/>
  <c r="U40" i="2"/>
  <c r="L41" i="2"/>
  <c r="C42" i="2"/>
  <c r="O42" i="2"/>
  <c r="F43" i="2"/>
  <c r="R43" i="2"/>
  <c r="I44" i="2"/>
  <c r="U44" i="2"/>
  <c r="L45" i="2"/>
  <c r="C46" i="2"/>
  <c r="O46" i="2"/>
  <c r="F47" i="2"/>
  <c r="R47" i="2"/>
  <c r="I48" i="2"/>
  <c r="U48" i="2"/>
  <c r="L49" i="2"/>
  <c r="C50" i="2"/>
  <c r="O50" i="2"/>
  <c r="F51" i="2"/>
  <c r="R51" i="2"/>
  <c r="I52" i="2"/>
  <c r="U52" i="2"/>
  <c r="L53" i="2"/>
  <c r="C54" i="2"/>
  <c r="O54" i="2"/>
  <c r="F55" i="2"/>
  <c r="R55" i="2"/>
  <c r="I56" i="2"/>
  <c r="U56" i="2"/>
  <c r="L57" i="2"/>
  <c r="C58" i="2"/>
  <c r="O58" i="2"/>
  <c r="F59" i="2"/>
  <c r="R59" i="2"/>
  <c r="I60" i="2"/>
  <c r="U60" i="2"/>
  <c r="L61" i="2"/>
  <c r="C62" i="2"/>
  <c r="O62" i="2"/>
  <c r="F63" i="2"/>
  <c r="R63" i="2"/>
  <c r="I64" i="2"/>
  <c r="U64" i="2"/>
  <c r="L65" i="2"/>
  <c r="C66" i="2"/>
  <c r="O66" i="2"/>
  <c r="F67" i="2"/>
  <c r="R67" i="2"/>
  <c r="I68" i="2"/>
  <c r="U68" i="2"/>
  <c r="L69" i="2"/>
  <c r="C70" i="2"/>
  <c r="O70" i="2"/>
  <c r="F71" i="2"/>
  <c r="R71" i="2"/>
  <c r="I72" i="2"/>
  <c r="U72" i="2"/>
  <c r="L73" i="2"/>
  <c r="C74" i="2"/>
  <c r="O74" i="2"/>
  <c r="F75" i="2"/>
  <c r="R75" i="2"/>
  <c r="I76" i="2"/>
  <c r="U76" i="2"/>
  <c r="L77" i="2"/>
  <c r="C78" i="2"/>
  <c r="O78" i="2"/>
  <c r="F79" i="2"/>
  <c r="R79" i="2"/>
  <c r="I80" i="2"/>
  <c r="U80" i="2"/>
  <c r="L81" i="2"/>
  <c r="C82" i="2"/>
  <c r="O82" i="2"/>
  <c r="F83" i="2"/>
  <c r="R83" i="2"/>
  <c r="I84" i="2"/>
  <c r="U84" i="2"/>
  <c r="L85" i="2"/>
  <c r="C86" i="2"/>
  <c r="O86" i="2"/>
  <c r="F87" i="2"/>
  <c r="R87" i="2"/>
  <c r="I88" i="2"/>
  <c r="U88" i="2"/>
  <c r="L89" i="2"/>
  <c r="C90" i="2"/>
  <c r="O90" i="2"/>
  <c r="D90" i="2"/>
  <c r="S78" i="2"/>
  <c r="A84" i="2"/>
  <c r="M88" i="2"/>
  <c r="C24" i="2"/>
  <c r="L35" i="2"/>
  <c r="G23" i="2"/>
  <c r="S23" i="2"/>
  <c r="J24" i="2"/>
  <c r="A25" i="2"/>
  <c r="M25" i="2"/>
  <c r="D26" i="2"/>
  <c r="P26" i="2"/>
  <c r="G27" i="2"/>
  <c r="S27" i="2"/>
  <c r="J28" i="2"/>
  <c r="A29" i="2"/>
  <c r="M29" i="2"/>
  <c r="D30" i="2"/>
  <c r="P30" i="2"/>
  <c r="G31" i="2"/>
  <c r="S31" i="2"/>
  <c r="J32" i="2"/>
  <c r="A33" i="2"/>
  <c r="M33" i="2"/>
  <c r="D34" i="2"/>
  <c r="P34" i="2"/>
  <c r="G35" i="2"/>
  <c r="S35" i="2"/>
  <c r="J36" i="2"/>
  <c r="A37" i="2"/>
  <c r="M37" i="2"/>
  <c r="D38" i="2"/>
  <c r="P38" i="2"/>
  <c r="G39" i="2"/>
  <c r="S39" i="2"/>
  <c r="J40" i="2"/>
  <c r="A41" i="2"/>
  <c r="M41" i="2"/>
  <c r="D42" i="2"/>
  <c r="P42" i="2"/>
  <c r="G43" i="2"/>
  <c r="S43" i="2"/>
  <c r="J44" i="2"/>
  <c r="A45" i="2"/>
  <c r="M45" i="2"/>
  <c r="D46" i="2"/>
  <c r="P46" i="2"/>
  <c r="G47" i="2"/>
  <c r="S47" i="2"/>
  <c r="J48" i="2"/>
  <c r="A49" i="2"/>
  <c r="M49" i="2"/>
  <c r="D50" i="2"/>
  <c r="P50" i="2"/>
  <c r="G51" i="2"/>
  <c r="S51" i="2"/>
  <c r="J52" i="2"/>
  <c r="A53" i="2"/>
  <c r="M53" i="2"/>
  <c r="D54" i="2"/>
  <c r="P54" i="2"/>
  <c r="G55" i="2"/>
  <c r="S55" i="2"/>
  <c r="J56" i="2"/>
  <c r="A57" i="2"/>
  <c r="M57" i="2"/>
  <c r="D58" i="2"/>
  <c r="P58" i="2"/>
  <c r="G59" i="2"/>
  <c r="S59" i="2"/>
  <c r="J60" i="2"/>
  <c r="A61" i="2"/>
  <c r="M61" i="2"/>
  <c r="D62" i="2"/>
  <c r="P62" i="2"/>
  <c r="G63" i="2"/>
  <c r="S63" i="2"/>
  <c r="J64" i="2"/>
  <c r="A65" i="2"/>
  <c r="M65" i="2"/>
  <c r="D66" i="2"/>
  <c r="P66" i="2"/>
  <c r="G67" i="2"/>
  <c r="S67" i="2"/>
  <c r="J68" i="2"/>
  <c r="A69" i="2"/>
  <c r="M69" i="2"/>
  <c r="D70" i="2"/>
  <c r="P70" i="2"/>
  <c r="G71" i="2"/>
  <c r="S71" i="2"/>
  <c r="J72" i="2"/>
  <c r="A73" i="2"/>
  <c r="M73" i="2"/>
  <c r="D74" i="2"/>
  <c r="P74" i="2"/>
  <c r="G75" i="2"/>
  <c r="S75" i="2"/>
  <c r="J76" i="2"/>
  <c r="A77" i="2"/>
  <c r="M77" i="2"/>
  <c r="D78" i="2"/>
  <c r="P78" i="2"/>
  <c r="G79" i="2"/>
  <c r="S79" i="2"/>
  <c r="J80" i="2"/>
  <c r="A81" i="2"/>
  <c r="M81" i="2"/>
  <c r="D82" i="2"/>
  <c r="P82" i="2"/>
  <c r="G83" i="2"/>
  <c r="S83" i="2"/>
  <c r="J84" i="2"/>
  <c r="A85" i="2"/>
  <c r="M85" i="2"/>
  <c r="D86" i="2"/>
  <c r="P86" i="2"/>
  <c r="G87" i="2"/>
  <c r="S87" i="2"/>
  <c r="J88" i="2"/>
  <c r="A89" i="2"/>
  <c r="M89" i="2"/>
  <c r="P90" i="2"/>
  <c r="J79" i="2"/>
  <c r="D85" i="2"/>
  <c r="A88" i="2"/>
  <c r="G90" i="2"/>
  <c r="F25" i="2"/>
  <c r="R37" i="2"/>
  <c r="H23" i="2"/>
  <c r="T23" i="2"/>
  <c r="K24" i="2"/>
  <c r="B25" i="2"/>
  <c r="N25" i="2"/>
  <c r="E26" i="2"/>
  <c r="Q26" i="2"/>
  <c r="H27" i="2"/>
  <c r="T27" i="2"/>
  <c r="K28" i="2"/>
  <c r="B29" i="2"/>
  <c r="N29" i="2"/>
  <c r="E30" i="2"/>
  <c r="Q30" i="2"/>
  <c r="H31" i="2"/>
  <c r="T31" i="2"/>
  <c r="K32" i="2"/>
  <c r="B33" i="2"/>
  <c r="N33" i="2"/>
  <c r="E34" i="2"/>
  <c r="Q34" i="2"/>
  <c r="H35" i="2"/>
  <c r="T35" i="2"/>
  <c r="K36" i="2"/>
  <c r="B37" i="2"/>
  <c r="N37" i="2"/>
  <c r="E38" i="2"/>
  <c r="Q38" i="2"/>
  <c r="H39" i="2"/>
  <c r="T39" i="2"/>
  <c r="K40" i="2"/>
  <c r="B41" i="2"/>
  <c r="N41" i="2"/>
  <c r="E42" i="2"/>
  <c r="Q42" i="2"/>
  <c r="H43" i="2"/>
  <c r="T43" i="2"/>
  <c r="K44" i="2"/>
  <c r="B45" i="2"/>
  <c r="N45" i="2"/>
  <c r="E46" i="2"/>
  <c r="Q46" i="2"/>
  <c r="H47" i="2"/>
  <c r="T47" i="2"/>
  <c r="K48" i="2"/>
  <c r="B49" i="2"/>
  <c r="N49" i="2"/>
  <c r="E50" i="2"/>
  <c r="Q50" i="2"/>
  <c r="H51" i="2"/>
  <c r="T51" i="2"/>
  <c r="K52" i="2"/>
  <c r="B53" i="2"/>
  <c r="N53" i="2"/>
  <c r="E54" i="2"/>
  <c r="Q54" i="2"/>
  <c r="H55" i="2"/>
  <c r="T55" i="2"/>
  <c r="K56" i="2"/>
  <c r="B57" i="2"/>
  <c r="N57" i="2"/>
  <c r="E58" i="2"/>
  <c r="Q58" i="2"/>
  <c r="H59" i="2"/>
  <c r="T59" i="2"/>
  <c r="K60" i="2"/>
  <c r="B61" i="2"/>
  <c r="N61" i="2"/>
  <c r="E62" i="2"/>
  <c r="Q62" i="2"/>
  <c r="H63" i="2"/>
  <c r="T63" i="2"/>
  <c r="K64" i="2"/>
  <c r="B65" i="2"/>
  <c r="N65" i="2"/>
  <c r="E66" i="2"/>
  <c r="Q66" i="2"/>
  <c r="H67" i="2"/>
  <c r="T67" i="2"/>
  <c r="K68" i="2"/>
  <c r="B69" i="2"/>
  <c r="N69" i="2"/>
  <c r="E70" i="2"/>
  <c r="Q70" i="2"/>
  <c r="H71" i="2"/>
  <c r="T71" i="2"/>
  <c r="K72" i="2"/>
  <c r="B73" i="2"/>
  <c r="N73" i="2"/>
  <c r="E74" i="2"/>
  <c r="Q74" i="2"/>
  <c r="H75" i="2"/>
  <c r="T75" i="2"/>
  <c r="K76" i="2"/>
  <c r="B77" i="2"/>
  <c r="N77" i="2"/>
  <c r="E78" i="2"/>
  <c r="Q78" i="2"/>
  <c r="H79" i="2"/>
  <c r="T79" i="2"/>
  <c r="K80" i="2"/>
  <c r="B81" i="2"/>
  <c r="N81" i="2"/>
  <c r="E82" i="2"/>
  <c r="Q82" i="2"/>
  <c r="H83" i="2"/>
  <c r="T83" i="2"/>
  <c r="K84" i="2"/>
  <c r="B85" i="2"/>
  <c r="N85" i="2"/>
  <c r="E86" i="2"/>
  <c r="Q86" i="2"/>
  <c r="H87" i="2"/>
  <c r="T87" i="2"/>
  <c r="K88" i="2"/>
  <c r="B89" i="2"/>
  <c r="N89" i="2"/>
  <c r="E90" i="2"/>
  <c r="Q90" i="2"/>
  <c r="P77" i="2"/>
  <c r="P85" i="2"/>
  <c r="R25" i="2"/>
  <c r="U34" i="2"/>
  <c r="U42" i="2"/>
  <c r="I23" i="2"/>
  <c r="U23" i="2"/>
  <c r="L24" i="2"/>
  <c r="C25" i="2"/>
  <c r="O25" i="2"/>
  <c r="F26" i="2"/>
  <c r="R26" i="2"/>
  <c r="I27" i="2"/>
  <c r="U27" i="2"/>
  <c r="L28" i="2"/>
  <c r="C29" i="2"/>
  <c r="O29" i="2"/>
  <c r="F30" i="2"/>
  <c r="R30" i="2"/>
  <c r="I31" i="2"/>
  <c r="U31" i="2"/>
  <c r="L32" i="2"/>
  <c r="C33" i="2"/>
  <c r="O33" i="2"/>
  <c r="F34" i="2"/>
  <c r="R34" i="2"/>
  <c r="I35" i="2"/>
  <c r="U35" i="2"/>
  <c r="L36" i="2"/>
  <c r="C37" i="2"/>
  <c r="O37" i="2"/>
  <c r="F38" i="2"/>
  <c r="R38" i="2"/>
  <c r="I39" i="2"/>
  <c r="U39" i="2"/>
  <c r="L40" i="2"/>
  <c r="C41" i="2"/>
  <c r="O41" i="2"/>
  <c r="F42" i="2"/>
  <c r="R42" i="2"/>
  <c r="I43" i="2"/>
  <c r="U43" i="2"/>
  <c r="L44" i="2"/>
  <c r="C45" i="2"/>
  <c r="O45" i="2"/>
  <c r="F46" i="2"/>
  <c r="R46" i="2"/>
  <c r="I47" i="2"/>
  <c r="U47" i="2"/>
  <c r="L48" i="2"/>
  <c r="C49" i="2"/>
  <c r="O49" i="2"/>
  <c r="F50" i="2"/>
  <c r="R50" i="2"/>
  <c r="I51" i="2"/>
  <c r="U51" i="2"/>
  <c r="L52" i="2"/>
  <c r="C53" i="2"/>
  <c r="O53" i="2"/>
  <c r="F54" i="2"/>
  <c r="R54" i="2"/>
  <c r="I55" i="2"/>
  <c r="U55" i="2"/>
  <c r="L56" i="2"/>
  <c r="C57" i="2"/>
  <c r="O57" i="2"/>
  <c r="F58" i="2"/>
  <c r="R58" i="2"/>
  <c r="I59" i="2"/>
  <c r="U59" i="2"/>
  <c r="L60" i="2"/>
  <c r="C61" i="2"/>
  <c r="O61" i="2"/>
  <c r="F62" i="2"/>
  <c r="R62" i="2"/>
  <c r="I63" i="2"/>
  <c r="U63" i="2"/>
  <c r="L64" i="2"/>
  <c r="C65" i="2"/>
  <c r="O65" i="2"/>
  <c r="F66" i="2"/>
  <c r="R66" i="2"/>
  <c r="I67" i="2"/>
  <c r="U67" i="2"/>
  <c r="L68" i="2"/>
  <c r="C69" i="2"/>
  <c r="O69" i="2"/>
  <c r="F70" i="2"/>
  <c r="R70" i="2"/>
  <c r="I71" i="2"/>
  <c r="U71" i="2"/>
  <c r="L72" i="2"/>
  <c r="C73" i="2"/>
  <c r="O73" i="2"/>
  <c r="F74" i="2"/>
  <c r="R74" i="2"/>
  <c r="I75" i="2"/>
  <c r="U75" i="2"/>
  <c r="L76" i="2"/>
  <c r="C77" i="2"/>
  <c r="O77" i="2"/>
  <c r="F78" i="2"/>
  <c r="R78" i="2"/>
  <c r="I79" i="2"/>
  <c r="U79" i="2"/>
  <c r="L80" i="2"/>
  <c r="C81" i="2"/>
  <c r="O81" i="2"/>
  <c r="F82" i="2"/>
  <c r="R82" i="2"/>
  <c r="I83" i="2"/>
  <c r="U83" i="2"/>
  <c r="L84" i="2"/>
  <c r="C85" i="2"/>
  <c r="O85" i="2"/>
  <c r="F86" i="2"/>
  <c r="R86" i="2"/>
  <c r="I87" i="2"/>
  <c r="U87" i="2"/>
  <c r="L88" i="2"/>
  <c r="C89" i="2"/>
  <c r="O89" i="2"/>
  <c r="F90" i="2"/>
  <c r="R90" i="2"/>
  <c r="A76" i="2"/>
  <c r="J83" i="2"/>
  <c r="P89" i="2"/>
  <c r="L27" i="2"/>
  <c r="C36" i="2"/>
  <c r="L43" i="2"/>
  <c r="J23" i="2"/>
  <c r="A24" i="2"/>
  <c r="M24" i="2"/>
  <c r="D25" i="2"/>
  <c r="P25" i="2"/>
  <c r="G26" i="2"/>
  <c r="S26" i="2"/>
  <c r="J27" i="2"/>
  <c r="A28" i="2"/>
  <c r="M28" i="2"/>
  <c r="D29" i="2"/>
  <c r="P29" i="2"/>
  <c r="G30" i="2"/>
  <c r="S30" i="2"/>
  <c r="J31" i="2"/>
  <c r="A32" i="2"/>
  <c r="M32" i="2"/>
  <c r="D33" i="2"/>
  <c r="P33" i="2"/>
  <c r="G34" i="2"/>
  <c r="S34" i="2"/>
  <c r="J35" i="2"/>
  <c r="A36" i="2"/>
  <c r="M36" i="2"/>
  <c r="D37" i="2"/>
  <c r="P37" i="2"/>
  <c r="G38" i="2"/>
  <c r="S38" i="2"/>
  <c r="J39" i="2"/>
  <c r="A40" i="2"/>
  <c r="M40" i="2"/>
  <c r="D41" i="2"/>
  <c r="P41" i="2"/>
  <c r="G42" i="2"/>
  <c r="S42" i="2"/>
  <c r="J43" i="2"/>
  <c r="A44" i="2"/>
  <c r="M44" i="2"/>
  <c r="D45" i="2"/>
  <c r="P45" i="2"/>
  <c r="G46" i="2"/>
  <c r="S46" i="2"/>
  <c r="J47" i="2"/>
  <c r="A48" i="2"/>
  <c r="M48" i="2"/>
  <c r="D49" i="2"/>
  <c r="P49" i="2"/>
  <c r="G50" i="2"/>
  <c r="S50" i="2"/>
  <c r="J51" i="2"/>
  <c r="A52" i="2"/>
  <c r="M52" i="2"/>
  <c r="D53" i="2"/>
  <c r="P53" i="2"/>
  <c r="G54" i="2"/>
  <c r="S54" i="2"/>
  <c r="J55" i="2"/>
  <c r="A56" i="2"/>
  <c r="M56" i="2"/>
  <c r="D57" i="2"/>
  <c r="P57" i="2"/>
  <c r="G58" i="2"/>
  <c r="S58" i="2"/>
  <c r="J59" i="2"/>
  <c r="A60" i="2"/>
  <c r="M60" i="2"/>
  <c r="D61" i="2"/>
  <c r="P61" i="2"/>
  <c r="G62" i="2"/>
  <c r="S62" i="2"/>
  <c r="J63" i="2"/>
  <c r="A64" i="2"/>
  <c r="M64" i="2"/>
  <c r="D65" i="2"/>
  <c r="P65" i="2"/>
  <c r="G66" i="2"/>
  <c r="S66" i="2"/>
  <c r="J67" i="2"/>
  <c r="A68" i="2"/>
  <c r="M68" i="2"/>
  <c r="D69" i="2"/>
  <c r="P69" i="2"/>
  <c r="G70" i="2"/>
  <c r="S70" i="2"/>
  <c r="J71" i="2"/>
  <c r="A72" i="2"/>
  <c r="M72" i="2"/>
  <c r="D73" i="2"/>
  <c r="P73" i="2"/>
  <c r="G74" i="2"/>
  <c r="S74" i="2"/>
  <c r="J75" i="2"/>
  <c r="D77" i="2"/>
  <c r="G78" i="2"/>
  <c r="A80" i="2"/>
  <c r="M80" i="2"/>
  <c r="D81" i="2"/>
  <c r="P81" i="2"/>
  <c r="G82" i="2"/>
  <c r="S82" i="2"/>
  <c r="M84" i="2"/>
  <c r="S86" i="2"/>
  <c r="J87" i="2"/>
  <c r="D89" i="2"/>
  <c r="S90" i="2"/>
  <c r="O24" i="2"/>
  <c r="C32" i="2"/>
  <c r="L39" i="2"/>
  <c r="O44" i="2"/>
  <c r="K23" i="2"/>
  <c r="B24" i="2"/>
  <c r="N24" i="2"/>
  <c r="E25" i="2"/>
  <c r="Q25" i="2"/>
  <c r="H26" i="2"/>
  <c r="T26" i="2"/>
  <c r="K27" i="2"/>
  <c r="B28" i="2"/>
  <c r="N28" i="2"/>
  <c r="E29" i="2"/>
  <c r="Q29" i="2"/>
  <c r="H30" i="2"/>
  <c r="T30" i="2"/>
  <c r="K31" i="2"/>
  <c r="B32" i="2"/>
  <c r="N32" i="2"/>
  <c r="E33" i="2"/>
  <c r="Q33" i="2"/>
  <c r="H34" i="2"/>
  <c r="T34" i="2"/>
  <c r="K35" i="2"/>
  <c r="B36" i="2"/>
  <c r="N36" i="2"/>
  <c r="E37" i="2"/>
  <c r="Q37" i="2"/>
  <c r="H38" i="2"/>
  <c r="T38" i="2"/>
  <c r="K39" i="2"/>
  <c r="B40" i="2"/>
  <c r="N40" i="2"/>
  <c r="E41" i="2"/>
  <c r="Q41" i="2"/>
  <c r="H42" i="2"/>
  <c r="T42" i="2"/>
  <c r="K43" i="2"/>
  <c r="B44" i="2"/>
  <c r="N44" i="2"/>
  <c r="E45" i="2"/>
  <c r="Q45" i="2"/>
  <c r="H46" i="2"/>
  <c r="T46" i="2"/>
  <c r="K47" i="2"/>
  <c r="B48" i="2"/>
  <c r="N48" i="2"/>
  <c r="E49" i="2"/>
  <c r="Q49" i="2"/>
  <c r="H50" i="2"/>
  <c r="T50" i="2"/>
  <c r="K51" i="2"/>
  <c r="B52" i="2"/>
  <c r="N52" i="2"/>
  <c r="E53" i="2"/>
  <c r="Q53" i="2"/>
  <c r="H54" i="2"/>
  <c r="T54" i="2"/>
  <c r="K55" i="2"/>
  <c r="B56" i="2"/>
  <c r="N56" i="2"/>
  <c r="E57" i="2"/>
  <c r="Q57" i="2"/>
  <c r="H58" i="2"/>
  <c r="T58" i="2"/>
  <c r="K59" i="2"/>
  <c r="B60" i="2"/>
  <c r="N60" i="2"/>
  <c r="E61" i="2"/>
  <c r="Q61" i="2"/>
  <c r="H62" i="2"/>
  <c r="T62" i="2"/>
  <c r="K63" i="2"/>
  <c r="B64" i="2"/>
  <c r="N64" i="2"/>
  <c r="E65" i="2"/>
  <c r="Q65" i="2"/>
  <c r="H66" i="2"/>
  <c r="T66" i="2"/>
  <c r="K67" i="2"/>
  <c r="B68" i="2"/>
  <c r="N68" i="2"/>
  <c r="E69" i="2"/>
  <c r="Q69" i="2"/>
  <c r="H70" i="2"/>
  <c r="T70" i="2"/>
  <c r="K71" i="2"/>
  <c r="B72" i="2"/>
  <c r="N72" i="2"/>
  <c r="E73" i="2"/>
  <c r="Q73" i="2"/>
  <c r="H74" i="2"/>
  <c r="T74" i="2"/>
  <c r="K75" i="2"/>
  <c r="B76" i="2"/>
  <c r="N76" i="2"/>
  <c r="E77" i="2"/>
  <c r="Q77" i="2"/>
  <c r="H78" i="2"/>
  <c r="T78" i="2"/>
  <c r="K79" i="2"/>
  <c r="B80" i="2"/>
  <c r="N80" i="2"/>
  <c r="E81" i="2"/>
  <c r="Q81" i="2"/>
  <c r="H82" i="2"/>
  <c r="T82" i="2"/>
  <c r="K83" i="2"/>
  <c r="B84" i="2"/>
  <c r="N84" i="2"/>
  <c r="E85" i="2"/>
  <c r="Q85" i="2"/>
  <c r="H86" i="2"/>
  <c r="T86" i="2"/>
  <c r="K87" i="2"/>
  <c r="B88" i="2"/>
  <c r="N88" i="2"/>
  <c r="E89" i="2"/>
  <c r="Q89" i="2"/>
  <c r="H90" i="2"/>
  <c r="T90" i="2"/>
  <c r="L23" i="2"/>
  <c r="R29" i="2"/>
  <c r="I30" i="2"/>
  <c r="U30" i="2"/>
  <c r="I34" i="2"/>
  <c r="U38" i="2"/>
  <c r="R41" i="2"/>
  <c r="C44" i="2"/>
  <c r="I46" i="2"/>
  <c r="F53" i="2"/>
  <c r="C60" i="2"/>
  <c r="U66" i="2"/>
  <c r="R73" i="2"/>
  <c r="O80" i="2"/>
  <c r="L87" i="2"/>
  <c r="R81" i="2"/>
  <c r="R89" i="2"/>
  <c r="I90" i="2"/>
  <c r="C84" i="2"/>
  <c r="R77" i="2"/>
  <c r="F85" i="2"/>
  <c r="O72" i="2"/>
  <c r="U86" i="2"/>
  <c r="U46" i="2"/>
  <c r="R53" i="2"/>
  <c r="O60" i="2"/>
  <c r="L67" i="2"/>
  <c r="I74" i="2"/>
  <c r="F81" i="2"/>
  <c r="C88" i="2"/>
  <c r="O88" i="2"/>
  <c r="U82" i="2"/>
  <c r="L63" i="2"/>
  <c r="L71" i="2"/>
  <c r="C52" i="2"/>
  <c r="L47" i="2"/>
  <c r="I54" i="2"/>
  <c r="F61" i="2"/>
  <c r="C68" i="2"/>
  <c r="U74" i="2"/>
  <c r="O76" i="2"/>
  <c r="I70" i="2"/>
  <c r="R57" i="2"/>
  <c r="L79" i="2"/>
  <c r="C80" i="2"/>
  <c r="C48" i="2"/>
  <c r="U54" i="2"/>
  <c r="R61" i="2"/>
  <c r="O68" i="2"/>
  <c r="L75" i="2"/>
  <c r="I82" i="2"/>
  <c r="F89" i="2"/>
  <c r="O56" i="2"/>
  <c r="O64" i="2"/>
  <c r="U58" i="2"/>
  <c r="F73" i="2"/>
  <c r="O48" i="2"/>
  <c r="L55" i="2"/>
  <c r="I62" i="2"/>
  <c r="F69" i="2"/>
  <c r="C76" i="2"/>
  <c r="L83" i="2"/>
  <c r="F77" i="2"/>
  <c r="U70" i="2"/>
  <c r="C72" i="2"/>
  <c r="I86" i="2"/>
  <c r="F49" i="2"/>
  <c r="C56" i="2"/>
  <c r="U62" i="2"/>
  <c r="R69" i="2"/>
  <c r="U90" i="2"/>
  <c r="O84" i="2"/>
  <c r="F65" i="2"/>
  <c r="O52" i="2"/>
  <c r="R49" i="2"/>
  <c r="R85" i="2"/>
  <c r="L59" i="2"/>
  <c r="I50" i="2"/>
  <c r="F57" i="2"/>
  <c r="C64" i="2"/>
  <c r="I78" i="2"/>
  <c r="R65" i="2"/>
  <c r="U50" i="2"/>
  <c r="L51" i="2"/>
  <c r="I58" i="2"/>
  <c r="U78" i="2"/>
  <c r="I66" i="2"/>
  <c r="S1" i="2"/>
  <c r="R1" i="2"/>
  <c r="R3" i="2"/>
  <c r="R9" i="2"/>
  <c r="R15" i="2"/>
  <c r="R21" i="2"/>
  <c r="S12" i="2"/>
  <c r="S19" i="2"/>
  <c r="R20" i="2"/>
  <c r="S3" i="2"/>
  <c r="S9" i="2"/>
  <c r="S15" i="2"/>
  <c r="S21" i="2"/>
  <c r="S18" i="2"/>
  <c r="S7" i="2"/>
  <c r="S8" i="2"/>
  <c r="R4" i="2"/>
  <c r="R10" i="2"/>
  <c r="R16" i="2"/>
  <c r="R22" i="2"/>
  <c r="R7" i="2"/>
  <c r="S14" i="2"/>
  <c r="S4" i="2"/>
  <c r="S10" i="2"/>
  <c r="S16" i="2"/>
  <c r="S22" i="2"/>
  <c r="S6" i="2"/>
  <c r="S13" i="2"/>
  <c r="R5" i="2"/>
  <c r="R11" i="2"/>
  <c r="R17" i="2"/>
  <c r="R18" i="2"/>
  <c r="R13" i="2"/>
  <c r="R14" i="2"/>
  <c r="S5" i="2"/>
  <c r="S11" i="2"/>
  <c r="S17" i="2"/>
  <c r="R6" i="2"/>
  <c r="R19" i="2"/>
  <c r="R8" i="2"/>
  <c r="R12" i="2"/>
  <c r="S20" i="2"/>
  <c r="S2" i="2"/>
  <c r="R2" i="2"/>
  <c r="AE1" i="2"/>
  <c r="AD1" i="2"/>
  <c r="AC1" i="2"/>
  <c r="AB1" i="2"/>
  <c r="V1" i="2"/>
  <c r="AA1" i="2"/>
  <c r="X1" i="2"/>
  <c r="Z1" i="2"/>
  <c r="W1" i="2"/>
  <c r="Y1" i="2"/>
  <c r="AB23" i="2"/>
  <c r="AB26" i="2"/>
  <c r="AB29" i="2"/>
  <c r="AB32" i="2"/>
  <c r="AB35" i="2"/>
  <c r="AB38" i="2"/>
  <c r="AB41" i="2"/>
  <c r="AB44" i="2"/>
  <c r="AB47" i="2"/>
  <c r="AB50" i="2"/>
  <c r="AB53" i="2"/>
  <c r="AB56" i="2"/>
  <c r="AB59" i="2"/>
  <c r="AB62" i="2"/>
  <c r="AB65" i="2"/>
  <c r="AB68" i="2"/>
  <c r="AB71" i="2"/>
  <c r="AB74" i="2"/>
  <c r="AB77" i="2"/>
  <c r="AB80" i="2"/>
  <c r="AB83" i="2"/>
  <c r="AB86" i="2"/>
  <c r="AB89" i="2"/>
  <c r="AD84" i="2"/>
  <c r="AE81" i="2"/>
  <c r="AB76" i="2"/>
  <c r="AD31" i="2"/>
  <c r="AD67" i="2"/>
  <c r="AC23" i="2"/>
  <c r="AC26" i="2"/>
  <c r="AC29" i="2"/>
  <c r="AC32" i="2"/>
  <c r="AC35" i="2"/>
  <c r="AC38" i="2"/>
  <c r="AC41" i="2"/>
  <c r="AC44" i="2"/>
  <c r="AC47" i="2"/>
  <c r="AC50" i="2"/>
  <c r="AC53" i="2"/>
  <c r="AC56" i="2"/>
  <c r="AC59" i="2"/>
  <c r="AC62" i="2"/>
  <c r="AC65" i="2"/>
  <c r="AC68" i="2"/>
  <c r="AC71" i="2"/>
  <c r="AC74" i="2"/>
  <c r="AC77" i="2"/>
  <c r="AC80" i="2"/>
  <c r="AC83" i="2"/>
  <c r="AC86" i="2"/>
  <c r="AC89" i="2"/>
  <c r="AD78" i="2"/>
  <c r="AB61" i="2"/>
  <c r="AD52" i="2"/>
  <c r="AD73" i="2"/>
  <c r="AD23" i="2"/>
  <c r="AD26" i="2"/>
  <c r="AD29" i="2"/>
  <c r="AD32" i="2"/>
  <c r="AD35" i="2"/>
  <c r="AD38" i="2"/>
  <c r="AD41" i="2"/>
  <c r="AD44" i="2"/>
  <c r="AD47" i="2"/>
  <c r="AD50" i="2"/>
  <c r="AD53" i="2"/>
  <c r="AD56" i="2"/>
  <c r="AD59" i="2"/>
  <c r="AD62" i="2"/>
  <c r="AD65" i="2"/>
  <c r="AD68" i="2"/>
  <c r="AD71" i="2"/>
  <c r="AD74" i="2"/>
  <c r="AD77" i="2"/>
  <c r="AD80" i="2"/>
  <c r="AD83" i="2"/>
  <c r="AD86" i="2"/>
  <c r="AD89" i="2"/>
  <c r="AD90" i="2"/>
  <c r="AE87" i="2"/>
  <c r="AB79" i="2"/>
  <c r="AD40" i="2"/>
  <c r="AD58" i="2"/>
  <c r="AE23" i="2"/>
  <c r="AE26" i="2"/>
  <c r="AE29" i="2"/>
  <c r="AE32" i="2"/>
  <c r="AE35" i="2"/>
  <c r="AE38" i="2"/>
  <c r="AE41" i="2"/>
  <c r="AE44" i="2"/>
  <c r="AE47" i="2"/>
  <c r="AE50" i="2"/>
  <c r="AE53" i="2"/>
  <c r="AE56" i="2"/>
  <c r="AE59" i="2"/>
  <c r="AE62" i="2"/>
  <c r="AE65" i="2"/>
  <c r="AE68" i="2"/>
  <c r="AE71" i="2"/>
  <c r="AE74" i="2"/>
  <c r="AE77" i="2"/>
  <c r="AE80" i="2"/>
  <c r="AE83" i="2"/>
  <c r="AE86" i="2"/>
  <c r="AE89" i="2"/>
  <c r="AD75" i="2"/>
  <c r="AB67" i="2"/>
  <c r="AD43" i="2"/>
  <c r="AD76" i="2"/>
  <c r="AB24" i="2"/>
  <c r="AB27" i="2"/>
  <c r="AB30" i="2"/>
  <c r="AB33" i="2"/>
  <c r="AB36" i="2"/>
  <c r="AB39" i="2"/>
  <c r="AB42" i="2"/>
  <c r="AB45" i="2"/>
  <c r="AB48" i="2"/>
  <c r="AB51" i="2"/>
  <c r="AB54" i="2"/>
  <c r="AB57" i="2"/>
  <c r="AB60" i="2"/>
  <c r="AB63" i="2"/>
  <c r="AB66" i="2"/>
  <c r="AB69" i="2"/>
  <c r="AB72" i="2"/>
  <c r="AB75" i="2"/>
  <c r="AB78" i="2"/>
  <c r="AB81" i="2"/>
  <c r="AB84" i="2"/>
  <c r="AB87" i="2"/>
  <c r="AB90" i="2"/>
  <c r="AD87" i="2"/>
  <c r="AE84" i="2"/>
  <c r="AB82" i="2"/>
  <c r="AD25" i="2"/>
  <c r="AD88" i="2"/>
  <c r="AC24" i="2"/>
  <c r="AC27" i="2"/>
  <c r="AC30" i="2"/>
  <c r="AC33" i="2"/>
  <c r="AC36" i="2"/>
  <c r="AC39" i="2"/>
  <c r="AC42" i="2"/>
  <c r="AC45" i="2"/>
  <c r="AC48" i="2"/>
  <c r="AC51" i="2"/>
  <c r="AC54" i="2"/>
  <c r="AC57" i="2"/>
  <c r="AC60" i="2"/>
  <c r="AC63" i="2"/>
  <c r="AC66" i="2"/>
  <c r="AC69" i="2"/>
  <c r="AC72" i="2"/>
  <c r="AC75" i="2"/>
  <c r="AC78" i="2"/>
  <c r="AC81" i="2"/>
  <c r="AC84" i="2"/>
  <c r="AC87" i="2"/>
  <c r="AC90" i="2"/>
  <c r="AD72" i="2"/>
  <c r="AB73" i="2"/>
  <c r="AD37" i="2"/>
  <c r="AD64" i="2"/>
  <c r="AD24" i="2"/>
  <c r="AD27" i="2"/>
  <c r="AD30" i="2"/>
  <c r="AD33" i="2"/>
  <c r="AD36" i="2"/>
  <c r="AD39" i="2"/>
  <c r="AD42" i="2"/>
  <c r="AD45" i="2"/>
  <c r="AD48" i="2"/>
  <c r="AD51" i="2"/>
  <c r="AD54" i="2"/>
  <c r="AD57" i="2"/>
  <c r="AD60" i="2"/>
  <c r="AD63" i="2"/>
  <c r="AD66" i="2"/>
  <c r="AD69" i="2"/>
  <c r="AD81" i="2"/>
  <c r="AB70" i="2"/>
  <c r="AD46" i="2"/>
  <c r="AD79" i="2"/>
  <c r="AE24" i="2"/>
  <c r="AE27" i="2"/>
  <c r="AE30" i="2"/>
  <c r="AE33" i="2"/>
  <c r="AE36" i="2"/>
  <c r="AE39" i="2"/>
  <c r="AE42" i="2"/>
  <c r="AE45" i="2"/>
  <c r="AE48" i="2"/>
  <c r="AE51" i="2"/>
  <c r="AE54" i="2"/>
  <c r="AE57" i="2"/>
  <c r="AE60" i="2"/>
  <c r="AE63" i="2"/>
  <c r="AE66" i="2"/>
  <c r="AE69" i="2"/>
  <c r="AE72" i="2"/>
  <c r="AE75" i="2"/>
  <c r="AE78" i="2"/>
  <c r="AE90" i="2"/>
  <c r="AB88" i="2"/>
  <c r="AD34" i="2"/>
  <c r="AD70" i="2"/>
  <c r="AB25" i="2"/>
  <c r="AB28" i="2"/>
  <c r="AB31" i="2"/>
  <c r="AB34" i="2"/>
  <c r="AB37" i="2"/>
  <c r="AB40" i="2"/>
  <c r="AB43" i="2"/>
  <c r="AB46" i="2"/>
  <c r="AB49" i="2"/>
  <c r="AB52" i="2"/>
  <c r="AB55" i="2"/>
  <c r="AB58" i="2"/>
  <c r="AB64" i="2"/>
  <c r="AB85" i="2"/>
  <c r="AD49" i="2"/>
  <c r="AD55" i="2"/>
  <c r="AD85" i="2"/>
  <c r="AC25" i="2"/>
  <c r="AC28" i="2"/>
  <c r="AC31" i="2"/>
  <c r="AC34" i="2"/>
  <c r="AC37" i="2"/>
  <c r="AC40" i="2"/>
  <c r="AC43" i="2"/>
  <c r="AC46" i="2"/>
  <c r="AC49" i="2"/>
  <c r="AC52" i="2"/>
  <c r="AC55" i="2"/>
  <c r="AC58" i="2"/>
  <c r="AC61" i="2"/>
  <c r="AC64" i="2"/>
  <c r="AC67" i="2"/>
  <c r="AC70" i="2"/>
  <c r="AC73" i="2"/>
  <c r="AC76" i="2"/>
  <c r="AC79" i="2"/>
  <c r="AC82" i="2"/>
  <c r="AC85" i="2"/>
  <c r="AC88" i="2"/>
  <c r="AD28" i="2"/>
  <c r="AD82" i="2"/>
  <c r="AE25" i="2"/>
  <c r="AE28" i="2"/>
  <c r="AE31" i="2"/>
  <c r="AE34" i="2"/>
  <c r="AE37" i="2"/>
  <c r="AE40" i="2"/>
  <c r="AE43" i="2"/>
  <c r="AE46" i="2"/>
  <c r="AE49" i="2"/>
  <c r="AE52" i="2"/>
  <c r="AE55" i="2"/>
  <c r="AE58" i="2"/>
  <c r="AE61" i="2"/>
  <c r="AE64" i="2"/>
  <c r="AE67" i="2"/>
  <c r="AE70" i="2"/>
  <c r="AE73" i="2"/>
  <c r="AE76" i="2"/>
  <c r="AE79" i="2"/>
  <c r="AE82" i="2"/>
  <c r="AE85" i="2"/>
  <c r="AE88" i="2"/>
  <c r="AD61" i="2"/>
  <c r="V23" i="2"/>
  <c r="V25" i="2"/>
  <c r="V27" i="2"/>
  <c r="V29" i="2"/>
  <c r="V31" i="2"/>
  <c r="V33" i="2"/>
  <c r="V35" i="2"/>
  <c r="V37" i="2"/>
  <c r="V39" i="2"/>
  <c r="V41" i="2"/>
  <c r="V43" i="2"/>
  <c r="V45" i="2"/>
  <c r="V47" i="2"/>
  <c r="V49" i="2"/>
  <c r="V51" i="2"/>
  <c r="V53" i="2"/>
  <c r="V55" i="2"/>
  <c r="V57" i="2"/>
  <c r="V59" i="2"/>
  <c r="V61" i="2"/>
  <c r="V63" i="2"/>
  <c r="V65" i="2"/>
  <c r="V67" i="2"/>
  <c r="V69" i="2"/>
  <c r="V71" i="2"/>
  <c r="V73" i="2"/>
  <c r="V75" i="2"/>
  <c r="V77" i="2"/>
  <c r="V79" i="2"/>
  <c r="V81" i="2"/>
  <c r="V83" i="2"/>
  <c r="V85" i="2"/>
  <c r="V87" i="2"/>
  <c r="V89" i="2"/>
  <c r="Z24" i="2"/>
  <c r="Z56" i="2"/>
  <c r="AA40" i="2"/>
  <c r="AA50" i="2"/>
  <c r="AA56" i="2"/>
  <c r="AA72" i="2"/>
  <c r="AA84" i="2"/>
  <c r="W23" i="2"/>
  <c r="W25" i="2"/>
  <c r="W27" i="2"/>
  <c r="W29" i="2"/>
  <c r="W31" i="2"/>
  <c r="W33" i="2"/>
  <c r="W35" i="2"/>
  <c r="W37" i="2"/>
  <c r="W39" i="2"/>
  <c r="W41" i="2"/>
  <c r="W43" i="2"/>
  <c r="W45" i="2"/>
  <c r="W47" i="2"/>
  <c r="W49" i="2"/>
  <c r="W51" i="2"/>
  <c r="W53" i="2"/>
  <c r="W55" i="2"/>
  <c r="W57" i="2"/>
  <c r="W59" i="2"/>
  <c r="W61" i="2"/>
  <c r="W63" i="2"/>
  <c r="W65" i="2"/>
  <c r="W67" i="2"/>
  <c r="W69" i="2"/>
  <c r="W71" i="2"/>
  <c r="W73" i="2"/>
  <c r="W75" i="2"/>
  <c r="W77" i="2"/>
  <c r="W79" i="2"/>
  <c r="W81" i="2"/>
  <c r="W83" i="2"/>
  <c r="W85" i="2"/>
  <c r="W87" i="2"/>
  <c r="W89" i="2"/>
  <c r="Z28" i="2"/>
  <c r="Z48" i="2"/>
  <c r="Z72" i="2"/>
  <c r="AA32" i="2"/>
  <c r="AA60" i="2"/>
  <c r="X23" i="2"/>
  <c r="X25" i="2"/>
  <c r="X27" i="2"/>
  <c r="X29" i="2"/>
  <c r="X31" i="2"/>
  <c r="X33" i="2"/>
  <c r="X35" i="2"/>
  <c r="X37" i="2"/>
  <c r="X39" i="2"/>
  <c r="X41" i="2"/>
  <c r="X43" i="2"/>
  <c r="X45" i="2"/>
  <c r="X47" i="2"/>
  <c r="X49" i="2"/>
  <c r="X51" i="2"/>
  <c r="X53" i="2"/>
  <c r="X55" i="2"/>
  <c r="X57" i="2"/>
  <c r="X59" i="2"/>
  <c r="X61" i="2"/>
  <c r="X63" i="2"/>
  <c r="X65" i="2"/>
  <c r="X67" i="2"/>
  <c r="X69" i="2"/>
  <c r="X71" i="2"/>
  <c r="X73" i="2"/>
  <c r="X75" i="2"/>
  <c r="X77" i="2"/>
  <c r="X79" i="2"/>
  <c r="X81" i="2"/>
  <c r="X83" i="2"/>
  <c r="X85" i="2"/>
  <c r="X87" i="2"/>
  <c r="X89" i="2"/>
  <c r="Z26" i="2"/>
  <c r="Z52" i="2"/>
  <c r="Z74" i="2"/>
  <c r="AA38" i="2"/>
  <c r="AA54" i="2"/>
  <c r="AA78" i="2"/>
  <c r="Y23" i="2"/>
  <c r="Y25" i="2"/>
  <c r="Y27" i="2"/>
  <c r="Y29" i="2"/>
  <c r="Y31" i="2"/>
  <c r="Y33" i="2"/>
  <c r="Y35" i="2"/>
  <c r="Y37" i="2"/>
  <c r="Y39" i="2"/>
  <c r="Y41" i="2"/>
  <c r="Y43" i="2"/>
  <c r="Y45" i="2"/>
  <c r="Y47" i="2"/>
  <c r="Y49" i="2"/>
  <c r="Y51" i="2"/>
  <c r="Y53" i="2"/>
  <c r="Y55" i="2"/>
  <c r="Y57" i="2"/>
  <c r="Y59" i="2"/>
  <c r="Y61" i="2"/>
  <c r="Y63" i="2"/>
  <c r="Y65" i="2"/>
  <c r="Y67" i="2"/>
  <c r="Y69" i="2"/>
  <c r="Y71" i="2"/>
  <c r="Y73" i="2"/>
  <c r="Y75" i="2"/>
  <c r="Y77" i="2"/>
  <c r="Y79" i="2"/>
  <c r="Y81" i="2"/>
  <c r="Y83" i="2"/>
  <c r="Y85" i="2"/>
  <c r="Y87" i="2"/>
  <c r="Y89" i="2"/>
  <c r="Y86" i="2"/>
  <c r="Z38" i="2"/>
  <c r="Z50" i="2"/>
  <c r="Z66" i="2"/>
  <c r="Z76" i="2"/>
  <c r="Z90" i="2"/>
  <c r="AA26" i="2"/>
  <c r="AA44" i="2"/>
  <c r="AA62" i="2"/>
  <c r="AA80" i="2"/>
  <c r="Z23" i="2"/>
  <c r="Z25" i="2"/>
  <c r="Z27" i="2"/>
  <c r="Z29" i="2"/>
  <c r="Z31" i="2"/>
  <c r="Z33" i="2"/>
  <c r="Z35" i="2"/>
  <c r="Z37" i="2"/>
  <c r="Z39" i="2"/>
  <c r="Z41" i="2"/>
  <c r="Z43" i="2"/>
  <c r="Z45" i="2"/>
  <c r="Z47" i="2"/>
  <c r="Z49" i="2"/>
  <c r="Z51" i="2"/>
  <c r="Z53" i="2"/>
  <c r="Z55" i="2"/>
  <c r="Z57" i="2"/>
  <c r="Z59" i="2"/>
  <c r="Z61" i="2"/>
  <c r="Z63" i="2"/>
  <c r="Z65" i="2"/>
  <c r="Z67" i="2"/>
  <c r="Z69" i="2"/>
  <c r="Z71" i="2"/>
  <c r="Z73" i="2"/>
  <c r="Z75" i="2"/>
  <c r="Z77" i="2"/>
  <c r="Z79" i="2"/>
  <c r="Z81" i="2"/>
  <c r="Z83" i="2"/>
  <c r="Z85" i="2"/>
  <c r="Z87" i="2"/>
  <c r="Z89" i="2"/>
  <c r="Y90" i="2"/>
  <c r="Z30" i="2"/>
  <c r="Z46" i="2"/>
  <c r="Z70" i="2"/>
  <c r="AA28" i="2"/>
  <c r="AA64" i="2"/>
  <c r="AA23" i="2"/>
  <c r="AA25" i="2"/>
  <c r="AA27" i="2"/>
  <c r="AA29" i="2"/>
  <c r="AA31" i="2"/>
  <c r="AA33" i="2"/>
  <c r="AA35" i="2"/>
  <c r="AA37" i="2"/>
  <c r="AA39" i="2"/>
  <c r="AA41" i="2"/>
  <c r="AA43" i="2"/>
  <c r="AA45" i="2"/>
  <c r="AA47" i="2"/>
  <c r="AA49" i="2"/>
  <c r="AA51" i="2"/>
  <c r="AA53" i="2"/>
  <c r="AA55" i="2"/>
  <c r="AA57" i="2"/>
  <c r="AA59" i="2"/>
  <c r="AA61" i="2"/>
  <c r="AA63" i="2"/>
  <c r="AA65" i="2"/>
  <c r="AA67" i="2"/>
  <c r="AA69" i="2"/>
  <c r="AA71" i="2"/>
  <c r="AA73" i="2"/>
  <c r="AA75" i="2"/>
  <c r="AA77" i="2"/>
  <c r="AA79" i="2"/>
  <c r="AA81" i="2"/>
  <c r="AA83" i="2"/>
  <c r="AA85" i="2"/>
  <c r="AA87" i="2"/>
  <c r="AA89" i="2"/>
  <c r="Y88" i="2"/>
  <c r="Z32" i="2"/>
  <c r="Z44" i="2"/>
  <c r="Z60" i="2"/>
  <c r="Z86" i="2"/>
  <c r="AA42" i="2"/>
  <c r="AA52" i="2"/>
  <c r="AA76" i="2"/>
  <c r="V24" i="2"/>
  <c r="V26" i="2"/>
  <c r="V28" i="2"/>
  <c r="V30" i="2"/>
  <c r="V32" i="2"/>
  <c r="V34" i="2"/>
  <c r="V36" i="2"/>
  <c r="V38" i="2"/>
  <c r="V40" i="2"/>
  <c r="V42" i="2"/>
  <c r="V44" i="2"/>
  <c r="V46" i="2"/>
  <c r="V48" i="2"/>
  <c r="V50" i="2"/>
  <c r="V52" i="2"/>
  <c r="V54" i="2"/>
  <c r="V56" i="2"/>
  <c r="V58" i="2"/>
  <c r="V60" i="2"/>
  <c r="V62" i="2"/>
  <c r="V64" i="2"/>
  <c r="V66" i="2"/>
  <c r="V68" i="2"/>
  <c r="V70" i="2"/>
  <c r="V72" i="2"/>
  <c r="V74" i="2"/>
  <c r="V76" i="2"/>
  <c r="V78" i="2"/>
  <c r="V80" i="2"/>
  <c r="V82" i="2"/>
  <c r="V84" i="2"/>
  <c r="V86" i="2"/>
  <c r="V88" i="2"/>
  <c r="V90" i="2"/>
  <c r="Y84" i="2"/>
  <c r="Z42" i="2"/>
  <c r="Z58" i="2"/>
  <c r="Z80" i="2"/>
  <c r="AA30" i="2"/>
  <c r="AA48" i="2"/>
  <c r="AA58" i="2"/>
  <c r="AA74" i="2"/>
  <c r="AA82" i="2"/>
  <c r="W24" i="2"/>
  <c r="W26" i="2"/>
  <c r="W28" i="2"/>
  <c r="W30" i="2"/>
  <c r="W32" i="2"/>
  <c r="W34" i="2"/>
  <c r="W36" i="2"/>
  <c r="W38" i="2"/>
  <c r="W40" i="2"/>
  <c r="W42" i="2"/>
  <c r="W44" i="2"/>
  <c r="W46" i="2"/>
  <c r="W48" i="2"/>
  <c r="W50" i="2"/>
  <c r="W52" i="2"/>
  <c r="W54" i="2"/>
  <c r="W56" i="2"/>
  <c r="W58" i="2"/>
  <c r="W60" i="2"/>
  <c r="W62" i="2"/>
  <c r="W64" i="2"/>
  <c r="W66" i="2"/>
  <c r="W68" i="2"/>
  <c r="W70" i="2"/>
  <c r="W72" i="2"/>
  <c r="W74" i="2"/>
  <c r="W76" i="2"/>
  <c r="W78" i="2"/>
  <c r="W80" i="2"/>
  <c r="W82" i="2"/>
  <c r="W84" i="2"/>
  <c r="W86" i="2"/>
  <c r="W88" i="2"/>
  <c r="W90" i="2"/>
  <c r="Y82" i="2"/>
  <c r="Z36" i="2"/>
  <c r="Z62" i="2"/>
  <c r="Z84" i="2"/>
  <c r="AA36" i="2"/>
  <c r="AA66" i="2"/>
  <c r="AA90" i="2"/>
  <c r="X24" i="2"/>
  <c r="X26" i="2"/>
  <c r="X28" i="2"/>
  <c r="X30" i="2"/>
  <c r="X32" i="2"/>
  <c r="X34" i="2"/>
  <c r="X36" i="2"/>
  <c r="X38" i="2"/>
  <c r="X40" i="2"/>
  <c r="X42" i="2"/>
  <c r="X44" i="2"/>
  <c r="X46" i="2"/>
  <c r="X48" i="2"/>
  <c r="X50" i="2"/>
  <c r="X52" i="2"/>
  <c r="X54" i="2"/>
  <c r="X56" i="2"/>
  <c r="X58" i="2"/>
  <c r="X60" i="2"/>
  <c r="X62" i="2"/>
  <c r="X64" i="2"/>
  <c r="X66" i="2"/>
  <c r="X68" i="2"/>
  <c r="X70" i="2"/>
  <c r="X72" i="2"/>
  <c r="X74" i="2"/>
  <c r="X76" i="2"/>
  <c r="X78" i="2"/>
  <c r="X80" i="2"/>
  <c r="X82" i="2"/>
  <c r="X84" i="2"/>
  <c r="X86" i="2"/>
  <c r="X88" i="2"/>
  <c r="X90" i="2"/>
  <c r="Y80" i="2"/>
  <c r="Z34" i="2"/>
  <c r="Z64" i="2"/>
  <c r="Z88" i="2"/>
  <c r="AA34" i="2"/>
  <c r="AA70" i="2"/>
  <c r="Y24" i="2"/>
  <c r="Y26" i="2"/>
  <c r="Y28" i="2"/>
  <c r="Y30" i="2"/>
  <c r="Y32" i="2"/>
  <c r="Y34" i="2"/>
  <c r="Y36" i="2"/>
  <c r="Y38" i="2"/>
  <c r="Y40" i="2"/>
  <c r="Y42" i="2"/>
  <c r="Y44" i="2"/>
  <c r="Y46" i="2"/>
  <c r="Y48" i="2"/>
  <c r="Y50" i="2"/>
  <c r="Y52" i="2"/>
  <c r="Y54" i="2"/>
  <c r="Y56" i="2"/>
  <c r="Y58" i="2"/>
  <c r="Y60" i="2"/>
  <c r="Y62" i="2"/>
  <c r="Y64" i="2"/>
  <c r="Y66" i="2"/>
  <c r="Y68" i="2"/>
  <c r="Y70" i="2"/>
  <c r="Y72" i="2"/>
  <c r="Y74" i="2"/>
  <c r="Y76" i="2"/>
  <c r="Y78" i="2"/>
  <c r="Z40" i="2"/>
  <c r="Z54" i="2"/>
  <c r="Z68" i="2"/>
  <c r="Z78" i="2"/>
  <c r="AA24" i="2"/>
  <c r="AA46" i="2"/>
  <c r="AA68" i="2"/>
  <c r="AA88" i="2"/>
  <c r="Z82" i="2"/>
  <c r="AA86" i="2"/>
  <c r="V3" i="2"/>
  <c r="V5" i="2"/>
  <c r="V7" i="2"/>
  <c r="V9" i="2"/>
  <c r="V11" i="2"/>
  <c r="V13" i="2"/>
  <c r="V15" i="2"/>
  <c r="V17" i="2"/>
  <c r="V19" i="2"/>
  <c r="V21" i="2"/>
  <c r="Y3" i="2"/>
  <c r="Y9" i="2"/>
  <c r="Y13" i="2"/>
  <c r="Y19" i="2"/>
  <c r="W22" i="2"/>
  <c r="AA18" i="2"/>
  <c r="AA22" i="2"/>
  <c r="W3" i="2"/>
  <c r="W5" i="2"/>
  <c r="W7" i="2"/>
  <c r="W9" i="2"/>
  <c r="W11" i="2"/>
  <c r="W13" i="2"/>
  <c r="W15" i="2"/>
  <c r="W17" i="2"/>
  <c r="W19" i="2"/>
  <c r="W21" i="2"/>
  <c r="Y7" i="2"/>
  <c r="Y15" i="2"/>
  <c r="Y21" i="2"/>
  <c r="AA8" i="2"/>
  <c r="X3" i="2"/>
  <c r="X5" i="2"/>
  <c r="X7" i="2"/>
  <c r="X9" i="2"/>
  <c r="X11" i="2"/>
  <c r="X13" i="2"/>
  <c r="X15" i="2"/>
  <c r="X17" i="2"/>
  <c r="X19" i="2"/>
  <c r="X21" i="2"/>
  <c r="Y5" i="2"/>
  <c r="Y11" i="2"/>
  <c r="Y17" i="2"/>
  <c r="AA10" i="2"/>
  <c r="Z3" i="2"/>
  <c r="Z5" i="2"/>
  <c r="Z7" i="2"/>
  <c r="Z9" i="2"/>
  <c r="Z11" i="2"/>
  <c r="Z13" i="2"/>
  <c r="Z15" i="2"/>
  <c r="Z17" i="2"/>
  <c r="Z19" i="2"/>
  <c r="Z21" i="2"/>
  <c r="V6" i="2"/>
  <c r="V10" i="2"/>
  <c r="V14" i="2"/>
  <c r="V18" i="2"/>
  <c r="V20" i="2"/>
  <c r="W20" i="2"/>
  <c r="AA20" i="2"/>
  <c r="AA3" i="2"/>
  <c r="AA5" i="2"/>
  <c r="AA7" i="2"/>
  <c r="AA9" i="2"/>
  <c r="AA11" i="2"/>
  <c r="AA13" i="2"/>
  <c r="AA15" i="2"/>
  <c r="AA17" i="2"/>
  <c r="AA19" i="2"/>
  <c r="AA21" i="2"/>
  <c r="V4" i="2"/>
  <c r="V8" i="2"/>
  <c r="V12" i="2"/>
  <c r="V16" i="2"/>
  <c r="V22" i="2"/>
  <c r="AA14" i="2"/>
  <c r="W4" i="2"/>
  <c r="W6" i="2"/>
  <c r="W8" i="2"/>
  <c r="W10" i="2"/>
  <c r="W12" i="2"/>
  <c r="W14" i="2"/>
  <c r="W16" i="2"/>
  <c r="W18" i="2"/>
  <c r="AA16" i="2"/>
  <c r="X4" i="2"/>
  <c r="X6" i="2"/>
  <c r="X8" i="2"/>
  <c r="X10" i="2"/>
  <c r="X12" i="2"/>
  <c r="X14" i="2"/>
  <c r="X16" i="2"/>
  <c r="X18" i="2"/>
  <c r="X20" i="2"/>
  <c r="X22" i="2"/>
  <c r="Z18" i="2"/>
  <c r="AA4" i="2"/>
  <c r="Y4" i="2"/>
  <c r="Y6" i="2"/>
  <c r="Y8" i="2"/>
  <c r="Y10" i="2"/>
  <c r="Y12" i="2"/>
  <c r="Y14" i="2"/>
  <c r="Y16" i="2"/>
  <c r="Y18" i="2"/>
  <c r="Y20" i="2"/>
  <c r="Y22" i="2"/>
  <c r="Z22" i="2"/>
  <c r="AA12" i="2"/>
  <c r="Z4" i="2"/>
  <c r="Z6" i="2"/>
  <c r="Z8" i="2"/>
  <c r="Z10" i="2"/>
  <c r="Z12" i="2"/>
  <c r="Z14" i="2"/>
  <c r="Z16" i="2"/>
  <c r="Z20" i="2"/>
  <c r="AA6" i="2"/>
  <c r="AA2" i="2"/>
  <c r="Z2" i="2"/>
  <c r="Y2" i="2"/>
  <c r="X2" i="2"/>
  <c r="W2" i="2"/>
  <c r="V2" i="2"/>
  <c r="AA1" i="5"/>
  <c r="AA3" i="5"/>
  <c r="AA15" i="5"/>
  <c r="AA27" i="5"/>
  <c r="AA39" i="5"/>
  <c r="AA51" i="5"/>
  <c r="AA63" i="5"/>
  <c r="AA75" i="5"/>
  <c r="AA87" i="5"/>
  <c r="AA18" i="5"/>
  <c r="AA42" i="5"/>
  <c r="AA78" i="5"/>
  <c r="AA24" i="5"/>
  <c r="AA14" i="5"/>
  <c r="AA4" i="5"/>
  <c r="AA16" i="5"/>
  <c r="AA28" i="5"/>
  <c r="AA40" i="5"/>
  <c r="AA52" i="5"/>
  <c r="AA64" i="5"/>
  <c r="AA76" i="5"/>
  <c r="AA88" i="5"/>
  <c r="AA30" i="5"/>
  <c r="AA66" i="5"/>
  <c r="AA90" i="5"/>
  <c r="AA60" i="5"/>
  <c r="AA85" i="5"/>
  <c r="AA26" i="5"/>
  <c r="AA5" i="5"/>
  <c r="AA17" i="5"/>
  <c r="AA29" i="5"/>
  <c r="AA41" i="5"/>
  <c r="AA53" i="5"/>
  <c r="AA65" i="5"/>
  <c r="AA77" i="5"/>
  <c r="AA89" i="5"/>
  <c r="AA6" i="5"/>
  <c r="AA54" i="5"/>
  <c r="AA12" i="5"/>
  <c r="AA50" i="5"/>
  <c r="AA7" i="5"/>
  <c r="AA19" i="5"/>
  <c r="AA31" i="5"/>
  <c r="AA43" i="5"/>
  <c r="AA55" i="5"/>
  <c r="AA67" i="5"/>
  <c r="AA79" i="5"/>
  <c r="AA80" i="5"/>
  <c r="AA46" i="5"/>
  <c r="AA70" i="5"/>
  <c r="AA59" i="5"/>
  <c r="AA72" i="5"/>
  <c r="AA49" i="5"/>
  <c r="AA8" i="5"/>
  <c r="AA20" i="5"/>
  <c r="AA32" i="5"/>
  <c r="AA44" i="5"/>
  <c r="AA56" i="5"/>
  <c r="AA68" i="5"/>
  <c r="AA34" i="5"/>
  <c r="AA82" i="5"/>
  <c r="AA71" i="5"/>
  <c r="AA36" i="5"/>
  <c r="AA38" i="5"/>
  <c r="AA9" i="5"/>
  <c r="AA21" i="5"/>
  <c r="AA33" i="5"/>
  <c r="AA45" i="5"/>
  <c r="AA57" i="5"/>
  <c r="AA69" i="5"/>
  <c r="AA81" i="5"/>
  <c r="AA22" i="5"/>
  <c r="AA58" i="5"/>
  <c r="AA47" i="5"/>
  <c r="AA37" i="5"/>
  <c r="AA86" i="5"/>
  <c r="AA10" i="5"/>
  <c r="AA48" i="5"/>
  <c r="AA74" i="5"/>
  <c r="AA11" i="5"/>
  <c r="AA23" i="5"/>
  <c r="AA35" i="5"/>
  <c r="AA83" i="5"/>
  <c r="AA84" i="5"/>
  <c r="AA73" i="5"/>
  <c r="AA62" i="5"/>
  <c r="AA13" i="5"/>
  <c r="AA25" i="5"/>
  <c r="AA61" i="5"/>
  <c r="AA2" i="5"/>
  <c r="V1" i="5"/>
  <c r="V3" i="5"/>
  <c r="V15" i="5"/>
  <c r="V27" i="5"/>
  <c r="V39" i="5"/>
  <c r="V51" i="5"/>
  <c r="V63" i="5"/>
  <c r="V75" i="5"/>
  <c r="V87" i="5"/>
  <c r="V80" i="5"/>
  <c r="V46" i="5"/>
  <c r="V25" i="5"/>
  <c r="V4" i="5"/>
  <c r="V16" i="5"/>
  <c r="V28" i="5"/>
  <c r="V40" i="5"/>
  <c r="V52" i="5"/>
  <c r="V64" i="5"/>
  <c r="V76" i="5"/>
  <c r="V88" i="5"/>
  <c r="V34" i="5"/>
  <c r="V13" i="5"/>
  <c r="V74" i="5"/>
  <c r="V5" i="5"/>
  <c r="V17" i="5"/>
  <c r="V29" i="5"/>
  <c r="V41" i="5"/>
  <c r="V53" i="5"/>
  <c r="V65" i="5"/>
  <c r="V77" i="5"/>
  <c r="V89" i="5"/>
  <c r="V68" i="5"/>
  <c r="V58" i="5"/>
  <c r="V84" i="5"/>
  <c r="V49" i="5"/>
  <c r="V6" i="5"/>
  <c r="V18" i="5"/>
  <c r="V30" i="5"/>
  <c r="V42" i="5"/>
  <c r="V54" i="5"/>
  <c r="V66" i="5"/>
  <c r="V78" i="5"/>
  <c r="V90" i="5"/>
  <c r="V44" i="5"/>
  <c r="V82" i="5"/>
  <c r="V60" i="5"/>
  <c r="V61" i="5"/>
  <c r="V86" i="5"/>
  <c r="V7" i="5"/>
  <c r="V19" i="5"/>
  <c r="V31" i="5"/>
  <c r="V43" i="5"/>
  <c r="V55" i="5"/>
  <c r="V67" i="5"/>
  <c r="V79" i="5"/>
  <c r="V32" i="5"/>
  <c r="V71" i="5"/>
  <c r="V72" i="5"/>
  <c r="V50" i="5"/>
  <c r="V8" i="5"/>
  <c r="V20" i="5"/>
  <c r="V56" i="5"/>
  <c r="V59" i="5"/>
  <c r="V85" i="5"/>
  <c r="V62" i="5"/>
  <c r="V9" i="5"/>
  <c r="V21" i="5"/>
  <c r="V33" i="5"/>
  <c r="V45" i="5"/>
  <c r="V57" i="5"/>
  <c r="V69" i="5"/>
  <c r="V81" i="5"/>
  <c r="V22" i="5"/>
  <c r="V70" i="5"/>
  <c r="V37" i="5"/>
  <c r="V10" i="5"/>
  <c r="V73" i="5"/>
  <c r="V11" i="5"/>
  <c r="V23" i="5"/>
  <c r="V35" i="5"/>
  <c r="V47" i="5"/>
  <c r="V83" i="5"/>
  <c r="V26" i="5"/>
  <c r="V12" i="5"/>
  <c r="V24" i="5"/>
  <c r="V36" i="5"/>
  <c r="V48" i="5"/>
  <c r="V38" i="5"/>
  <c r="V14" i="5"/>
  <c r="V2" i="5"/>
  <c r="Q23" i="4" l="1"/>
  <c r="W23" i="4"/>
  <c r="Q24" i="4"/>
  <c r="W24" i="4"/>
  <c r="Q25" i="4"/>
  <c r="W25" i="4"/>
  <c r="Q26" i="4"/>
  <c r="W26" i="4"/>
  <c r="Q27" i="4"/>
  <c r="W27" i="4"/>
  <c r="Q28" i="4"/>
  <c r="W28" i="4"/>
  <c r="Q29" i="4"/>
  <c r="W29" i="4"/>
  <c r="Q30" i="4"/>
  <c r="W30" i="4"/>
  <c r="Q31" i="4"/>
  <c r="W31" i="4"/>
  <c r="Q32" i="4"/>
  <c r="W32" i="4"/>
  <c r="Q33" i="4"/>
  <c r="W33" i="4"/>
  <c r="Q34" i="4"/>
  <c r="AO34" i="4" s="1"/>
  <c r="W34" i="4"/>
  <c r="Q35" i="4"/>
  <c r="AO35" i="4" s="1"/>
  <c r="AE35" i="4" s="1"/>
  <c r="L35" i="4" s="1"/>
  <c r="W35" i="4"/>
  <c r="Q36" i="4"/>
  <c r="W36" i="4"/>
  <c r="Q37" i="4"/>
  <c r="W37" i="4"/>
  <c r="Q38" i="4"/>
  <c r="AO38" i="4" s="1"/>
  <c r="AE38" i="4" s="1"/>
  <c r="L38" i="4" s="1"/>
  <c r="W38" i="4"/>
  <c r="Q39" i="4"/>
  <c r="W39" i="4"/>
  <c r="Q40" i="4"/>
  <c r="W40" i="4"/>
  <c r="Q41" i="4"/>
  <c r="AO41" i="4" s="1"/>
  <c r="AE41" i="4" s="1"/>
  <c r="L41" i="4" s="1"/>
  <c r="W41" i="4"/>
  <c r="Q42" i="4"/>
  <c r="W42" i="4"/>
  <c r="Q43" i="4"/>
  <c r="W43" i="4"/>
  <c r="Q44" i="4"/>
  <c r="AO44" i="4" s="1"/>
  <c r="AE44" i="4" s="1"/>
  <c r="L44" i="4" s="1"/>
  <c r="W44" i="4"/>
  <c r="Q45" i="4"/>
  <c r="W45" i="4"/>
  <c r="Q46" i="4"/>
  <c r="AO46" i="4" s="1"/>
  <c r="W46" i="4"/>
  <c r="AN46" i="4"/>
  <c r="V46" i="4" s="1"/>
  <c r="AK46" i="4"/>
  <c r="AJ46" i="4"/>
  <c r="AB46" i="4" s="1"/>
  <c r="AO45" i="4"/>
  <c r="AE45" i="4" s="1"/>
  <c r="L45" i="4" s="1"/>
  <c r="AN45" i="4"/>
  <c r="V45" i="4" s="1"/>
  <c r="AK45" i="4"/>
  <c r="AJ45" i="4"/>
  <c r="AB45" i="4" s="1"/>
  <c r="AN44" i="4"/>
  <c r="V44" i="4" s="1"/>
  <c r="AK44" i="4"/>
  <c r="AJ44" i="4"/>
  <c r="AB44" i="4" s="1"/>
  <c r="AO43" i="4"/>
  <c r="AE43" i="4" s="1"/>
  <c r="L43" i="4" s="1"/>
  <c r="AN43" i="4"/>
  <c r="V43" i="4" s="1"/>
  <c r="AK43" i="4"/>
  <c r="AJ43" i="4"/>
  <c r="AB43" i="4" s="1"/>
  <c r="AO42" i="4"/>
  <c r="AE42" i="4" s="1"/>
  <c r="L42" i="4" s="1"/>
  <c r="AN42" i="4"/>
  <c r="V42" i="4" s="1"/>
  <c r="AK42" i="4"/>
  <c r="AJ42" i="4"/>
  <c r="AB42" i="4" s="1"/>
  <c r="AN41" i="4"/>
  <c r="V41" i="4" s="1"/>
  <c r="AK41" i="4"/>
  <c r="AJ41" i="4"/>
  <c r="AB41" i="4" s="1"/>
  <c r="AO40" i="4"/>
  <c r="AE40" i="4" s="1"/>
  <c r="L40" i="4" s="1"/>
  <c r="AN40" i="4"/>
  <c r="V40" i="4" s="1"/>
  <c r="AK40" i="4"/>
  <c r="AJ40" i="4"/>
  <c r="AB40" i="4" s="1"/>
  <c r="AO39" i="4"/>
  <c r="AE39" i="4" s="1"/>
  <c r="L39" i="4" s="1"/>
  <c r="AN39" i="4"/>
  <c r="V39" i="4" s="1"/>
  <c r="AK39" i="4"/>
  <c r="AJ39" i="4"/>
  <c r="AB39" i="4" s="1"/>
  <c r="AN38" i="4"/>
  <c r="V38" i="4" s="1"/>
  <c r="AK38" i="4"/>
  <c r="AJ38" i="4"/>
  <c r="AB38" i="4" s="1"/>
  <c r="AO37" i="4"/>
  <c r="AE37" i="4" s="1"/>
  <c r="L37" i="4" s="1"/>
  <c r="AN37" i="4"/>
  <c r="V37" i="4" s="1"/>
  <c r="AK37" i="4"/>
  <c r="AJ37" i="4"/>
  <c r="AB37" i="4" s="1"/>
  <c r="AO36" i="4"/>
  <c r="AE36" i="4" s="1"/>
  <c r="L36" i="4" s="1"/>
  <c r="AN36" i="4"/>
  <c r="V36" i="4" s="1"/>
  <c r="AK36" i="4"/>
  <c r="AJ36" i="4"/>
  <c r="AB36" i="4" s="1"/>
  <c r="AN35" i="4"/>
  <c r="V35" i="4" s="1"/>
  <c r="AK35" i="4"/>
  <c r="AJ35" i="4"/>
  <c r="AB35" i="4" s="1"/>
  <c r="AN34" i="4"/>
  <c r="V34" i="4" s="1"/>
  <c r="AK34" i="4"/>
  <c r="AJ34" i="4"/>
  <c r="AB34" i="4" s="1"/>
  <c r="AO33" i="4"/>
  <c r="AE33" i="4" s="1"/>
  <c r="L33" i="4" s="1"/>
  <c r="AN33" i="4"/>
  <c r="V33" i="4" s="1"/>
  <c r="AK33" i="4"/>
  <c r="AJ33" i="4"/>
  <c r="AB33" i="4" s="1"/>
  <c r="AO32" i="4"/>
  <c r="AE32" i="4" s="1"/>
  <c r="L32" i="4" s="1"/>
  <c r="AN32" i="4"/>
  <c r="V32" i="4" s="1"/>
  <c r="AK32" i="4"/>
  <c r="AJ32" i="4"/>
  <c r="AB32" i="4" s="1"/>
  <c r="AO31" i="4"/>
  <c r="AE31" i="4" s="1"/>
  <c r="L31" i="4" s="1"/>
  <c r="AN31" i="4"/>
  <c r="V31" i="4" s="1"/>
  <c r="AK31" i="4"/>
  <c r="AJ31" i="4"/>
  <c r="AB31" i="4" s="1"/>
  <c r="AO30" i="4"/>
  <c r="AE30" i="4" s="1"/>
  <c r="L30" i="4" s="1"/>
  <c r="AN30" i="4"/>
  <c r="V30" i="4" s="1"/>
  <c r="AK30" i="4"/>
  <c r="AJ30" i="4"/>
  <c r="AB30" i="4" s="1"/>
  <c r="AO29" i="4"/>
  <c r="AE29" i="4" s="1"/>
  <c r="L29" i="4" s="1"/>
  <c r="AN29" i="4"/>
  <c r="V29" i="4" s="1"/>
  <c r="AK29" i="4"/>
  <c r="AJ29" i="4"/>
  <c r="AB29" i="4" s="1"/>
  <c r="AO28" i="4"/>
  <c r="AE28" i="4" s="1"/>
  <c r="L28" i="4" s="1"/>
  <c r="AN28" i="4"/>
  <c r="V28" i="4" s="1"/>
  <c r="AK28" i="4"/>
  <c r="AJ28" i="4"/>
  <c r="AB28" i="4" s="1"/>
  <c r="AO27" i="4"/>
  <c r="AE27" i="4" s="1"/>
  <c r="L27" i="4" s="1"/>
  <c r="AN27" i="4"/>
  <c r="V27" i="4" s="1"/>
  <c r="AK27" i="4"/>
  <c r="AJ27" i="4"/>
  <c r="AB27" i="4" s="1"/>
  <c r="AO26" i="4"/>
  <c r="AE26" i="4" s="1"/>
  <c r="L26" i="4" s="1"/>
  <c r="AN26" i="4"/>
  <c r="V26" i="4" s="1"/>
  <c r="AK26" i="4"/>
  <c r="AJ26" i="4"/>
  <c r="AB26" i="4" s="1"/>
  <c r="AO25" i="4"/>
  <c r="AE25" i="4" s="1"/>
  <c r="L25" i="4" s="1"/>
  <c r="AN25" i="4"/>
  <c r="V25" i="4" s="1"/>
  <c r="AK25" i="4"/>
  <c r="AJ25" i="4"/>
  <c r="AB25" i="4" s="1"/>
  <c r="AO24" i="4"/>
  <c r="AE24" i="4" s="1"/>
  <c r="L24" i="4" s="1"/>
  <c r="AN24" i="4"/>
  <c r="V24" i="4" s="1"/>
  <c r="AK24" i="4"/>
  <c r="AJ24" i="4"/>
  <c r="AB24" i="4" s="1"/>
  <c r="AO23" i="4"/>
  <c r="AE23" i="4" s="1"/>
  <c r="L23" i="4" s="1"/>
  <c r="AN23" i="4"/>
  <c r="V23" i="4" s="1"/>
  <c r="AK23" i="4"/>
  <c r="AJ23" i="4"/>
  <c r="AB23" i="4" s="1"/>
  <c r="AN22" i="4"/>
  <c r="V22" i="4" s="1"/>
  <c r="AK22" i="4"/>
  <c r="AJ22" i="4"/>
  <c r="AB22" i="4" s="1"/>
  <c r="W22" i="4"/>
  <c r="Q22" i="4"/>
  <c r="AO22" i="4" s="1"/>
  <c r="AN21" i="4"/>
  <c r="V21" i="4" s="1"/>
  <c r="AK21" i="4"/>
  <c r="AJ21" i="4"/>
  <c r="AB21" i="4" s="1"/>
  <c r="W21" i="4"/>
  <c r="Q21" i="4"/>
  <c r="AO21" i="4" s="1"/>
  <c r="AN20" i="4"/>
  <c r="V20" i="4" s="1"/>
  <c r="AK20" i="4"/>
  <c r="AJ20" i="4"/>
  <c r="AB20" i="4" s="1"/>
  <c r="W20" i="4"/>
  <c r="Q20" i="4"/>
  <c r="AO20" i="4" s="1"/>
  <c r="AN19" i="4"/>
  <c r="V19" i="4" s="1"/>
  <c r="AK19" i="4"/>
  <c r="AJ19" i="4"/>
  <c r="AB19" i="4" s="1"/>
  <c r="W19" i="4"/>
  <c r="Q19" i="4"/>
  <c r="AO19" i="4" s="1"/>
  <c r="AN18" i="4"/>
  <c r="V18" i="4" s="1"/>
  <c r="AK18" i="4"/>
  <c r="AJ18" i="4"/>
  <c r="AB18" i="4" s="1"/>
  <c r="W18" i="4"/>
  <c r="Q18" i="4"/>
  <c r="AO18" i="4" s="1"/>
  <c r="AN17" i="4"/>
  <c r="V17" i="4" s="1"/>
  <c r="AK17" i="4"/>
  <c r="AJ17" i="4"/>
  <c r="AB17" i="4" s="1"/>
  <c r="W17" i="4"/>
  <c r="Q17" i="4"/>
  <c r="AO17" i="4" s="1"/>
  <c r="AN16" i="4"/>
  <c r="V16" i="4" s="1"/>
  <c r="AK16" i="4"/>
  <c r="AJ16" i="4"/>
  <c r="AB16" i="4" s="1"/>
  <c r="W16" i="4"/>
  <c r="Q16" i="4"/>
  <c r="AO16" i="4" s="1"/>
  <c r="AN15" i="4"/>
  <c r="V15" i="4" s="1"/>
  <c r="AK15" i="4"/>
  <c r="AJ15" i="4"/>
  <c r="AB15" i="4" s="1"/>
  <c r="W15" i="4"/>
  <c r="Q15" i="4"/>
  <c r="AO15" i="4" s="1"/>
  <c r="AN14" i="4"/>
  <c r="V14" i="4" s="1"/>
  <c r="AK14" i="4"/>
  <c r="AJ14" i="4"/>
  <c r="AB14" i="4" s="1"/>
  <c r="W14" i="4"/>
  <c r="Q14" i="4"/>
  <c r="AO14" i="4" s="1"/>
  <c r="AN13" i="4"/>
  <c r="V13" i="4" s="1"/>
  <c r="S13" i="4" s="1"/>
  <c r="R14" i="4" s="1"/>
  <c r="AK13" i="4"/>
  <c r="AJ13" i="4"/>
  <c r="AB13" i="4" s="1"/>
  <c r="W13" i="4"/>
  <c r="X13" i="4"/>
  <c r="Q13" i="4"/>
  <c r="AO13" i="4" s="1"/>
  <c r="AN12" i="4"/>
  <c r="V12" i="4" s="1"/>
  <c r="AK12" i="4"/>
  <c r="AJ12" i="4"/>
  <c r="AB12" i="4" s="1"/>
  <c r="W12" i="4"/>
  <c r="Q12" i="4"/>
  <c r="AO12" i="4" s="1"/>
  <c r="AN11" i="4"/>
  <c r="V11" i="4" s="1"/>
  <c r="AK11" i="4"/>
  <c r="AJ11" i="4"/>
  <c r="AB11" i="4" s="1"/>
  <c r="W11" i="4"/>
  <c r="Q11" i="4"/>
  <c r="AO11" i="4" s="1"/>
  <c r="AP10" i="4"/>
  <c r="AN10" i="4"/>
  <c r="V10" i="4" s="1"/>
  <c r="AK10" i="4"/>
  <c r="AJ10" i="4"/>
  <c r="AB10" i="4" s="1"/>
  <c r="W10" i="4"/>
  <c r="Q10" i="4"/>
  <c r="AO10" i="4" s="1"/>
  <c r="AP9" i="4"/>
  <c r="AN9" i="4"/>
  <c r="V9" i="4" s="1"/>
  <c r="AK9" i="4"/>
  <c r="AJ9" i="4"/>
  <c r="AB9" i="4" s="1"/>
  <c r="W9" i="4"/>
  <c r="Q9" i="4"/>
  <c r="AO9" i="4" s="1"/>
  <c r="AP8" i="4"/>
  <c r="AN8" i="4"/>
  <c r="V8" i="4" s="1"/>
  <c r="AK8" i="4"/>
  <c r="AJ8" i="4"/>
  <c r="AB8" i="4" s="1"/>
  <c r="W8" i="4"/>
  <c r="Q8" i="4"/>
  <c r="AO8" i="4" s="1"/>
  <c r="AP7" i="4"/>
  <c r="AN7" i="4"/>
  <c r="V7" i="4" s="1"/>
  <c r="AK7" i="4"/>
  <c r="AJ7" i="4"/>
  <c r="AB7" i="4" s="1"/>
  <c r="W7" i="4"/>
  <c r="X7" i="4"/>
  <c r="Q7" i="4"/>
  <c r="AO7" i="4" s="1"/>
  <c r="AP6" i="4"/>
  <c r="AN6" i="4"/>
  <c r="V6" i="4" s="1"/>
  <c r="AK6" i="4"/>
  <c r="AJ6" i="4"/>
  <c r="AB6" i="4" s="1"/>
  <c r="W6" i="4"/>
  <c r="Q6" i="4"/>
  <c r="AO6" i="4" s="1"/>
  <c r="AP5" i="4"/>
  <c r="AN5" i="4"/>
  <c r="V5" i="4" s="1"/>
  <c r="AK5" i="4"/>
  <c r="AJ5" i="4"/>
  <c r="AB5" i="4" s="1"/>
  <c r="W5" i="4"/>
  <c r="Q5" i="4"/>
  <c r="AO5" i="4" s="1"/>
  <c r="AP4" i="4"/>
  <c r="AN4" i="4"/>
  <c r="V4" i="4" s="1"/>
  <c r="AK4" i="4"/>
  <c r="AJ4" i="4"/>
  <c r="AB4" i="4" s="1"/>
  <c r="W4" i="4"/>
  <c r="Q4" i="4"/>
  <c r="AO4" i="4" s="1"/>
  <c r="AP3" i="4"/>
  <c r="AN3" i="4"/>
  <c r="V3" i="4" s="1"/>
  <c r="AK3" i="4"/>
  <c r="AJ3" i="4"/>
  <c r="AB3" i="4" s="1"/>
  <c r="W3" i="4"/>
  <c r="Q3" i="4"/>
  <c r="AO3" i="4" s="1"/>
  <c r="AP2" i="4"/>
  <c r="AN2" i="4"/>
  <c r="V2" i="4" s="1"/>
  <c r="S2" i="4" s="1"/>
  <c r="R3" i="4" s="1"/>
  <c r="AK2" i="4"/>
  <c r="AC2" i="4" s="1"/>
  <c r="AJ2" i="4"/>
  <c r="AB2" i="4" s="1"/>
  <c r="AH2" i="4"/>
  <c r="B2" i="4" s="1"/>
  <c r="W2" i="4"/>
  <c r="X2" i="4"/>
  <c r="Q2" i="4"/>
  <c r="AO2" i="4" s="1"/>
  <c r="AJ2" i="3"/>
  <c r="T13" i="3"/>
  <c r="AH2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2" i="3"/>
  <c r="W14" i="3"/>
  <c r="W15" i="3"/>
  <c r="W16" i="3"/>
  <c r="W17" i="3"/>
  <c r="W19" i="3"/>
  <c r="W20" i="3"/>
  <c r="W21" i="3"/>
  <c r="W22" i="3"/>
  <c r="W2" i="3"/>
  <c r="W3" i="3"/>
  <c r="W5" i="3"/>
  <c r="W6" i="3"/>
  <c r="W8" i="3"/>
  <c r="W11" i="3"/>
  <c r="W12" i="3"/>
  <c r="W13" i="3"/>
  <c r="Q14" i="3"/>
  <c r="Q15" i="3"/>
  <c r="Q16" i="3"/>
  <c r="Q17" i="3"/>
  <c r="Q18" i="3"/>
  <c r="Q19" i="3"/>
  <c r="AO8" i="3" s="1"/>
  <c r="Q20" i="3"/>
  <c r="AO9" i="3" s="1"/>
  <c r="Q21" i="3"/>
  <c r="Q22" i="3"/>
  <c r="Q2" i="3"/>
  <c r="Q3" i="3"/>
  <c r="Q4" i="3"/>
  <c r="Q5" i="3"/>
  <c r="Q6" i="3"/>
  <c r="AO16" i="3" s="1"/>
  <c r="Q7" i="3"/>
  <c r="Q8" i="3"/>
  <c r="Q9" i="3"/>
  <c r="Q10" i="3"/>
  <c r="Q11" i="3"/>
  <c r="AO21" i="3" s="1"/>
  <c r="Q12" i="3"/>
  <c r="AO23" i="3"/>
  <c r="AO25" i="3"/>
  <c r="AO26" i="3"/>
  <c r="AO30" i="3"/>
  <c r="Q13" i="3"/>
  <c r="AO12" i="3"/>
  <c r="AO24" i="3"/>
  <c r="AO28" i="3"/>
  <c r="AO29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V14" i="3"/>
  <c r="V15" i="3"/>
  <c r="V17" i="3"/>
  <c r="V18" i="3"/>
  <c r="V19" i="3"/>
  <c r="V20" i="3"/>
  <c r="V21" i="3"/>
  <c r="V22" i="3"/>
  <c r="V2" i="3"/>
  <c r="V3" i="3"/>
  <c r="V4" i="3"/>
  <c r="V5" i="3"/>
  <c r="V6" i="3"/>
  <c r="V7" i="3"/>
  <c r="V8" i="3"/>
  <c r="V9" i="3"/>
  <c r="V10" i="3"/>
  <c r="V11" i="3"/>
  <c r="V12" i="3"/>
  <c r="V13" i="3"/>
  <c r="W4" i="3"/>
  <c r="W18" i="3"/>
  <c r="AK3" i="3"/>
  <c r="AC3" i="3" s="1"/>
  <c r="AK4" i="3"/>
  <c r="AC4" i="3" s="1"/>
  <c r="AK5" i="3"/>
  <c r="AC5" i="3" s="1"/>
  <c r="AK6" i="3"/>
  <c r="AC6" i="3" s="1"/>
  <c r="AK7" i="3"/>
  <c r="AC7" i="3" s="1"/>
  <c r="AK8" i="3"/>
  <c r="AC8" i="3" s="1"/>
  <c r="AK9" i="3"/>
  <c r="AC9" i="3" s="1"/>
  <c r="AK10" i="3"/>
  <c r="AC10" i="3" s="1"/>
  <c r="AK11" i="3"/>
  <c r="AC11" i="3" s="1"/>
  <c r="AK12" i="3"/>
  <c r="AC12" i="3" s="1"/>
  <c r="AK13" i="3"/>
  <c r="AC13" i="3" s="1"/>
  <c r="AK14" i="3"/>
  <c r="AC14" i="3" s="1"/>
  <c r="AK15" i="3"/>
  <c r="AC15" i="3" s="1"/>
  <c r="AK16" i="3"/>
  <c r="AC16" i="3" s="1"/>
  <c r="AK17" i="3"/>
  <c r="AC17" i="3" s="1"/>
  <c r="AK18" i="3"/>
  <c r="AC18" i="3" s="1"/>
  <c r="AK19" i="3"/>
  <c r="AC19" i="3" s="1"/>
  <c r="AK20" i="3"/>
  <c r="AC20" i="3" s="1"/>
  <c r="AK21" i="3"/>
  <c r="AC21" i="3" s="1"/>
  <c r="AK22" i="3"/>
  <c r="AC22" i="3" s="1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H24" i="5"/>
  <c r="C31" i="5"/>
  <c r="AB37" i="5"/>
  <c r="W44" i="5"/>
  <c r="R51" i="5"/>
  <c r="T7" i="5"/>
  <c r="O14" i="5"/>
  <c r="J21" i="5"/>
  <c r="E28" i="5"/>
  <c r="AE34" i="5"/>
  <c r="AE87" i="5"/>
  <c r="Z43" i="5"/>
  <c r="U50" i="5"/>
  <c r="W6" i="5"/>
  <c r="R13" i="5"/>
  <c r="M20" i="5"/>
  <c r="H27" i="5"/>
  <c r="C34" i="5"/>
  <c r="AB40" i="5"/>
  <c r="W47" i="5"/>
  <c r="F8" i="5"/>
  <c r="B11" i="5"/>
  <c r="Q31" i="5"/>
  <c r="L38" i="5"/>
  <c r="G45" i="5"/>
  <c r="B52" i="5"/>
  <c r="D8" i="5"/>
  <c r="AC14" i="5"/>
  <c r="Y21" i="5"/>
  <c r="Y74" i="5"/>
  <c r="N35" i="5"/>
  <c r="I42" i="5"/>
  <c r="D49" i="5"/>
  <c r="F5" i="5"/>
  <c r="AE11" i="5"/>
  <c r="Z18" i="5"/>
  <c r="U25" i="5"/>
  <c r="P32" i="5"/>
  <c r="K39" i="5"/>
  <c r="G46" i="5"/>
  <c r="G1" i="5"/>
  <c r="C9" i="5"/>
  <c r="AB15" i="5"/>
  <c r="W22" i="5"/>
  <c r="R29" i="5"/>
  <c r="M36" i="5"/>
  <c r="H43" i="5"/>
  <c r="C50" i="5"/>
  <c r="E6" i="5"/>
  <c r="AE12" i="5"/>
  <c r="AE65" i="5"/>
  <c r="T26" i="5"/>
  <c r="O33" i="5"/>
  <c r="J40" i="5"/>
  <c r="E47" i="5"/>
  <c r="G3" i="5"/>
  <c r="B10" i="5"/>
  <c r="Q30" i="5"/>
  <c r="M37" i="5"/>
  <c r="O1" i="5"/>
  <c r="B51" i="5"/>
  <c r="D7" i="5"/>
  <c r="AC13" i="5"/>
  <c r="X20" i="5"/>
  <c r="S27" i="5"/>
  <c r="N34" i="5"/>
  <c r="I41" i="5"/>
  <c r="D48" i="5"/>
  <c r="B29" i="5"/>
  <c r="Q49" i="5"/>
  <c r="S5" i="5"/>
  <c r="N12" i="5"/>
  <c r="I19" i="5"/>
  <c r="D26" i="5"/>
  <c r="AC32" i="5"/>
  <c r="Y39" i="5"/>
  <c r="B1" i="5"/>
  <c r="T48" i="5"/>
  <c r="Q11" i="5"/>
  <c r="L18" i="5"/>
  <c r="G25" i="5"/>
  <c r="B32" i="5"/>
  <c r="Q52" i="5"/>
  <c r="Y54" i="5"/>
  <c r="Z15" i="5"/>
  <c r="U22" i="5"/>
  <c r="P29" i="5"/>
  <c r="K36" i="5"/>
  <c r="F43" i="5"/>
  <c r="AE49" i="5"/>
  <c r="C6" i="5"/>
  <c r="AB12" i="5"/>
  <c r="W19" i="5"/>
  <c r="S26" i="5"/>
  <c r="S79" i="5"/>
  <c r="H40" i="5"/>
  <c r="C47" i="5"/>
  <c r="E3" i="5"/>
  <c r="AD9" i="5"/>
  <c r="Y16" i="5"/>
  <c r="T23" i="5"/>
  <c r="O30" i="5"/>
  <c r="J37" i="5"/>
  <c r="E44" i="5"/>
  <c r="AE50" i="5"/>
  <c r="B7" i="5"/>
  <c r="Q27" i="5"/>
  <c r="L34" i="5"/>
  <c r="G41" i="5"/>
  <c r="B48" i="5"/>
  <c r="D4" i="5"/>
  <c r="AC10" i="5"/>
  <c r="Y17" i="5"/>
  <c r="Y70" i="5"/>
  <c r="N31" i="5"/>
  <c r="I38" i="5"/>
  <c r="D45" i="5"/>
  <c r="AC51" i="5"/>
  <c r="AE7" i="5"/>
  <c r="Z14" i="5"/>
  <c r="U21" i="5"/>
  <c r="P28" i="5"/>
  <c r="K35" i="5"/>
  <c r="G42" i="5"/>
  <c r="Q1" i="5"/>
  <c r="C5" i="5"/>
  <c r="AB11" i="5"/>
  <c r="W18" i="5"/>
  <c r="R25" i="5"/>
  <c r="M32" i="5"/>
  <c r="H39" i="5"/>
  <c r="C46" i="5"/>
  <c r="AB52" i="5"/>
  <c r="AE8" i="5"/>
  <c r="AE61" i="5"/>
  <c r="T22" i="5"/>
  <c r="O29" i="5"/>
  <c r="J36" i="5"/>
  <c r="E43" i="5"/>
  <c r="AD49" i="5"/>
  <c r="B6" i="5"/>
  <c r="Q26" i="5"/>
  <c r="M33" i="5"/>
  <c r="M86" i="5"/>
  <c r="B47" i="5"/>
  <c r="D3" i="5"/>
  <c r="AC9" i="5"/>
  <c r="X16" i="5"/>
  <c r="S23" i="5"/>
  <c r="N30" i="5"/>
  <c r="I37" i="5"/>
  <c r="D44" i="5"/>
  <c r="AC50" i="5"/>
  <c r="R46" i="5"/>
  <c r="Z13" i="5"/>
  <c r="U20" i="5"/>
  <c r="P27" i="5"/>
  <c r="K34" i="5"/>
  <c r="F41" i="5"/>
  <c r="AE47" i="5"/>
  <c r="C4" i="5"/>
  <c r="AB10" i="5"/>
  <c r="W17" i="5"/>
  <c r="S24" i="5"/>
  <c r="S77" i="5"/>
  <c r="H38" i="5"/>
  <c r="C45" i="5"/>
  <c r="AB51" i="5"/>
  <c r="AD7" i="5"/>
  <c r="Y14" i="5"/>
  <c r="T21" i="5"/>
  <c r="O28" i="5"/>
  <c r="J35" i="5"/>
  <c r="E42" i="5"/>
  <c r="AE48" i="5"/>
  <c r="AB9" i="5"/>
  <c r="N60" i="5"/>
  <c r="U73" i="5"/>
  <c r="J85" i="5"/>
  <c r="R89" i="5"/>
  <c r="S62" i="5"/>
  <c r="Z75" i="5"/>
  <c r="I90" i="5"/>
  <c r="K56" i="5"/>
  <c r="S1" i="5"/>
  <c r="AD22" i="5"/>
  <c r="Z33" i="5"/>
  <c r="U40" i="5"/>
  <c r="P47" i="5"/>
  <c r="R3" i="5"/>
  <c r="M10" i="5"/>
  <c r="H17" i="5"/>
  <c r="C24" i="5"/>
  <c r="AB30" i="5"/>
  <c r="W37" i="5"/>
  <c r="S44" i="5"/>
  <c r="P1" i="5"/>
  <c r="N53" i="5"/>
  <c r="P9" i="5"/>
  <c r="K16" i="5"/>
  <c r="F23" i="5"/>
  <c r="AE29" i="5"/>
  <c r="Z36" i="5"/>
  <c r="U43" i="5"/>
  <c r="P50" i="5"/>
  <c r="S6" i="5"/>
  <c r="S59" i="5"/>
  <c r="T20" i="5"/>
  <c r="O27" i="5"/>
  <c r="J34" i="5"/>
  <c r="E41" i="5"/>
  <c r="AD47" i="5"/>
  <c r="B4" i="5"/>
  <c r="Q24" i="5"/>
  <c r="M31" i="5"/>
  <c r="M84" i="5"/>
  <c r="B45" i="5"/>
  <c r="AC7" i="5"/>
  <c r="X14" i="5"/>
  <c r="S21" i="5"/>
  <c r="N28" i="5"/>
  <c r="I35" i="5"/>
  <c r="D42" i="5"/>
  <c r="AC48" i="5"/>
  <c r="R22" i="5"/>
  <c r="Z11" i="5"/>
  <c r="U18" i="5"/>
  <c r="P25" i="5"/>
  <c r="K32" i="5"/>
  <c r="F39" i="5"/>
  <c r="AE45" i="5"/>
  <c r="Z52" i="5"/>
  <c r="AB8" i="5"/>
  <c r="W15" i="5"/>
  <c r="S22" i="5"/>
  <c r="S75" i="5"/>
  <c r="H36" i="5"/>
  <c r="C43" i="5"/>
  <c r="AB49" i="5"/>
  <c r="AD5" i="5"/>
  <c r="Y12" i="5"/>
  <c r="T19" i="5"/>
  <c r="O26" i="5"/>
  <c r="J33" i="5"/>
  <c r="E40" i="5"/>
  <c r="AE46" i="5"/>
  <c r="B3" i="5"/>
  <c r="Q23" i="5"/>
  <c r="L30" i="5"/>
  <c r="G37" i="5"/>
  <c r="B44" i="5"/>
  <c r="AC6" i="5"/>
  <c r="Y13" i="5"/>
  <c r="Y66" i="5"/>
  <c r="N27" i="5"/>
  <c r="I34" i="5"/>
  <c r="D41" i="5"/>
  <c r="AC47" i="5"/>
  <c r="AE3" i="5"/>
  <c r="Z10" i="5"/>
  <c r="U17" i="5"/>
  <c r="P24" i="5"/>
  <c r="K31" i="5"/>
  <c r="G38" i="5"/>
  <c r="T1" i="5"/>
  <c r="Z51" i="5"/>
  <c r="AB7" i="5"/>
  <c r="W14" i="5"/>
  <c r="R21" i="5"/>
  <c r="M28" i="5"/>
  <c r="H35" i="5"/>
  <c r="C42" i="5"/>
  <c r="AB48" i="5"/>
  <c r="AE4" i="5"/>
  <c r="AE57" i="5"/>
  <c r="T18" i="5"/>
  <c r="O25" i="5"/>
  <c r="J32" i="5"/>
  <c r="E39" i="5"/>
  <c r="AD45" i="5"/>
  <c r="Y52" i="5"/>
  <c r="Q22" i="5"/>
  <c r="M29" i="5"/>
  <c r="M82" i="5"/>
  <c r="B43" i="5"/>
  <c r="AC5" i="5"/>
  <c r="X12" i="5"/>
  <c r="S19" i="5"/>
  <c r="N26" i="5"/>
  <c r="I33" i="5"/>
  <c r="D40" i="5"/>
  <c r="AC46" i="5"/>
  <c r="Y53" i="5"/>
  <c r="W16" i="5"/>
  <c r="H65" i="5"/>
  <c r="O78" i="5"/>
  <c r="D90" i="5"/>
  <c r="F54" i="5"/>
  <c r="M67" i="5"/>
  <c r="T80" i="5"/>
  <c r="X11" i="5"/>
  <c r="E61" i="5"/>
  <c r="T38" i="5"/>
  <c r="O45" i="5"/>
  <c r="J52" i="5"/>
  <c r="L8" i="5"/>
  <c r="G15" i="5"/>
  <c r="B22" i="5"/>
  <c r="Q42" i="5"/>
  <c r="M49" i="5"/>
  <c r="AD1" i="5"/>
  <c r="O7" i="5"/>
  <c r="J14" i="5"/>
  <c r="E21" i="5"/>
  <c r="AD27" i="5"/>
  <c r="Y34" i="5"/>
  <c r="T41" i="5"/>
  <c r="O48" i="5"/>
  <c r="Q4" i="5"/>
  <c r="M11" i="5"/>
  <c r="M64" i="5"/>
  <c r="N25" i="5"/>
  <c r="I32" i="5"/>
  <c r="D39" i="5"/>
  <c r="AC45" i="5"/>
  <c r="X52" i="5"/>
  <c r="Z8" i="5"/>
  <c r="U15" i="5"/>
  <c r="P22" i="5"/>
  <c r="K29" i="5"/>
  <c r="G36" i="5"/>
  <c r="I1" i="5"/>
  <c r="Z49" i="5"/>
  <c r="AB5" i="5"/>
  <c r="W12" i="5"/>
  <c r="R19" i="5"/>
  <c r="M26" i="5"/>
  <c r="H33" i="5"/>
  <c r="C40" i="5"/>
  <c r="AB46" i="5"/>
  <c r="W53" i="5"/>
  <c r="AE55" i="5"/>
  <c r="T16" i="5"/>
  <c r="O23" i="5"/>
  <c r="J30" i="5"/>
  <c r="E37" i="5"/>
  <c r="AD43" i="5"/>
  <c r="Y50" i="5"/>
  <c r="Q20" i="5"/>
  <c r="M27" i="5"/>
  <c r="M80" i="5"/>
  <c r="B41" i="5"/>
  <c r="AC3" i="5"/>
  <c r="X10" i="5"/>
  <c r="S17" i="5"/>
  <c r="N24" i="5"/>
  <c r="I31" i="5"/>
  <c r="D38" i="5"/>
  <c r="AC44" i="5"/>
  <c r="Y51" i="5"/>
  <c r="Z7" i="5"/>
  <c r="U14" i="5"/>
  <c r="P21" i="5"/>
  <c r="K28" i="5"/>
  <c r="F35" i="5"/>
  <c r="AE41" i="5"/>
  <c r="Z48" i="5"/>
  <c r="AB4" i="5"/>
  <c r="W11" i="5"/>
  <c r="S18" i="5"/>
  <c r="S71" i="5"/>
  <c r="H32" i="5"/>
  <c r="C39" i="5"/>
  <c r="AB45" i="5"/>
  <c r="W52" i="5"/>
  <c r="Y8" i="5"/>
  <c r="T15" i="5"/>
  <c r="O22" i="5"/>
  <c r="J29" i="5"/>
  <c r="E36" i="5"/>
  <c r="AE42" i="5"/>
  <c r="U1" i="5"/>
  <c r="Q19" i="5"/>
  <c r="L26" i="5"/>
  <c r="G33" i="5"/>
  <c r="B40" i="5"/>
  <c r="Y9" i="5"/>
  <c r="Y62" i="5"/>
  <c r="N23" i="5"/>
  <c r="I30" i="5"/>
  <c r="D37" i="5"/>
  <c r="AC43" i="5"/>
  <c r="X50" i="5"/>
  <c r="Z6" i="5"/>
  <c r="U13" i="5"/>
  <c r="P20" i="5"/>
  <c r="K27" i="5"/>
  <c r="G34" i="5"/>
  <c r="G87" i="5"/>
  <c r="Z47" i="5"/>
  <c r="AB3" i="5"/>
  <c r="W10" i="5"/>
  <c r="R17" i="5"/>
  <c r="M24" i="5"/>
  <c r="H31" i="5"/>
  <c r="C38" i="5"/>
  <c r="AB44" i="5"/>
  <c r="W51" i="5"/>
  <c r="AE53" i="5"/>
  <c r="R23" i="5"/>
  <c r="B70" i="5"/>
  <c r="I83" i="5"/>
  <c r="F69" i="5"/>
  <c r="AD58" i="5"/>
  <c r="G72" i="5"/>
  <c r="N85" i="5"/>
  <c r="D55" i="5"/>
  <c r="AC65" i="5"/>
  <c r="N43" i="5"/>
  <c r="I50" i="5"/>
  <c r="K6" i="5"/>
  <c r="F13" i="5"/>
  <c r="AE19" i="5"/>
  <c r="Z26" i="5"/>
  <c r="U33" i="5"/>
  <c r="P40" i="5"/>
  <c r="K47" i="5"/>
  <c r="L3" i="5"/>
  <c r="N5" i="5"/>
  <c r="I12" i="5"/>
  <c r="D19" i="5"/>
  <c r="AC25" i="5"/>
  <c r="X32" i="5"/>
  <c r="S39" i="5"/>
  <c r="N46" i="5"/>
  <c r="I53" i="5"/>
  <c r="K9" i="5"/>
  <c r="G16" i="5"/>
  <c r="G69" i="5"/>
  <c r="H30" i="5"/>
  <c r="C37" i="5"/>
  <c r="AB43" i="5"/>
  <c r="W50" i="5"/>
  <c r="Y6" i="5"/>
  <c r="T13" i="5"/>
  <c r="O20" i="5"/>
  <c r="J27" i="5"/>
  <c r="E34" i="5"/>
  <c r="AE40" i="5"/>
  <c r="J1" i="5"/>
  <c r="Q17" i="5"/>
  <c r="L24" i="5"/>
  <c r="G31" i="5"/>
  <c r="B38" i="5"/>
  <c r="Y7" i="5"/>
  <c r="Y60" i="5"/>
  <c r="N21" i="5"/>
  <c r="I28" i="5"/>
  <c r="D35" i="5"/>
  <c r="AC41" i="5"/>
  <c r="X48" i="5"/>
  <c r="Z4" i="5"/>
  <c r="U11" i="5"/>
  <c r="P18" i="5"/>
  <c r="K25" i="5"/>
  <c r="G32" i="5"/>
  <c r="G85" i="5"/>
  <c r="Z45" i="5"/>
  <c r="U52" i="5"/>
  <c r="W8" i="5"/>
  <c r="R15" i="5"/>
  <c r="M22" i="5"/>
  <c r="H29" i="5"/>
  <c r="C36" i="5"/>
  <c r="AB42" i="5"/>
  <c r="W49" i="5"/>
  <c r="F32" i="5"/>
  <c r="T12" i="5"/>
  <c r="O19" i="5"/>
  <c r="J26" i="5"/>
  <c r="E33" i="5"/>
  <c r="AD39" i="5"/>
  <c r="Y46" i="5"/>
  <c r="T53" i="5"/>
  <c r="Q16" i="5"/>
  <c r="M23" i="5"/>
  <c r="M76" i="5"/>
  <c r="B37" i="5"/>
  <c r="X6" i="5"/>
  <c r="S13" i="5"/>
  <c r="N20" i="5"/>
  <c r="I27" i="5"/>
  <c r="D34" i="5"/>
  <c r="AC40" i="5"/>
  <c r="Y47" i="5"/>
  <c r="Z3" i="5"/>
  <c r="U10" i="5"/>
  <c r="P17" i="5"/>
  <c r="K24" i="5"/>
  <c r="F31" i="5"/>
  <c r="AE37" i="5"/>
  <c r="Z44" i="5"/>
  <c r="U51" i="5"/>
  <c r="W7" i="5"/>
  <c r="S14" i="5"/>
  <c r="S67" i="5"/>
  <c r="H28" i="5"/>
  <c r="C35" i="5"/>
  <c r="AB41" i="5"/>
  <c r="W48" i="5"/>
  <c r="Y4" i="5"/>
  <c r="T11" i="5"/>
  <c r="O18" i="5"/>
  <c r="J25" i="5"/>
  <c r="E32" i="5"/>
  <c r="AE38" i="5"/>
  <c r="Y1" i="5"/>
  <c r="T52" i="5"/>
  <c r="Q15" i="5"/>
  <c r="L22" i="5"/>
  <c r="G29" i="5"/>
  <c r="B36" i="5"/>
  <c r="Y5" i="5"/>
  <c r="Y58" i="5"/>
  <c r="M30" i="5"/>
  <c r="Z74" i="5"/>
  <c r="C88" i="5"/>
  <c r="AD28" i="5"/>
  <c r="X63" i="5"/>
  <c r="AE76" i="5"/>
  <c r="H90" i="5"/>
  <c r="AB59" i="5"/>
  <c r="W70" i="5"/>
  <c r="Q21" i="5"/>
  <c r="H48" i="5"/>
  <c r="J4" i="5"/>
  <c r="E11" i="5"/>
  <c r="AD17" i="5"/>
  <c r="Y24" i="5"/>
  <c r="T31" i="5"/>
  <c r="O38" i="5"/>
  <c r="J45" i="5"/>
  <c r="E52" i="5"/>
  <c r="M54" i="5"/>
  <c r="H10" i="5"/>
  <c r="C17" i="5"/>
  <c r="AB23" i="5"/>
  <c r="W30" i="5"/>
  <c r="R37" i="5"/>
  <c r="M44" i="5"/>
  <c r="H51" i="5"/>
  <c r="J7" i="5"/>
  <c r="E14" i="5"/>
  <c r="AE20" i="5"/>
  <c r="AE73" i="5"/>
  <c r="B35" i="5"/>
  <c r="X4" i="5"/>
  <c r="S11" i="5"/>
  <c r="N18" i="5"/>
  <c r="I25" i="5"/>
  <c r="D32" i="5"/>
  <c r="AC38" i="5"/>
  <c r="Y45" i="5"/>
  <c r="X1" i="5"/>
  <c r="U8" i="5"/>
  <c r="P15" i="5"/>
  <c r="K22" i="5"/>
  <c r="F29" i="5"/>
  <c r="AE35" i="5"/>
  <c r="Z42" i="5"/>
  <c r="U49" i="5"/>
  <c r="W5" i="5"/>
  <c r="S12" i="5"/>
  <c r="S65" i="5"/>
  <c r="H26" i="5"/>
  <c r="C33" i="5"/>
  <c r="AB39" i="5"/>
  <c r="W46" i="5"/>
  <c r="R53" i="5"/>
  <c r="T9" i="5"/>
  <c r="O16" i="5"/>
  <c r="J23" i="5"/>
  <c r="E30" i="5"/>
  <c r="AE36" i="5"/>
  <c r="C1" i="5"/>
  <c r="T50" i="5"/>
  <c r="Q13" i="5"/>
  <c r="L20" i="5"/>
  <c r="G27" i="5"/>
  <c r="B34" i="5"/>
  <c r="Y3" i="5"/>
  <c r="Y56" i="5"/>
  <c r="N17" i="5"/>
  <c r="I24" i="5"/>
  <c r="D31" i="5"/>
  <c r="AC37" i="5"/>
  <c r="X44" i="5"/>
  <c r="S51" i="5"/>
  <c r="U7" i="5"/>
  <c r="P14" i="5"/>
  <c r="K21" i="5"/>
  <c r="G28" i="5"/>
  <c r="G81" i="5"/>
  <c r="Z41" i="5"/>
  <c r="U48" i="5"/>
  <c r="W4" i="5"/>
  <c r="R11" i="5"/>
  <c r="M18" i="5"/>
  <c r="H25" i="5"/>
  <c r="C32" i="5"/>
  <c r="AB38" i="5"/>
  <c r="W45" i="5"/>
  <c r="S52" i="5"/>
  <c r="T8" i="5"/>
  <c r="O15" i="5"/>
  <c r="J22" i="5"/>
  <c r="E29" i="5"/>
  <c r="AD35" i="5"/>
  <c r="Y42" i="5"/>
  <c r="T49" i="5"/>
  <c r="Q12" i="5"/>
  <c r="M19" i="5"/>
  <c r="M72" i="5"/>
  <c r="B33" i="5"/>
  <c r="Q53" i="5"/>
  <c r="S9" i="5"/>
  <c r="N16" i="5"/>
  <c r="I23" i="5"/>
  <c r="D30" i="5"/>
  <c r="AC36" i="5"/>
  <c r="Y43" i="5"/>
  <c r="F1" i="5"/>
  <c r="U6" i="5"/>
  <c r="P13" i="5"/>
  <c r="K20" i="5"/>
  <c r="F27" i="5"/>
  <c r="AE33" i="5"/>
  <c r="Z40" i="5"/>
  <c r="U47" i="5"/>
  <c r="W3" i="5"/>
  <c r="S10" i="5"/>
  <c r="S63" i="5"/>
  <c r="H37" i="5"/>
  <c r="T79" i="5"/>
  <c r="R65" i="5"/>
  <c r="Q56" i="5"/>
  <c r="R68" i="5"/>
  <c r="Y81" i="5"/>
  <c r="R30" i="5"/>
  <c r="Q75" i="5"/>
  <c r="L28" i="5"/>
  <c r="D1" i="5"/>
  <c r="B53" i="5"/>
  <c r="D9" i="5"/>
  <c r="AC15" i="5"/>
  <c r="X22" i="5"/>
  <c r="S29" i="5"/>
  <c r="N36" i="5"/>
  <c r="I43" i="5"/>
  <c r="D50" i="5"/>
  <c r="G6" i="5"/>
  <c r="G59" i="5"/>
  <c r="B15" i="5"/>
  <c r="Q35" i="5"/>
  <c r="L42" i="5"/>
  <c r="G49" i="5"/>
  <c r="I5" i="5"/>
  <c r="D12" i="5"/>
  <c r="AC18" i="5"/>
  <c r="Y25" i="5"/>
  <c r="Y78" i="5"/>
  <c r="Z39" i="5"/>
  <c r="U46" i="5"/>
  <c r="P53" i="5"/>
  <c r="R9" i="5"/>
  <c r="M16" i="5"/>
  <c r="H23" i="5"/>
  <c r="C30" i="5"/>
  <c r="AB36" i="5"/>
  <c r="W43" i="5"/>
  <c r="S50" i="5"/>
  <c r="T6" i="5"/>
  <c r="O13" i="5"/>
  <c r="J20" i="5"/>
  <c r="E27" i="5"/>
  <c r="AD33" i="5"/>
  <c r="Y40" i="5"/>
  <c r="T47" i="5"/>
  <c r="Q10" i="5"/>
  <c r="M17" i="5"/>
  <c r="M70" i="5"/>
  <c r="B31" i="5"/>
  <c r="Q51" i="5"/>
  <c r="S7" i="5"/>
  <c r="N14" i="5"/>
  <c r="I21" i="5"/>
  <c r="D28" i="5"/>
  <c r="AC34" i="5"/>
  <c r="Y41" i="5"/>
  <c r="E1" i="5"/>
  <c r="U4" i="5"/>
  <c r="P11" i="5"/>
  <c r="K18" i="5"/>
  <c r="F25" i="5"/>
  <c r="AE31" i="5"/>
  <c r="Z38" i="5"/>
  <c r="U45" i="5"/>
  <c r="P52" i="5"/>
  <c r="S8" i="5"/>
  <c r="S61" i="5"/>
  <c r="H22" i="5"/>
  <c r="C29" i="5"/>
  <c r="AB35" i="5"/>
  <c r="W42" i="5"/>
  <c r="R49" i="5"/>
  <c r="T5" i="5"/>
  <c r="O12" i="5"/>
  <c r="J19" i="5"/>
  <c r="E26" i="5"/>
  <c r="AE32" i="5"/>
  <c r="AE85" i="5"/>
  <c r="T46" i="5"/>
  <c r="O53" i="5"/>
  <c r="Q9" i="5"/>
  <c r="L16" i="5"/>
  <c r="G23" i="5"/>
  <c r="B30" i="5"/>
  <c r="Q50" i="5"/>
  <c r="X41" i="5"/>
  <c r="N13" i="5"/>
  <c r="I20" i="5"/>
  <c r="D27" i="5"/>
  <c r="AC33" i="5"/>
  <c r="X40" i="5"/>
  <c r="S47" i="5"/>
  <c r="U3" i="5"/>
  <c r="P10" i="5"/>
  <c r="K17" i="5"/>
  <c r="G24" i="5"/>
  <c r="G77" i="5"/>
  <c r="Z37" i="5"/>
  <c r="U44" i="5"/>
  <c r="P51" i="5"/>
  <c r="R7" i="5"/>
  <c r="M14" i="5"/>
  <c r="H21" i="5"/>
  <c r="C28" i="5"/>
  <c r="AB34" i="5"/>
  <c r="W41" i="5"/>
  <c r="S48" i="5"/>
  <c r="T4" i="5"/>
  <c r="O11" i="5"/>
  <c r="J18" i="5"/>
  <c r="E25" i="5"/>
  <c r="AD31" i="5"/>
  <c r="Y38" i="5"/>
  <c r="T45" i="5"/>
  <c r="O52" i="5"/>
  <c r="Q8" i="5"/>
  <c r="M15" i="5"/>
  <c r="M68" i="5"/>
  <c r="C44" i="5"/>
  <c r="N84" i="5"/>
  <c r="R28" i="5"/>
  <c r="K61" i="5"/>
  <c r="L73" i="5"/>
  <c r="S86" i="5"/>
  <c r="U56" i="5"/>
  <c r="P69" i="5"/>
  <c r="K80" i="5"/>
  <c r="G35" i="5"/>
  <c r="R1" i="5"/>
  <c r="C7" i="5"/>
  <c r="AB13" i="5"/>
  <c r="W20" i="5"/>
  <c r="R27" i="5"/>
  <c r="M34" i="5"/>
  <c r="H41" i="5"/>
  <c r="C48" i="5"/>
  <c r="E4" i="5"/>
  <c r="AE10" i="5"/>
  <c r="AE63" i="5"/>
  <c r="Z19" i="5"/>
  <c r="U26" i="5"/>
  <c r="P33" i="5"/>
  <c r="K40" i="5"/>
  <c r="F47" i="5"/>
  <c r="H3" i="5"/>
  <c r="C10" i="5"/>
  <c r="AB16" i="5"/>
  <c r="W23" i="5"/>
  <c r="S30" i="5"/>
  <c r="S83" i="5"/>
  <c r="T44" i="5"/>
  <c r="O51" i="5"/>
  <c r="Q7" i="5"/>
  <c r="L14" i="5"/>
  <c r="G21" i="5"/>
  <c r="B28" i="5"/>
  <c r="Q48" i="5"/>
  <c r="X17" i="5"/>
  <c r="N11" i="5"/>
  <c r="I18" i="5"/>
  <c r="D25" i="5"/>
  <c r="AC31" i="5"/>
  <c r="X38" i="5"/>
  <c r="S45" i="5"/>
  <c r="N52" i="5"/>
  <c r="P8" i="5"/>
  <c r="K15" i="5"/>
  <c r="G22" i="5"/>
  <c r="G75" i="5"/>
  <c r="Z35" i="5"/>
  <c r="U42" i="5"/>
  <c r="P49" i="5"/>
  <c r="R5" i="5"/>
  <c r="M12" i="5"/>
  <c r="H19" i="5"/>
  <c r="C26" i="5"/>
  <c r="AB32" i="5"/>
  <c r="W39" i="5"/>
  <c r="S46" i="5"/>
  <c r="H1" i="5"/>
  <c r="O9" i="5"/>
  <c r="J16" i="5"/>
  <c r="E23" i="5"/>
  <c r="AD29" i="5"/>
  <c r="Y36" i="5"/>
  <c r="T43" i="5"/>
  <c r="O50" i="5"/>
  <c r="Q6" i="5"/>
  <c r="M13" i="5"/>
  <c r="M66" i="5"/>
  <c r="B27" i="5"/>
  <c r="Q47" i="5"/>
  <c r="S3" i="5"/>
  <c r="N10" i="5"/>
  <c r="I17" i="5"/>
  <c r="D24" i="5"/>
  <c r="AC30" i="5"/>
  <c r="Y37" i="5"/>
  <c r="N51" i="5"/>
  <c r="P7" i="5"/>
  <c r="K14" i="5"/>
  <c r="F21" i="5"/>
  <c r="AE27" i="5"/>
  <c r="Z34" i="5"/>
  <c r="U41" i="5"/>
  <c r="P48" i="5"/>
  <c r="S4" i="5"/>
  <c r="S57" i="5"/>
  <c r="H18" i="5"/>
  <c r="C25" i="5"/>
  <c r="AB31" i="5"/>
  <c r="W38" i="5"/>
  <c r="R45" i="5"/>
  <c r="M52" i="5"/>
  <c r="O8" i="5"/>
  <c r="J15" i="5"/>
  <c r="E22" i="5"/>
  <c r="AE28" i="5"/>
  <c r="AE81" i="5"/>
  <c r="T42" i="5"/>
  <c r="O49" i="5"/>
  <c r="Q5" i="5"/>
  <c r="L12" i="5"/>
  <c r="G19" i="5"/>
  <c r="B26" i="5"/>
  <c r="Q46" i="5"/>
  <c r="M53" i="5"/>
  <c r="N9" i="5"/>
  <c r="I16" i="5"/>
  <c r="D23" i="5"/>
  <c r="AC29" i="5"/>
  <c r="X36" i="5"/>
  <c r="S43" i="5"/>
  <c r="N50" i="5"/>
  <c r="P6" i="5"/>
  <c r="K13" i="5"/>
  <c r="G20" i="5"/>
  <c r="G73" i="5"/>
  <c r="AB50" i="5"/>
  <c r="H89" i="5"/>
  <c r="P56" i="5"/>
  <c r="E66" i="5"/>
  <c r="F78" i="5"/>
  <c r="AD26" i="5"/>
  <c r="O61" i="5"/>
  <c r="J74" i="5"/>
  <c r="E85" i="5"/>
  <c r="B42" i="5"/>
  <c r="B5" i="5"/>
  <c r="Q25" i="5"/>
  <c r="L32" i="5"/>
  <c r="G39" i="5"/>
  <c r="B46" i="5"/>
  <c r="AC8" i="5"/>
  <c r="Y15" i="5"/>
  <c r="Y68" i="5"/>
  <c r="T24" i="5"/>
  <c r="O31" i="5"/>
  <c r="J38" i="5"/>
  <c r="E45" i="5"/>
  <c r="AD51" i="5"/>
  <c r="B8" i="5"/>
  <c r="Q28" i="5"/>
  <c r="M35" i="5"/>
  <c r="Z1" i="5"/>
  <c r="N49" i="5"/>
  <c r="P5" i="5"/>
  <c r="K12" i="5"/>
  <c r="F19" i="5"/>
  <c r="AE25" i="5"/>
  <c r="Z32" i="5"/>
  <c r="U39" i="5"/>
  <c r="P46" i="5"/>
  <c r="K53" i="5"/>
  <c r="S55" i="5"/>
  <c r="H16" i="5"/>
  <c r="C23" i="5"/>
  <c r="AB29" i="5"/>
  <c r="W36" i="5"/>
  <c r="R43" i="5"/>
  <c r="M50" i="5"/>
  <c r="O6" i="5"/>
  <c r="J13" i="5"/>
  <c r="E20" i="5"/>
  <c r="AE26" i="5"/>
  <c r="AE79" i="5"/>
  <c r="T40" i="5"/>
  <c r="O47" i="5"/>
  <c r="Q3" i="5"/>
  <c r="L10" i="5"/>
  <c r="G17" i="5"/>
  <c r="B24" i="5"/>
  <c r="Q44" i="5"/>
  <c r="M51" i="5"/>
  <c r="N7" i="5"/>
  <c r="I14" i="5"/>
  <c r="D21" i="5"/>
  <c r="AC27" i="5"/>
  <c r="X34" i="5"/>
  <c r="S41" i="5"/>
  <c r="N48" i="5"/>
  <c r="P4" i="5"/>
  <c r="K11" i="5"/>
  <c r="G18" i="5"/>
  <c r="G71" i="5"/>
  <c r="Z31" i="5"/>
  <c r="U38" i="5"/>
  <c r="P45" i="5"/>
  <c r="K52" i="5"/>
  <c r="M8" i="5"/>
  <c r="H15" i="5"/>
  <c r="C22" i="5"/>
  <c r="AB28" i="5"/>
  <c r="W35" i="5"/>
  <c r="S42" i="5"/>
  <c r="AC1" i="5"/>
  <c r="O5" i="5"/>
  <c r="J12" i="5"/>
  <c r="E19" i="5"/>
  <c r="AD25" i="5"/>
  <c r="Y32" i="5"/>
  <c r="T39" i="5"/>
  <c r="O46" i="5"/>
  <c r="J53" i="5"/>
  <c r="M9" i="5"/>
  <c r="M62" i="5"/>
  <c r="B23" i="5"/>
  <c r="Q43" i="5"/>
  <c r="L50" i="5"/>
  <c r="N6" i="5"/>
  <c r="I13" i="5"/>
  <c r="D20" i="5"/>
  <c r="AC26" i="5"/>
  <c r="Y33" i="5"/>
  <c r="Y86" i="5"/>
  <c r="N47" i="5"/>
  <c r="P3" i="5"/>
  <c r="K10" i="5"/>
  <c r="F17" i="5"/>
  <c r="AE23" i="5"/>
  <c r="Z30" i="5"/>
  <c r="U37" i="5"/>
  <c r="P44" i="5"/>
  <c r="K51" i="5"/>
  <c r="L51" i="5"/>
  <c r="H14" i="5"/>
  <c r="C21" i="5"/>
  <c r="AB27" i="5"/>
  <c r="W34" i="5"/>
  <c r="R41" i="5"/>
  <c r="M48" i="5"/>
  <c r="O4" i="5"/>
  <c r="J11" i="5"/>
  <c r="E18" i="5"/>
  <c r="AE24" i="5"/>
  <c r="AE77" i="5"/>
  <c r="AE6" i="5"/>
  <c r="F4" i="5"/>
  <c r="J61" i="5"/>
  <c r="AC70" i="5"/>
  <c r="AD82" i="5"/>
  <c r="F30" i="5"/>
  <c r="I66" i="5"/>
  <c r="D79" i="5"/>
  <c r="AC89" i="5"/>
  <c r="Z9" i="5"/>
  <c r="U16" i="5"/>
  <c r="P23" i="5"/>
  <c r="K30" i="5"/>
  <c r="F37" i="5"/>
  <c r="AE43" i="5"/>
  <c r="Z50" i="5"/>
  <c r="AB6" i="5"/>
  <c r="W13" i="5"/>
  <c r="S20" i="5"/>
  <c r="S73" i="5"/>
  <c r="N29" i="5"/>
  <c r="I36" i="5"/>
  <c r="D43" i="5"/>
  <c r="AC49" i="5"/>
  <c r="AE5" i="5"/>
  <c r="Z12" i="5"/>
  <c r="U19" i="5"/>
  <c r="P26" i="5"/>
  <c r="K33" i="5"/>
  <c r="G40" i="5"/>
  <c r="AE1" i="5"/>
  <c r="O3" i="5"/>
  <c r="J10" i="5"/>
  <c r="E17" i="5"/>
  <c r="AD23" i="5"/>
  <c r="Y30" i="5"/>
  <c r="T37" i="5"/>
  <c r="O44" i="5"/>
  <c r="J51" i="5"/>
  <c r="M7" i="5"/>
  <c r="M60" i="5"/>
  <c r="B21" i="5"/>
  <c r="Q41" i="5"/>
  <c r="L48" i="5"/>
  <c r="N4" i="5"/>
  <c r="I11" i="5"/>
  <c r="D18" i="5"/>
  <c r="AC24" i="5"/>
  <c r="Y31" i="5"/>
  <c r="Y84" i="5"/>
  <c r="N45" i="5"/>
  <c r="I52" i="5"/>
  <c r="K8" i="5"/>
  <c r="F15" i="5"/>
  <c r="AE21" i="5"/>
  <c r="Z28" i="5"/>
  <c r="U35" i="5"/>
  <c r="P42" i="5"/>
  <c r="K49" i="5"/>
  <c r="L27" i="5"/>
  <c r="H12" i="5"/>
  <c r="C19" i="5"/>
  <c r="AB25" i="5"/>
  <c r="W32" i="5"/>
  <c r="R39" i="5"/>
  <c r="M46" i="5"/>
  <c r="H53" i="5"/>
  <c r="J9" i="5"/>
  <c r="E16" i="5"/>
  <c r="AE22" i="5"/>
  <c r="AE75" i="5"/>
  <c r="T36" i="5"/>
  <c r="O43" i="5"/>
  <c r="J50" i="5"/>
  <c r="L6" i="5"/>
  <c r="G13" i="5"/>
  <c r="B20" i="5"/>
  <c r="Q40" i="5"/>
  <c r="M47" i="5"/>
  <c r="N3" i="5"/>
  <c r="I10" i="5"/>
  <c r="D17" i="5"/>
  <c r="AC23" i="5"/>
  <c r="X30" i="5"/>
  <c r="S37" i="5"/>
  <c r="N44" i="5"/>
  <c r="I51" i="5"/>
  <c r="K7" i="5"/>
  <c r="G14" i="5"/>
  <c r="G67" i="5"/>
  <c r="Z27" i="5"/>
  <c r="U34" i="5"/>
  <c r="P41" i="5"/>
  <c r="K48" i="5"/>
  <c r="M4" i="5"/>
  <c r="H11" i="5"/>
  <c r="C18" i="5"/>
  <c r="AB24" i="5"/>
  <c r="W31" i="5"/>
  <c r="S38" i="5"/>
  <c r="W1" i="5"/>
  <c r="H52" i="5"/>
  <c r="J8" i="5"/>
  <c r="E15" i="5"/>
  <c r="AD21" i="5"/>
  <c r="Y28" i="5"/>
  <c r="T35" i="5"/>
  <c r="O42" i="5"/>
  <c r="J49" i="5"/>
  <c r="M5" i="5"/>
  <c r="M58" i="5"/>
  <c r="B19" i="5"/>
  <c r="Q39" i="5"/>
  <c r="L46" i="5"/>
  <c r="G53" i="5"/>
  <c r="I9" i="5"/>
  <c r="D16" i="5"/>
  <c r="AC22" i="5"/>
  <c r="Y29" i="5"/>
  <c r="Y82" i="5"/>
  <c r="AE59" i="5"/>
  <c r="O54" i="5"/>
  <c r="D66" i="5"/>
  <c r="W75" i="5"/>
  <c r="X87" i="5"/>
  <c r="T56" i="5"/>
  <c r="C71" i="5"/>
  <c r="AB83" i="5"/>
  <c r="AE2" i="5"/>
  <c r="AC4" i="5"/>
  <c r="J28" i="5"/>
  <c r="Q18" i="5"/>
  <c r="AD3" i="5"/>
  <c r="AE44" i="5"/>
  <c r="S35" i="5"/>
  <c r="Z25" i="5"/>
  <c r="C16" i="5"/>
  <c r="J6" i="5"/>
  <c r="J47" i="5"/>
  <c r="Q37" i="5"/>
  <c r="Y27" i="5"/>
  <c r="AE17" i="5"/>
  <c r="AD36" i="5"/>
  <c r="Q33" i="5"/>
  <c r="D10" i="5"/>
  <c r="N37" i="5"/>
  <c r="AE13" i="5"/>
  <c r="K41" i="5"/>
  <c r="AB17" i="5"/>
  <c r="H45" i="5"/>
  <c r="AE67" i="5"/>
  <c r="E49" i="5"/>
  <c r="F18" i="5"/>
  <c r="F44" i="5"/>
  <c r="S2" i="5"/>
  <c r="T89" i="5"/>
  <c r="AB56" i="5"/>
  <c r="Q66" i="5"/>
  <c r="R78" i="5"/>
  <c r="AD59" i="5"/>
  <c r="Q85" i="5"/>
  <c r="Z5" i="5"/>
  <c r="X27" i="5"/>
  <c r="P76" i="5"/>
  <c r="E86" i="5"/>
  <c r="X53" i="5"/>
  <c r="B67" i="5"/>
  <c r="O81" i="5"/>
  <c r="F73" i="5"/>
  <c r="X2" i="5"/>
  <c r="B88" i="5"/>
  <c r="Y44" i="5"/>
  <c r="B76" i="5"/>
  <c r="I89" i="5"/>
  <c r="L43" i="5"/>
  <c r="AD64" i="5"/>
  <c r="G78" i="5"/>
  <c r="L62" i="5"/>
  <c r="D61" i="5"/>
  <c r="AC71" i="5"/>
  <c r="D29" i="5"/>
  <c r="B62" i="5"/>
  <c r="I75" i="5"/>
  <c r="AB86" i="5"/>
  <c r="X19" i="5"/>
  <c r="G64" i="5"/>
  <c r="N77" i="5"/>
  <c r="AD61" i="5"/>
  <c r="AC57" i="5"/>
  <c r="L90" i="5"/>
  <c r="O10" i="5"/>
  <c r="T81" i="5"/>
  <c r="AD83" i="5"/>
  <c r="Q58" i="5"/>
  <c r="R70" i="5"/>
  <c r="Y83" i="5"/>
  <c r="Q77" i="5"/>
  <c r="O2" i="5"/>
  <c r="L52" i="5"/>
  <c r="N72" i="5"/>
  <c r="U85" i="5"/>
  <c r="X90" i="5"/>
  <c r="L61" i="5"/>
  <c r="S74" i="5"/>
  <c r="Z87" i="5"/>
  <c r="P57" i="5"/>
  <c r="K68" i="5"/>
  <c r="Z29" i="5"/>
  <c r="X51" i="5"/>
  <c r="P78" i="5"/>
  <c r="E88" i="5"/>
  <c r="Y55" i="5"/>
  <c r="B69" i="5"/>
  <c r="P67" i="5"/>
  <c r="O41" i="5"/>
  <c r="Z58" i="5"/>
  <c r="C72" i="5"/>
  <c r="L74" i="5"/>
  <c r="AE60" i="5"/>
  <c r="H74" i="5"/>
  <c r="U88" i="5"/>
  <c r="W54" i="5"/>
  <c r="K43" i="5"/>
  <c r="C51" i="5"/>
  <c r="T59" i="5"/>
  <c r="P84" i="5"/>
  <c r="X82" i="5"/>
  <c r="Y61" i="5"/>
  <c r="B75" i="5"/>
  <c r="O89" i="5"/>
  <c r="Q55" i="5"/>
  <c r="B49" i="5"/>
  <c r="H55" i="5"/>
  <c r="B89" i="5"/>
  <c r="X23" i="5"/>
  <c r="J68" i="5"/>
  <c r="F16" i="5"/>
  <c r="D33" i="5"/>
  <c r="K23" i="5"/>
  <c r="X8" i="5"/>
  <c r="Y49" i="5"/>
  <c r="M40" i="5"/>
  <c r="T30" i="5"/>
  <c r="D11" i="5"/>
  <c r="D52" i="5"/>
  <c r="K42" i="5"/>
  <c r="S32" i="5"/>
  <c r="Y22" i="5"/>
  <c r="G57" i="5"/>
  <c r="K38" i="5"/>
  <c r="AB14" i="5"/>
  <c r="H42" i="5"/>
  <c r="Y18" i="5"/>
  <c r="E46" i="5"/>
  <c r="B50" i="5"/>
  <c r="Y72" i="5"/>
  <c r="F3" i="5"/>
  <c r="P30" i="5"/>
  <c r="T55" i="5"/>
  <c r="Y57" i="5"/>
  <c r="S89" i="5"/>
  <c r="AD8" i="5"/>
  <c r="K71" i="5"/>
  <c r="L83" i="5"/>
  <c r="AD34" i="5"/>
  <c r="U66" i="5"/>
  <c r="P79" i="5"/>
  <c r="K90" i="5"/>
  <c r="U12" i="5"/>
  <c r="N56" i="5"/>
  <c r="U69" i="5"/>
  <c r="J81" i="5"/>
  <c r="AC90" i="5"/>
  <c r="S58" i="5"/>
  <c r="Z71" i="5"/>
  <c r="I86" i="5"/>
  <c r="F36" i="5"/>
  <c r="K86" i="5"/>
  <c r="L47" i="5"/>
  <c r="T51" i="5"/>
  <c r="Z80" i="5"/>
  <c r="F75" i="5"/>
  <c r="W57" i="5"/>
  <c r="X69" i="5"/>
  <c r="AE82" i="5"/>
  <c r="AD44" i="5"/>
  <c r="AB65" i="5"/>
  <c r="W76" i="5"/>
  <c r="AC35" i="5"/>
  <c r="Z66" i="5"/>
  <c r="C80" i="5"/>
  <c r="L54" i="5"/>
  <c r="X55" i="5"/>
  <c r="AE68" i="5"/>
  <c r="H82" i="5"/>
  <c r="AD30" i="5"/>
  <c r="W62" i="5"/>
  <c r="E83" i="5"/>
  <c r="J17" i="5"/>
  <c r="N86" i="5"/>
  <c r="R52" i="5"/>
  <c r="K63" i="5"/>
  <c r="L75" i="5"/>
  <c r="S88" i="5"/>
  <c r="U58" i="5"/>
  <c r="P71" i="5"/>
  <c r="K82" i="5"/>
  <c r="AE15" i="5"/>
  <c r="N8" i="5"/>
  <c r="H77" i="5"/>
  <c r="O90" i="5"/>
  <c r="E54" i="5"/>
  <c r="F66" i="5"/>
  <c r="M79" i="5"/>
  <c r="F87" i="5"/>
  <c r="J62" i="5"/>
  <c r="E73" i="5"/>
  <c r="U36" i="5"/>
  <c r="N58" i="5"/>
  <c r="U71" i="5"/>
  <c r="J83" i="5"/>
  <c r="R69" i="5"/>
  <c r="S60" i="5"/>
  <c r="Z73" i="5"/>
  <c r="D77" i="5"/>
  <c r="J48" i="5"/>
  <c r="T63" i="5"/>
  <c r="P88" i="5"/>
  <c r="AD38" i="5"/>
  <c r="Y65" i="5"/>
  <c r="B79" i="5"/>
  <c r="AD75" i="5"/>
  <c r="Q59" i="5"/>
  <c r="X3" i="5"/>
  <c r="E7" i="5"/>
  <c r="N64" i="5"/>
  <c r="U77" i="5"/>
  <c r="J89" i="5"/>
  <c r="R48" i="5"/>
  <c r="S66" i="5"/>
  <c r="Z79" i="5"/>
  <c r="F85" i="5"/>
  <c r="K60" i="5"/>
  <c r="D5" i="5"/>
  <c r="B60" i="5"/>
  <c r="U74" i="5"/>
  <c r="AC60" i="5"/>
  <c r="AC79" i="5"/>
  <c r="O79" i="5"/>
  <c r="X88" i="5"/>
  <c r="H80" i="5"/>
  <c r="Q89" i="5"/>
  <c r="AB77" i="5"/>
  <c r="E55" i="5"/>
  <c r="N75" i="5"/>
  <c r="AE70" i="5"/>
  <c r="L87" i="5"/>
  <c r="C20" i="2"/>
  <c r="L7" i="2"/>
  <c r="C4" i="2"/>
  <c r="E35" i="5"/>
  <c r="M25" i="5"/>
  <c r="Y10" i="5"/>
  <c r="N42" i="5"/>
  <c r="U32" i="5"/>
  <c r="AB22" i="5"/>
  <c r="E13" i="5"/>
  <c r="M3" i="5"/>
  <c r="L44" i="5"/>
  <c r="Y80" i="5"/>
  <c r="Z24" i="5"/>
  <c r="H8" i="5"/>
  <c r="R35" i="5"/>
  <c r="E12" i="5"/>
  <c r="O39" i="5"/>
  <c r="B16" i="5"/>
  <c r="M43" i="5"/>
  <c r="AC19" i="5"/>
  <c r="I47" i="5"/>
  <c r="Z23" i="5"/>
  <c r="F51" i="5"/>
  <c r="W27" i="5"/>
  <c r="I59" i="5"/>
  <c r="N61" i="5"/>
  <c r="Y11" i="5"/>
  <c r="P66" i="5"/>
  <c r="E76" i="5"/>
  <c r="F88" i="5"/>
  <c r="B57" i="5"/>
  <c r="O71" i="5"/>
  <c r="J84" i="5"/>
  <c r="B2" i="5"/>
  <c r="P19" i="5"/>
  <c r="H61" i="5"/>
  <c r="O74" i="5"/>
  <c r="D86" i="5"/>
  <c r="F10" i="5"/>
  <c r="M63" i="5"/>
  <c r="T76" i="5"/>
  <c r="L17" i="5"/>
  <c r="E57" i="5"/>
  <c r="Z2" i="5"/>
  <c r="I77" i="5"/>
  <c r="T85" i="5"/>
  <c r="AD42" i="5"/>
  <c r="Q62" i="5"/>
  <c r="R74" i="5"/>
  <c r="Y87" i="5"/>
  <c r="Q81" i="5"/>
  <c r="X42" i="5"/>
  <c r="T71" i="5"/>
  <c r="F83" i="5"/>
  <c r="R60" i="5"/>
  <c r="Y73" i="5"/>
  <c r="B87" i="5"/>
  <c r="Q67" i="5"/>
  <c r="D53" i="5"/>
  <c r="E24" i="5"/>
  <c r="AD53" i="5"/>
  <c r="P58" i="5"/>
  <c r="E68" i="5"/>
  <c r="F80" i="5"/>
  <c r="AD81" i="5"/>
  <c r="O63" i="5"/>
  <c r="J76" i="5"/>
  <c r="E87" i="5"/>
  <c r="N78" i="5"/>
  <c r="I15" i="5"/>
  <c r="B82" i="5"/>
  <c r="L88" i="5"/>
  <c r="AC58" i="5"/>
  <c r="AD70" i="5"/>
  <c r="G84" i="5"/>
  <c r="I54" i="5"/>
  <c r="D67" i="5"/>
  <c r="AC77" i="5"/>
  <c r="P43" i="5"/>
  <c r="H63" i="5"/>
  <c r="O76" i="5"/>
  <c r="D88" i="5"/>
  <c r="F34" i="5"/>
  <c r="M65" i="5"/>
  <c r="T78" i="5"/>
  <c r="K54" i="5"/>
  <c r="L4" i="5"/>
  <c r="N68" i="5"/>
  <c r="U81" i="5"/>
  <c r="R59" i="5"/>
  <c r="L57" i="5"/>
  <c r="S70" i="5"/>
  <c r="Z83" i="5"/>
  <c r="F50" i="5"/>
  <c r="K64" i="5"/>
  <c r="H59" i="5"/>
  <c r="AD13" i="5"/>
  <c r="H69" i="5"/>
  <c r="O82" i="5"/>
  <c r="AD63" i="5"/>
  <c r="F58" i="5"/>
  <c r="M71" i="5"/>
  <c r="T84" i="5"/>
  <c r="J54" i="5"/>
  <c r="E65" i="5"/>
  <c r="AC11" i="5"/>
  <c r="Z64" i="5"/>
  <c r="L63" i="5"/>
  <c r="W89" i="5"/>
  <c r="P63" i="5"/>
  <c r="AB60" i="5"/>
  <c r="C54" i="5"/>
  <c r="AE66" i="5"/>
  <c r="AC83" i="5"/>
  <c r="C61" i="5"/>
  <c r="N55" i="5"/>
  <c r="Y71" i="5"/>
  <c r="D20" i="2"/>
  <c r="I3" i="2"/>
  <c r="AC39" i="5"/>
  <c r="G30" i="5"/>
  <c r="S15" i="5"/>
  <c r="H6" i="5"/>
  <c r="H47" i="5"/>
  <c r="O37" i="5"/>
  <c r="AC17" i="5"/>
  <c r="G8" i="5"/>
  <c r="F49" i="5"/>
  <c r="S85" i="5"/>
  <c r="T29" i="5"/>
  <c r="B13" i="5"/>
  <c r="L40" i="5"/>
  <c r="AC16" i="5"/>
  <c r="I44" i="5"/>
  <c r="Z20" i="5"/>
  <c r="G48" i="5"/>
  <c r="W24" i="5"/>
  <c r="C52" i="5"/>
  <c r="T28" i="5"/>
  <c r="G5" i="5"/>
  <c r="Q32" i="5"/>
  <c r="C64" i="5"/>
  <c r="H66" i="5"/>
  <c r="Y64" i="5"/>
  <c r="U59" i="5"/>
  <c r="J71" i="5"/>
  <c r="AC80" i="5"/>
  <c r="F81" i="5"/>
  <c r="Z61" i="5"/>
  <c r="I76" i="5"/>
  <c r="D89" i="5"/>
  <c r="K2" i="5"/>
  <c r="K26" i="5"/>
  <c r="B66" i="5"/>
  <c r="I79" i="5"/>
  <c r="AB90" i="5"/>
  <c r="AD54" i="5"/>
  <c r="G68" i="5"/>
  <c r="N81" i="5"/>
  <c r="L21" i="5"/>
  <c r="AC61" i="5"/>
  <c r="H2" i="5"/>
  <c r="J55" i="5"/>
  <c r="Q14" i="5"/>
  <c r="N90" i="5"/>
  <c r="K67" i="5"/>
  <c r="L79" i="5"/>
  <c r="R73" i="5"/>
  <c r="U62" i="5"/>
  <c r="P75" i="5"/>
  <c r="X7" i="5"/>
  <c r="S49" i="5"/>
  <c r="N76" i="5"/>
  <c r="U89" i="5"/>
  <c r="F48" i="5"/>
  <c r="L65" i="5"/>
  <c r="S78" i="5"/>
  <c r="F71" i="5"/>
  <c r="P61" i="5"/>
  <c r="K72" i="5"/>
  <c r="C82" i="5"/>
  <c r="AE30" i="5"/>
  <c r="F28" i="5"/>
  <c r="J63" i="5"/>
  <c r="AC72" i="5"/>
  <c r="AD84" i="5"/>
  <c r="Z53" i="5"/>
  <c r="I68" i="5"/>
  <c r="D81" i="5"/>
  <c r="F65" i="5"/>
  <c r="D22" i="5"/>
  <c r="Z86" i="5"/>
  <c r="D54" i="5"/>
  <c r="W63" i="5"/>
  <c r="X75" i="5"/>
  <c r="AE88" i="5"/>
  <c r="C59" i="5"/>
  <c r="AB71" i="5"/>
  <c r="W82" i="5"/>
  <c r="K50" i="5"/>
  <c r="B68" i="5"/>
  <c r="I81" i="5"/>
  <c r="F57" i="5"/>
  <c r="AD56" i="5"/>
  <c r="G70" i="5"/>
  <c r="N83" i="5"/>
  <c r="R2" i="5"/>
  <c r="G11" i="5"/>
  <c r="H73" i="5"/>
  <c r="O86" i="5"/>
  <c r="X9" i="5"/>
  <c r="F62" i="5"/>
  <c r="M75" i="5"/>
  <c r="T88" i="5"/>
  <c r="J58" i="5"/>
  <c r="E69" i="5"/>
  <c r="Z68" i="5"/>
  <c r="Y20" i="5"/>
  <c r="B74" i="5"/>
  <c r="I87" i="5"/>
  <c r="L19" i="5"/>
  <c r="AD62" i="5"/>
  <c r="G76" i="5"/>
  <c r="N89" i="5"/>
  <c r="D59" i="5"/>
  <c r="AC69" i="5"/>
  <c r="X18" i="5"/>
  <c r="T69" i="5"/>
  <c r="P87" i="5"/>
  <c r="X70" i="5"/>
  <c r="W88" i="5"/>
  <c r="L58" i="5"/>
  <c r="Q70" i="5"/>
  <c r="P70" i="5"/>
  <c r="U63" i="5"/>
  <c r="AC55" i="5"/>
  <c r="H84" i="5"/>
  <c r="H56" i="5"/>
  <c r="AB18" i="2"/>
  <c r="L15" i="2"/>
  <c r="AD41" i="5"/>
  <c r="M78" i="5"/>
  <c r="T17" i="5"/>
  <c r="I8" i="5"/>
  <c r="I49" i="5"/>
  <c r="P39" i="5"/>
  <c r="W29" i="5"/>
  <c r="AD19" i="5"/>
  <c r="M56" i="5"/>
  <c r="G51" i="5"/>
  <c r="N41" i="5"/>
  <c r="U31" i="5"/>
  <c r="Z17" i="5"/>
  <c r="F45" i="5"/>
  <c r="W21" i="5"/>
  <c r="C49" i="5"/>
  <c r="T25" i="5"/>
  <c r="AE52" i="5"/>
  <c r="Q29" i="5"/>
  <c r="D6" i="5"/>
  <c r="N33" i="5"/>
  <c r="AE9" i="5"/>
  <c r="K37" i="5"/>
  <c r="B71" i="5"/>
  <c r="L41" i="5"/>
  <c r="O64" i="5"/>
  <c r="D76" i="5"/>
  <c r="W85" i="5"/>
  <c r="AD48" i="5"/>
  <c r="T66" i="5"/>
  <c r="C81" i="5"/>
  <c r="AD69" i="5"/>
  <c r="T2" i="5"/>
  <c r="F33" i="5"/>
  <c r="Z70" i="5"/>
  <c r="C84" i="5"/>
  <c r="X74" i="5"/>
  <c r="X59" i="5"/>
  <c r="AE72" i="5"/>
  <c r="H86" i="5"/>
  <c r="AB55" i="5"/>
  <c r="W66" i="5"/>
  <c r="AB57" i="5"/>
  <c r="P74" i="5"/>
  <c r="M21" i="5"/>
  <c r="R18" i="5"/>
  <c r="P62" i="5"/>
  <c r="E72" i="5"/>
  <c r="F84" i="5"/>
  <c r="R44" i="5"/>
  <c r="O67" i="5"/>
  <c r="J80" i="5"/>
  <c r="Q2" i="5"/>
  <c r="U5" i="5"/>
  <c r="H81" i="5"/>
  <c r="AD79" i="5"/>
  <c r="E58" i="5"/>
  <c r="F70" i="5"/>
  <c r="M83" i="5"/>
  <c r="X49" i="5"/>
  <c r="J66" i="5"/>
  <c r="E77" i="5"/>
  <c r="AB88" i="5"/>
  <c r="AE83" i="5"/>
  <c r="O56" i="5"/>
  <c r="D68" i="5"/>
  <c r="W77" i="5"/>
  <c r="X89" i="5"/>
  <c r="T58" i="5"/>
  <c r="C73" i="5"/>
  <c r="AB85" i="5"/>
  <c r="M2" i="5"/>
  <c r="F14" i="5"/>
  <c r="AC28" i="5"/>
  <c r="X62" i="5"/>
  <c r="AB58" i="5"/>
  <c r="Q68" i="5"/>
  <c r="R80" i="5"/>
  <c r="AD87" i="5"/>
  <c r="Q87" i="5"/>
  <c r="M6" i="5"/>
  <c r="Z72" i="5"/>
  <c r="C86" i="5"/>
  <c r="AD4" i="5"/>
  <c r="X61" i="5"/>
  <c r="AE74" i="5"/>
  <c r="H88" i="5"/>
  <c r="Z22" i="5"/>
  <c r="B18" i="5"/>
  <c r="B78" i="5"/>
  <c r="AD50" i="5"/>
  <c r="AC54" i="5"/>
  <c r="AD66" i="5"/>
  <c r="G80" i="5"/>
  <c r="L11" i="5"/>
  <c r="D63" i="5"/>
  <c r="AC73" i="5"/>
  <c r="X80" i="5"/>
  <c r="T27" i="5"/>
  <c r="Z78" i="5"/>
  <c r="F59" i="5"/>
  <c r="W55" i="5"/>
  <c r="X67" i="5"/>
  <c r="AE80" i="5"/>
  <c r="AD20" i="5"/>
  <c r="AB63" i="5"/>
  <c r="W74" i="5"/>
  <c r="S25" i="5"/>
  <c r="N74" i="5"/>
  <c r="Q69" i="5"/>
  <c r="S76" i="5"/>
  <c r="K74" i="5"/>
  <c r="F68" i="5"/>
  <c r="Q74" i="5"/>
  <c r="K75" i="5"/>
  <c r="J75" i="5"/>
  <c r="X81" i="5"/>
  <c r="AB73" i="5"/>
  <c r="B85" i="5"/>
  <c r="J5" i="2"/>
  <c r="A12" i="2"/>
  <c r="X46" i="5"/>
  <c r="G83" i="5"/>
  <c r="N22" i="5"/>
  <c r="C13" i="5"/>
  <c r="J3" i="5"/>
  <c r="J44" i="5"/>
  <c r="Q34" i="5"/>
  <c r="X24" i="5"/>
  <c r="G61" i="5"/>
  <c r="H5" i="5"/>
  <c r="H46" i="5"/>
  <c r="O36" i="5"/>
  <c r="C15" i="5"/>
  <c r="M42" i="5"/>
  <c r="AE18" i="5"/>
  <c r="J46" i="5"/>
  <c r="K1" i="5"/>
  <c r="X26" i="5"/>
  <c r="K3" i="5"/>
  <c r="U30" i="5"/>
  <c r="H7" i="5"/>
  <c r="S34" i="5"/>
  <c r="AB70" i="5"/>
  <c r="B56" i="5"/>
  <c r="I69" i="5"/>
  <c r="AB80" i="5"/>
  <c r="Q90" i="5"/>
  <c r="G58" i="5"/>
  <c r="N71" i="5"/>
  <c r="L31" i="5"/>
  <c r="U78" i="5"/>
  <c r="AE39" i="5"/>
  <c r="T75" i="5"/>
  <c r="R38" i="5"/>
  <c r="R64" i="5"/>
  <c r="Y77" i="5"/>
  <c r="F22" i="5"/>
  <c r="Q71" i="5"/>
  <c r="AB81" i="5"/>
  <c r="K55" i="5"/>
  <c r="M74" i="5"/>
  <c r="U55" i="5"/>
  <c r="J67" i="5"/>
  <c r="AC76" i="5"/>
  <c r="AD88" i="5"/>
  <c r="Z57" i="5"/>
  <c r="I72" i="5"/>
  <c r="D85" i="5"/>
  <c r="AD71" i="5"/>
  <c r="P12" i="5"/>
  <c r="B86" i="5"/>
  <c r="X47" i="5"/>
  <c r="AC62" i="5"/>
  <c r="AD74" i="5"/>
  <c r="G88" i="5"/>
  <c r="I58" i="5"/>
  <c r="D71" i="5"/>
  <c r="AC81" i="5"/>
  <c r="AC88" i="5"/>
  <c r="X72" i="5"/>
  <c r="I61" i="5"/>
  <c r="AB72" i="5"/>
  <c r="Q82" i="5"/>
  <c r="R10" i="5"/>
  <c r="N63" i="5"/>
  <c r="U2" i="5"/>
  <c r="D84" i="5"/>
  <c r="Y35" i="5"/>
  <c r="AD32" i="5"/>
  <c r="K73" i="5"/>
  <c r="L85" i="5"/>
  <c r="H54" i="5"/>
  <c r="U68" i="5"/>
  <c r="P81" i="5"/>
  <c r="X68" i="5"/>
  <c r="H13" i="5"/>
  <c r="T77" i="5"/>
  <c r="Q54" i="5"/>
  <c r="R66" i="5"/>
  <c r="Y79" i="5"/>
  <c r="R6" i="5"/>
  <c r="H83" i="5"/>
  <c r="Z82" i="5"/>
  <c r="L9" i="5"/>
  <c r="W59" i="5"/>
  <c r="X71" i="5"/>
  <c r="AE84" i="5"/>
  <c r="C55" i="5"/>
  <c r="AB67" i="5"/>
  <c r="W78" i="5"/>
  <c r="C58" i="5"/>
  <c r="O34" i="5"/>
  <c r="T83" i="5"/>
  <c r="AD18" i="5"/>
  <c r="Q60" i="5"/>
  <c r="R72" i="5"/>
  <c r="Y85" i="5"/>
  <c r="Q79" i="5"/>
  <c r="N32" i="5"/>
  <c r="H79" i="5"/>
  <c r="L2" i="5"/>
  <c r="B61" i="5"/>
  <c r="Z88" i="5"/>
  <c r="L39" i="5"/>
  <c r="F72" i="5"/>
  <c r="AD72" i="5"/>
  <c r="E80" i="5"/>
  <c r="AC59" i="5"/>
  <c r="N79" i="5"/>
  <c r="AB53" i="5"/>
  <c r="U70" i="5"/>
  <c r="M15" i="2"/>
  <c r="Y48" i="5"/>
  <c r="H34" i="5"/>
  <c r="O24" i="5"/>
  <c r="D15" i="5"/>
  <c r="K5" i="5"/>
  <c r="K46" i="5"/>
  <c r="S36" i="5"/>
  <c r="Y26" i="5"/>
  <c r="B17" i="5"/>
  <c r="I7" i="5"/>
  <c r="I48" i="5"/>
  <c r="P38" i="5"/>
  <c r="G47" i="5"/>
  <c r="Y23" i="5"/>
  <c r="D51" i="5"/>
  <c r="U27" i="5"/>
  <c r="H4" i="5"/>
  <c r="R31" i="5"/>
  <c r="E8" i="5"/>
  <c r="O35" i="5"/>
  <c r="B12" i="5"/>
  <c r="M39" i="5"/>
  <c r="U80" i="5"/>
  <c r="Z60" i="5"/>
  <c r="C74" i="5"/>
  <c r="L5" i="5"/>
  <c r="AE62" i="5"/>
  <c r="H76" i="5"/>
  <c r="U90" i="5"/>
  <c r="W56" i="5"/>
  <c r="X54" i="5"/>
  <c r="Z46" i="5"/>
  <c r="N80" i="5"/>
  <c r="L72" i="5"/>
  <c r="K57" i="5"/>
  <c r="L69" i="5"/>
  <c r="S82" i="5"/>
  <c r="F40" i="5"/>
  <c r="P65" i="5"/>
  <c r="K76" i="5"/>
  <c r="Q73" i="5"/>
  <c r="E84" i="5"/>
  <c r="F63" i="5"/>
  <c r="O60" i="5"/>
  <c r="D72" i="5"/>
  <c r="W81" i="5"/>
  <c r="F89" i="5"/>
  <c r="T62" i="5"/>
  <c r="C77" i="5"/>
  <c r="AB89" i="5"/>
  <c r="AC63" i="5"/>
  <c r="K19" i="5"/>
  <c r="Z90" i="5"/>
  <c r="D58" i="5"/>
  <c r="W67" i="5"/>
  <c r="X79" i="5"/>
  <c r="R77" i="5"/>
  <c r="C63" i="5"/>
  <c r="AB75" i="5"/>
  <c r="W86" i="5"/>
  <c r="H20" i="5"/>
  <c r="F42" i="5"/>
  <c r="C66" i="5"/>
  <c r="K87" i="5"/>
  <c r="AE54" i="5"/>
  <c r="H68" i="5"/>
  <c r="U82" i="5"/>
  <c r="R83" i="5"/>
  <c r="J2" i="5"/>
  <c r="E60" i="5"/>
  <c r="M88" i="5"/>
  <c r="P68" i="5"/>
  <c r="E78" i="5"/>
  <c r="F90" i="5"/>
  <c r="B59" i="5"/>
  <c r="O73" i="5"/>
  <c r="J86" i="5"/>
  <c r="F2" i="5"/>
  <c r="C20" i="5"/>
  <c r="N82" i="5"/>
  <c r="R4" i="5"/>
  <c r="K59" i="5"/>
  <c r="L71" i="5"/>
  <c r="S84" i="5"/>
  <c r="U54" i="5"/>
  <c r="U67" i="5"/>
  <c r="T87" i="5"/>
  <c r="AB54" i="5"/>
  <c r="Q64" i="5"/>
  <c r="R76" i="5"/>
  <c r="Y89" i="5"/>
  <c r="Q83" i="5"/>
  <c r="J41" i="5"/>
  <c r="N88" i="5"/>
  <c r="K65" i="5"/>
  <c r="L77" i="5"/>
  <c r="S90" i="5"/>
  <c r="U60" i="5"/>
  <c r="P73" i="5"/>
  <c r="K84" i="5"/>
  <c r="I39" i="5"/>
  <c r="R61" i="5"/>
  <c r="I84" i="5"/>
  <c r="Z89" i="5"/>
  <c r="D56" i="5"/>
  <c r="L64" i="5"/>
  <c r="M81" i="5"/>
  <c r="S56" i="5"/>
  <c r="M57" i="5"/>
  <c r="AD76" i="5"/>
  <c r="L25" i="5"/>
  <c r="L80" i="5"/>
  <c r="S53" i="5"/>
  <c r="B39" i="5"/>
  <c r="I29" i="5"/>
  <c r="AB19" i="5"/>
  <c r="E10" i="5"/>
  <c r="E51" i="5"/>
  <c r="M41" i="5"/>
  <c r="S31" i="5"/>
  <c r="Z21" i="5"/>
  <c r="C12" i="5"/>
  <c r="C53" i="5"/>
  <c r="J43" i="5"/>
  <c r="U24" i="5"/>
  <c r="AE51" i="5"/>
  <c r="S28" i="5"/>
  <c r="E5" i="5"/>
  <c r="O32" i="5"/>
  <c r="B9" i="5"/>
  <c r="L36" i="5"/>
  <c r="AC12" i="5"/>
  <c r="I40" i="5"/>
  <c r="Z16" i="5"/>
  <c r="G44" i="5"/>
  <c r="P80" i="5"/>
  <c r="O85" i="5"/>
  <c r="T65" i="5"/>
  <c r="P90" i="5"/>
  <c r="R54" i="5"/>
  <c r="Y67" i="5"/>
  <c r="B81" i="5"/>
  <c r="R16" i="5"/>
  <c r="Q61" i="5"/>
  <c r="K78" i="5"/>
  <c r="U53" i="5"/>
  <c r="H85" i="5"/>
  <c r="F38" i="5"/>
  <c r="E62" i="5"/>
  <c r="F74" i="5"/>
  <c r="M87" i="5"/>
  <c r="O57" i="5"/>
  <c r="J70" i="5"/>
  <c r="E81" i="5"/>
  <c r="P36" i="5"/>
  <c r="T10" i="5"/>
  <c r="R32" i="5"/>
  <c r="I65" i="5"/>
  <c r="AB76" i="5"/>
  <c r="Q86" i="5"/>
  <c r="G54" i="5"/>
  <c r="N67" i="5"/>
  <c r="R75" i="5"/>
  <c r="AC87" i="5"/>
  <c r="G26" i="5"/>
  <c r="L23" i="5"/>
  <c r="AB62" i="5"/>
  <c r="Q72" i="5"/>
  <c r="R84" i="5"/>
  <c r="L49" i="5"/>
  <c r="X58" i="5"/>
  <c r="C27" i="5"/>
  <c r="T57" i="5"/>
  <c r="P82" i="5"/>
  <c r="L60" i="5"/>
  <c r="Y59" i="5"/>
  <c r="B73" i="5"/>
  <c r="O87" i="5"/>
  <c r="R50" i="5"/>
  <c r="C2" i="5"/>
  <c r="L78" i="5"/>
  <c r="F77" i="5"/>
  <c r="U61" i="5"/>
  <c r="J73" i="5"/>
  <c r="AC82" i="5"/>
  <c r="L15" i="5"/>
  <c r="Z63" i="5"/>
  <c r="I78" i="5"/>
  <c r="R12" i="5"/>
  <c r="L45" i="5"/>
  <c r="AB26" i="5"/>
  <c r="H87" i="5"/>
  <c r="P54" i="5"/>
  <c r="E64" i="5"/>
  <c r="F76" i="5"/>
  <c r="M89" i="5"/>
  <c r="O59" i="5"/>
  <c r="D60" i="5"/>
  <c r="Q38" i="5"/>
  <c r="L76" i="5"/>
  <c r="K69" i="5"/>
  <c r="L81" i="5"/>
  <c r="AD10" i="5"/>
  <c r="U64" i="5"/>
  <c r="P77" i="5"/>
  <c r="K88" i="5"/>
  <c r="AB64" i="5"/>
  <c r="E48" i="5"/>
  <c r="L84" i="5"/>
  <c r="P60" i="5"/>
  <c r="E70" i="5"/>
  <c r="F82" i="5"/>
  <c r="R20" i="5"/>
  <c r="O65" i="5"/>
  <c r="J78" i="5"/>
  <c r="E89" i="5"/>
  <c r="D46" i="5"/>
  <c r="E56" i="5"/>
  <c r="X21" i="5"/>
  <c r="O75" i="5"/>
  <c r="W65" i="5"/>
  <c r="E75" i="5"/>
  <c r="Z65" i="5"/>
  <c r="M85" i="5"/>
  <c r="G86" i="5"/>
  <c r="M61" i="5"/>
  <c r="O68" i="5"/>
  <c r="W64" i="5"/>
  <c r="P83" i="5"/>
  <c r="T14" i="5"/>
  <c r="C41" i="5"/>
  <c r="J31" i="5"/>
  <c r="AC21" i="5"/>
  <c r="G12" i="5"/>
  <c r="F53" i="5"/>
  <c r="L1" i="5"/>
  <c r="T33" i="5"/>
  <c r="D14" i="5"/>
  <c r="K4" i="5"/>
  <c r="K45" i="5"/>
  <c r="AB21" i="5"/>
  <c r="H49" i="5"/>
  <c r="AE71" i="5"/>
  <c r="E53" i="5"/>
  <c r="I6" i="5"/>
  <c r="S33" i="5"/>
  <c r="G10" i="5"/>
  <c r="P37" i="5"/>
  <c r="C14" i="5"/>
  <c r="S87" i="5"/>
  <c r="Q80" i="5"/>
  <c r="N70" i="5"/>
  <c r="U83" i="5"/>
  <c r="R71" i="5"/>
  <c r="L59" i="5"/>
  <c r="S72" i="5"/>
  <c r="Z85" i="5"/>
  <c r="P55" i="5"/>
  <c r="K66" i="5"/>
  <c r="F9" i="5"/>
  <c r="W9" i="5"/>
  <c r="B90" i="5"/>
  <c r="J57" i="5"/>
  <c r="AC66" i="5"/>
  <c r="AD78" i="5"/>
  <c r="F67" i="5"/>
  <c r="I62" i="5"/>
  <c r="D75" i="5"/>
  <c r="AC85" i="5"/>
  <c r="G50" i="5"/>
  <c r="O17" i="5"/>
  <c r="Z56" i="5"/>
  <c r="C70" i="5"/>
  <c r="R36" i="5"/>
  <c r="AE58" i="5"/>
  <c r="H72" i="5"/>
  <c r="U86" i="5"/>
  <c r="AD40" i="5"/>
  <c r="I46" i="5"/>
  <c r="G79" i="5"/>
  <c r="C56" i="5"/>
  <c r="K77" i="5"/>
  <c r="L89" i="5"/>
  <c r="H58" i="5"/>
  <c r="U72" i="5"/>
  <c r="P85" i="5"/>
  <c r="W2" i="5"/>
  <c r="AB33" i="5"/>
  <c r="N62" i="5"/>
  <c r="U75" i="5"/>
  <c r="J87" i="5"/>
  <c r="R24" i="5"/>
  <c r="S64" i="5"/>
  <c r="Z77" i="5"/>
  <c r="AD65" i="5"/>
  <c r="K58" i="5"/>
  <c r="I88" i="5"/>
  <c r="B25" i="5"/>
  <c r="AD46" i="5"/>
  <c r="O66" i="5"/>
  <c r="D78" i="5"/>
  <c r="W87" i="5"/>
  <c r="M55" i="5"/>
  <c r="T68" i="5"/>
  <c r="C83" i="5"/>
  <c r="X86" i="5"/>
  <c r="E59" i="5"/>
  <c r="W33" i="5"/>
  <c r="L70" i="5"/>
  <c r="J59" i="5"/>
  <c r="AC68" i="5"/>
  <c r="AD80" i="5"/>
  <c r="F6" i="5"/>
  <c r="I64" i="5"/>
  <c r="R14" i="5"/>
  <c r="M45" i="5"/>
  <c r="R42" i="5"/>
  <c r="P64" i="5"/>
  <c r="E74" i="5"/>
  <c r="F86" i="5"/>
  <c r="B55" i="5"/>
  <c r="O69" i="5"/>
  <c r="J82" i="5"/>
  <c r="AD77" i="5"/>
  <c r="F61" i="5"/>
  <c r="AD12" i="5"/>
  <c r="F52" i="5"/>
  <c r="J65" i="5"/>
  <c r="AC74" i="5"/>
  <c r="AD86" i="5"/>
  <c r="Z55" i="5"/>
  <c r="I70" i="5"/>
  <c r="D83" i="5"/>
  <c r="AD85" i="5"/>
  <c r="AC52" i="5"/>
  <c r="R62" i="5"/>
  <c r="AB84" i="5"/>
  <c r="P59" i="5"/>
  <c r="L67" i="5"/>
  <c r="F12" i="5"/>
  <c r="X25" i="5"/>
  <c r="Z69" i="5"/>
  <c r="T70" i="5"/>
  <c r="G90" i="5"/>
  <c r="D80" i="5"/>
  <c r="L82" i="5"/>
  <c r="AD89" i="5"/>
  <c r="O6" i="2"/>
  <c r="G3" i="2"/>
  <c r="N19" i="5"/>
  <c r="U9" i="5"/>
  <c r="D36" i="5"/>
  <c r="W26" i="5"/>
  <c r="AE16" i="5"/>
  <c r="G7" i="5"/>
  <c r="M1" i="5"/>
  <c r="N38" i="5"/>
  <c r="U28" i="5"/>
  <c r="AB18" i="5"/>
  <c r="E9" i="5"/>
  <c r="E50" i="5"/>
  <c r="I3" i="5"/>
  <c r="Y76" i="5"/>
  <c r="F7" i="5"/>
  <c r="P34" i="5"/>
  <c r="C11" i="5"/>
  <c r="M38" i="5"/>
  <c r="AE14" i="5"/>
  <c r="J42" i="5"/>
  <c r="AB1" i="5"/>
  <c r="K85" i="5"/>
  <c r="X66" i="5"/>
  <c r="H75" i="5"/>
  <c r="O88" i="5"/>
  <c r="X33" i="5"/>
  <c r="F64" i="5"/>
  <c r="M77" i="5"/>
  <c r="T90" i="5"/>
  <c r="J60" i="5"/>
  <c r="E71" i="5"/>
  <c r="O72" i="5"/>
  <c r="S16" i="5"/>
  <c r="X13" i="5"/>
  <c r="D62" i="5"/>
  <c r="W71" i="5"/>
  <c r="X83" i="5"/>
  <c r="X39" i="5"/>
  <c r="C67" i="5"/>
  <c r="AB79" i="5"/>
  <c r="W90" i="5"/>
  <c r="N54" i="5"/>
  <c r="J24" i="5"/>
  <c r="T61" i="5"/>
  <c r="P86" i="5"/>
  <c r="AD14" i="5"/>
  <c r="Y63" i="5"/>
  <c r="B77" i="5"/>
  <c r="R57" i="5"/>
  <c r="Q57" i="5"/>
  <c r="R67" i="5"/>
  <c r="P72" i="5"/>
  <c r="E82" i="5"/>
  <c r="X5" i="5"/>
  <c r="B63" i="5"/>
  <c r="O77" i="5"/>
  <c r="J90" i="5"/>
  <c r="AC2" i="5"/>
  <c r="W40" i="5"/>
  <c r="H67" i="5"/>
  <c r="O80" i="5"/>
  <c r="F55" i="5"/>
  <c r="F56" i="5"/>
  <c r="M69" i="5"/>
  <c r="T82" i="5"/>
  <c r="X35" i="5"/>
  <c r="E63" i="5"/>
  <c r="J72" i="5"/>
  <c r="B58" i="5"/>
  <c r="I71" i="5"/>
  <c r="AB82" i="5"/>
  <c r="X64" i="5"/>
  <c r="G60" i="5"/>
  <c r="N73" i="5"/>
  <c r="AC53" i="5"/>
  <c r="AD73" i="5"/>
  <c r="S40" i="5"/>
  <c r="X37" i="5"/>
  <c r="D64" i="5"/>
  <c r="W73" i="5"/>
  <c r="X85" i="5"/>
  <c r="T54" i="5"/>
  <c r="C69" i="5"/>
  <c r="K79" i="5"/>
  <c r="G89" i="5"/>
  <c r="U57" i="5"/>
  <c r="J69" i="5"/>
  <c r="AC78" i="5"/>
  <c r="AD90" i="5"/>
  <c r="Z59" i="5"/>
  <c r="I74" i="5"/>
  <c r="D87" i="5"/>
  <c r="AC64" i="5"/>
  <c r="AE89" i="5"/>
  <c r="O58" i="5"/>
  <c r="D70" i="5"/>
  <c r="W79" i="5"/>
  <c r="R63" i="5"/>
  <c r="T60" i="5"/>
  <c r="C75" i="5"/>
  <c r="AB87" i="5"/>
  <c r="D2" i="5"/>
  <c r="G55" i="5"/>
  <c r="F46" i="5"/>
  <c r="R82" i="5"/>
  <c r="J88" i="5"/>
  <c r="X29" i="5"/>
  <c r="W84" i="5"/>
  <c r="I80" i="5"/>
  <c r="O55" i="5"/>
  <c r="I56" i="5"/>
  <c r="T74" i="5"/>
  <c r="AC84" i="5"/>
  <c r="Q65" i="5"/>
  <c r="AD10" i="2"/>
  <c r="H50" i="5"/>
  <c r="P31" i="5"/>
  <c r="G43" i="5"/>
  <c r="R26" i="5"/>
  <c r="L35" i="5"/>
  <c r="AB66" i="5"/>
  <c r="N2" i="5"/>
  <c r="L55" i="5"/>
  <c r="L37" i="5"/>
  <c r="I82" i="5"/>
  <c r="L86" i="5"/>
  <c r="AE64" i="5"/>
  <c r="I57" i="5"/>
  <c r="X57" i="5"/>
  <c r="T64" i="5"/>
  <c r="I63" i="5"/>
  <c r="X60" i="5"/>
  <c r="S80" i="5"/>
  <c r="D69" i="5"/>
  <c r="F24" i="5"/>
  <c r="G9" i="2"/>
  <c r="U14" i="2"/>
  <c r="H11" i="2"/>
  <c r="T15" i="2"/>
  <c r="F21" i="2"/>
  <c r="AC10" i="2"/>
  <c r="K9" i="2"/>
  <c r="C10" i="2"/>
  <c r="A10" i="2"/>
  <c r="G6" i="2"/>
  <c r="O3" i="2"/>
  <c r="AB13" i="2"/>
  <c r="F10" i="2"/>
  <c r="K12" i="2"/>
  <c r="AD16" i="2"/>
  <c r="B8" i="2"/>
  <c r="M13" i="2"/>
  <c r="A2" i="2"/>
  <c r="M17" i="2"/>
  <c r="O1" i="2"/>
  <c r="P4" i="2"/>
  <c r="AB10" i="2"/>
  <c r="E12" i="2"/>
  <c r="N22" i="2"/>
  <c r="B20" i="2"/>
  <c r="B12" i="2"/>
  <c r="K20" i="2"/>
  <c r="AD20" i="2"/>
  <c r="D3" i="2"/>
  <c r="H4" i="2"/>
  <c r="J8" i="2"/>
  <c r="N1" i="2"/>
  <c r="Q13" i="2"/>
  <c r="AC12" i="2"/>
  <c r="U22" i="2"/>
  <c r="H16" i="2"/>
  <c r="B6" i="2"/>
  <c r="P5" i="2"/>
  <c r="C22" i="2"/>
  <c r="K22" i="2"/>
  <c r="G21" i="2"/>
  <c r="G4" i="5"/>
  <c r="Y88" i="5"/>
  <c r="R86" i="5"/>
  <c r="D12" i="2"/>
  <c r="B9" i="2"/>
  <c r="AD3" i="2"/>
  <c r="E21" i="2"/>
  <c r="H8" i="2"/>
  <c r="T11" i="2"/>
  <c r="AC8" i="2"/>
  <c r="I26" i="5"/>
  <c r="C60" i="5"/>
  <c r="AD2" i="2"/>
  <c r="G13" i="2"/>
  <c r="K16" i="2"/>
  <c r="AE14" i="2"/>
  <c r="O12" i="2"/>
  <c r="B2" i="2"/>
  <c r="P16" i="5"/>
  <c r="I4" i="5"/>
  <c r="W28" i="5"/>
  <c r="N40" i="5"/>
  <c r="AB2" i="5"/>
  <c r="C57" i="5"/>
  <c r="E2" i="5"/>
  <c r="F60" i="5"/>
  <c r="H57" i="5"/>
  <c r="C87" i="5"/>
  <c r="AD52" i="5"/>
  <c r="W68" i="5"/>
  <c r="Y69" i="5"/>
  <c r="C62" i="5"/>
  <c r="T34" i="5"/>
  <c r="N69" i="5"/>
  <c r="C68" i="5"/>
  <c r="AD16" i="5"/>
  <c r="B65" i="5"/>
  <c r="X15" i="5"/>
  <c r="R58" i="5"/>
  <c r="AB20" i="2"/>
  <c r="AC19" i="2"/>
  <c r="P10" i="2"/>
  <c r="Q17" i="2"/>
  <c r="E13" i="2"/>
  <c r="AC7" i="2"/>
  <c r="Q9" i="2"/>
  <c r="B7" i="2"/>
  <c r="L20" i="2"/>
  <c r="U12" i="2"/>
  <c r="AC14" i="2"/>
  <c r="O16" i="2"/>
  <c r="L4" i="2"/>
  <c r="C12" i="2"/>
  <c r="C21" i="2"/>
  <c r="B16" i="2"/>
  <c r="E5" i="2"/>
  <c r="L19" i="2"/>
  <c r="AC18" i="2"/>
  <c r="I21" i="2"/>
  <c r="G11" i="2"/>
  <c r="A7" i="2"/>
  <c r="F15" i="2"/>
  <c r="L16" i="2"/>
  <c r="T18" i="2"/>
  <c r="I18" i="2"/>
  <c r="AE6" i="2"/>
  <c r="B1" i="2"/>
  <c r="N12" i="2"/>
  <c r="AD13" i="2"/>
  <c r="K3" i="2"/>
  <c r="G20" i="2"/>
  <c r="T16" i="2"/>
  <c r="F14" i="2"/>
  <c r="Q4" i="2"/>
  <c r="F16" i="2"/>
  <c r="L1" i="2"/>
  <c r="D6" i="2"/>
  <c r="X31" i="5"/>
  <c r="AD24" i="5"/>
  <c r="H1" i="2"/>
  <c r="N14" i="2"/>
  <c r="D13" i="2"/>
  <c r="K21" i="2"/>
  <c r="U21" i="2"/>
  <c r="G1" i="2"/>
  <c r="D13" i="5"/>
  <c r="C90" i="5"/>
  <c r="P2" i="5"/>
  <c r="F22" i="2"/>
  <c r="A4" i="2"/>
  <c r="U8" i="2"/>
  <c r="O7" i="2"/>
  <c r="D19" i="2"/>
  <c r="P13" i="2"/>
  <c r="AB47" i="5"/>
  <c r="O40" i="5"/>
  <c r="C8" i="5"/>
  <c r="Y19" i="5"/>
  <c r="B80" i="5"/>
  <c r="D65" i="5"/>
  <c r="Q76" i="5"/>
  <c r="B64" i="5"/>
  <c r="S68" i="5"/>
  <c r="U65" i="5"/>
  <c r="F79" i="5"/>
  <c r="AD60" i="5"/>
  <c r="H78" i="5"/>
  <c r="AB68" i="5"/>
  <c r="R87" i="5"/>
  <c r="C79" i="5"/>
  <c r="AB74" i="5"/>
  <c r="Y2" i="5"/>
  <c r="G66" i="5"/>
  <c r="I60" i="5"/>
  <c r="C8" i="2"/>
  <c r="I13" i="2"/>
  <c r="J17" i="2"/>
  <c r="B18" i="2"/>
  <c r="J2" i="2"/>
  <c r="H12" i="2"/>
  <c r="P14" i="2"/>
  <c r="E7" i="2"/>
  <c r="P15" i="2"/>
  <c r="AD17" i="2"/>
  <c r="AE15" i="2"/>
  <c r="D18" i="2"/>
  <c r="AD9" i="2"/>
  <c r="U10" i="2"/>
  <c r="P21" i="2"/>
  <c r="P16" i="2"/>
  <c r="AC17" i="2"/>
  <c r="H9" i="2"/>
  <c r="C7" i="2"/>
  <c r="K18" i="2"/>
  <c r="U1" i="2"/>
  <c r="G19" i="2"/>
  <c r="P1" i="2"/>
  <c r="L8" i="2"/>
  <c r="N11" i="2"/>
  <c r="M18" i="2"/>
  <c r="G2" i="2"/>
  <c r="K14" i="2"/>
  <c r="K17" i="2"/>
  <c r="AB17" i="2"/>
  <c r="T17" i="2"/>
  <c r="T8" i="2"/>
  <c r="O15" i="2"/>
  <c r="I10" i="2"/>
  <c r="G12" i="2"/>
  <c r="AB11" i="2"/>
  <c r="F6" i="2"/>
  <c r="H22" i="2"/>
  <c r="N15" i="5"/>
  <c r="W72" i="5"/>
  <c r="E9" i="2"/>
  <c r="C6" i="2"/>
  <c r="I45" i="5"/>
  <c r="J5" i="5"/>
  <c r="G63" i="5"/>
  <c r="Z84" i="5"/>
  <c r="AB69" i="5"/>
  <c r="K81" i="5"/>
  <c r="T73" i="5"/>
  <c r="M73" i="5"/>
  <c r="O70" i="5"/>
  <c r="X45" i="5"/>
  <c r="X65" i="5"/>
  <c r="Q45" i="5"/>
  <c r="B83" i="5"/>
  <c r="B54" i="5"/>
  <c r="N1" i="5"/>
  <c r="R85" i="5"/>
  <c r="C89" i="5"/>
  <c r="E16" i="2"/>
  <c r="O21" i="2"/>
  <c r="U16" i="2"/>
  <c r="K2" i="2"/>
  <c r="U18" i="2"/>
  <c r="K8" i="2"/>
  <c r="M20" i="2"/>
  <c r="J18" i="2"/>
  <c r="F7" i="2"/>
  <c r="D8" i="2"/>
  <c r="C13" i="2"/>
  <c r="D21" i="2"/>
  <c r="AE10" i="2"/>
  <c r="AE12" i="2"/>
  <c r="P20" i="2"/>
  <c r="AB2" i="2"/>
  <c r="E2" i="2"/>
  <c r="A8" i="2"/>
  <c r="AC13" i="2"/>
  <c r="M21" i="2"/>
  <c r="AE13" i="2"/>
  <c r="T2" i="2"/>
  <c r="A20" i="2"/>
  <c r="N13" i="2"/>
  <c r="E4" i="2"/>
  <c r="F13" i="2"/>
  <c r="C11" i="2"/>
  <c r="F11" i="2"/>
  <c r="H17" i="2"/>
  <c r="B14" i="2"/>
  <c r="AC15" i="2"/>
  <c r="P17" i="2"/>
  <c r="G4" i="2"/>
  <c r="F1" i="2"/>
  <c r="D14" i="2"/>
  <c r="AE18" i="2"/>
  <c r="Q8" i="2"/>
  <c r="T1" i="2"/>
  <c r="AE11" i="2"/>
  <c r="N2" i="2"/>
  <c r="H10" i="2"/>
  <c r="H9" i="5"/>
  <c r="Z67" i="5"/>
  <c r="AC5" i="2"/>
  <c r="T21" i="2"/>
  <c r="O11" i="2"/>
  <c r="B10" i="2"/>
  <c r="A1" i="2"/>
  <c r="K13" i="2"/>
  <c r="X76" i="5"/>
  <c r="I22" i="5"/>
  <c r="G56" i="5"/>
  <c r="C85" i="5"/>
  <c r="A6" i="2"/>
  <c r="T14" i="2"/>
  <c r="AE8" i="2"/>
  <c r="O10" i="2"/>
  <c r="I14" i="2"/>
  <c r="J9" i="2"/>
  <c r="E38" i="5"/>
  <c r="S81" i="5"/>
  <c r="D47" i="5"/>
  <c r="L68" i="5"/>
  <c r="AC75" i="5"/>
  <c r="R88" i="5"/>
  <c r="E31" i="5"/>
  <c r="Z81" i="5"/>
  <c r="J77" i="5"/>
  <c r="I2" i="5"/>
  <c r="G74" i="5"/>
  <c r="Z62" i="5"/>
  <c r="AD67" i="5"/>
  <c r="Q78" i="5"/>
  <c r="O62" i="5"/>
  <c r="L56" i="5"/>
  <c r="Q84" i="5"/>
  <c r="M90" i="5"/>
  <c r="W60" i="5"/>
  <c r="D73" i="5"/>
  <c r="D17" i="2"/>
  <c r="AC3" i="2"/>
  <c r="AC21" i="2"/>
  <c r="AC6" i="2"/>
  <c r="H6" i="2"/>
  <c r="AE20" i="2"/>
  <c r="E14" i="2"/>
  <c r="I19" i="2"/>
  <c r="Q10" i="2"/>
  <c r="J7" i="2"/>
  <c r="K1" i="2"/>
  <c r="A11" i="2"/>
  <c r="L6" i="2"/>
  <c r="L11" i="2"/>
  <c r="AE2" i="2"/>
  <c r="I7" i="2"/>
  <c r="C9" i="2"/>
  <c r="P19" i="2"/>
  <c r="I9" i="2"/>
  <c r="G22" i="2"/>
  <c r="M16" i="2"/>
  <c r="A14" i="2"/>
  <c r="Q11" i="2"/>
  <c r="U4" i="2"/>
  <c r="AB12" i="2"/>
  <c r="U11" i="2"/>
  <c r="L18" i="2"/>
  <c r="K5" i="2"/>
  <c r="U3" i="2"/>
  <c r="G16" i="2"/>
  <c r="J21" i="2"/>
  <c r="AD6" i="2"/>
  <c r="C18" i="2"/>
  <c r="D7" i="2"/>
  <c r="J20" i="2"/>
  <c r="A16" i="2"/>
  <c r="N19" i="2"/>
  <c r="C16" i="2"/>
  <c r="F5" i="2"/>
  <c r="A5" i="2"/>
  <c r="I6" i="2"/>
  <c r="R81" i="5"/>
  <c r="AC42" i="5"/>
  <c r="P35" i="5"/>
  <c r="T32" i="5"/>
  <c r="K44" i="5"/>
  <c r="L33" i="5"/>
  <c r="W80" i="5"/>
  <c r="X84" i="5"/>
  <c r="AD37" i="5"/>
  <c r="T86" i="5"/>
  <c r="D82" i="5"/>
  <c r="AE78" i="5"/>
  <c r="T67" i="5"/>
  <c r="R40" i="5"/>
  <c r="K83" i="5"/>
  <c r="I67" i="5"/>
  <c r="L7" i="5"/>
  <c r="K89" i="5"/>
  <c r="L13" i="5"/>
  <c r="J64" i="5"/>
  <c r="X77" i="5"/>
  <c r="AD22" i="2"/>
  <c r="J10" i="2"/>
  <c r="D2" i="2"/>
  <c r="J16" i="2"/>
  <c r="AB15" i="2"/>
  <c r="D16" i="2"/>
  <c r="AD21" i="2"/>
  <c r="J19" i="2"/>
  <c r="D5" i="2"/>
  <c r="L12" i="2"/>
  <c r="M3" i="2"/>
  <c r="F17" i="2"/>
  <c r="J13" i="2"/>
  <c r="I15" i="2"/>
  <c r="I20" i="2"/>
  <c r="E6" i="2"/>
  <c r="K4" i="2"/>
  <c r="K19" i="2"/>
  <c r="I11" i="2"/>
  <c r="A17" i="2"/>
  <c r="B17" i="2"/>
  <c r="E19" i="2"/>
  <c r="AD11" i="2"/>
  <c r="AE7" i="2"/>
  <c r="D10" i="2"/>
  <c r="U2" i="2"/>
  <c r="F20" i="2"/>
  <c r="E8" i="2"/>
  <c r="P7" i="2"/>
  <c r="N5" i="2"/>
  <c r="G18" i="2"/>
  <c r="E10" i="2"/>
  <c r="T4" i="2"/>
  <c r="E18" i="2"/>
  <c r="C2" i="2"/>
  <c r="P3" i="2"/>
  <c r="D9" i="2"/>
  <c r="F19" i="2"/>
  <c r="H2" i="2"/>
  <c r="F4" i="2"/>
  <c r="O21" i="5"/>
  <c r="I55" i="5"/>
  <c r="O83" i="5"/>
  <c r="C78" i="5"/>
  <c r="T13" i="2"/>
  <c r="M14" i="2"/>
  <c r="T3" i="2"/>
  <c r="A9" i="2"/>
  <c r="AE19" i="2"/>
  <c r="G52" i="5"/>
  <c r="P89" i="5"/>
  <c r="R56" i="5"/>
  <c r="U87" i="5"/>
  <c r="U17" i="2"/>
  <c r="N10" i="2"/>
  <c r="B22" i="2"/>
  <c r="X28" i="5"/>
  <c r="AC20" i="5"/>
  <c r="AD11" i="5"/>
  <c r="U23" i="5"/>
  <c r="AC56" i="5"/>
  <c r="J79" i="5"/>
  <c r="N57" i="5"/>
  <c r="N66" i="5"/>
  <c r="F26" i="5"/>
  <c r="AC86" i="5"/>
  <c r="R47" i="5"/>
  <c r="N87" i="5"/>
  <c r="C76" i="5"/>
  <c r="W58" i="5"/>
  <c r="R90" i="5"/>
  <c r="D74" i="5"/>
  <c r="AD2" i="5"/>
  <c r="R34" i="5"/>
  <c r="Y75" i="5"/>
  <c r="G2" i="5"/>
  <c r="G62" i="5"/>
  <c r="H13" i="2"/>
  <c r="T19" i="2"/>
  <c r="AD7" i="2"/>
  <c r="D22" i="2"/>
  <c r="K11" i="2"/>
  <c r="O22" i="2"/>
  <c r="K10" i="2"/>
  <c r="B3" i="2"/>
  <c r="O4" i="2"/>
  <c r="A13" i="2"/>
  <c r="U19" i="2"/>
  <c r="G8" i="2"/>
  <c r="P2" i="2"/>
  <c r="AC11" i="2"/>
  <c r="J4" i="2"/>
  <c r="E22" i="2"/>
  <c r="B21" i="2"/>
  <c r="AD4" i="2"/>
  <c r="E3" i="2"/>
  <c r="B19" i="2"/>
  <c r="I8" i="2"/>
  <c r="U20" i="2"/>
  <c r="L13" i="2"/>
  <c r="AB3" i="2"/>
  <c r="N4" i="2"/>
  <c r="K15" i="2"/>
  <c r="P18" i="2"/>
  <c r="N7" i="2"/>
  <c r="C17" i="2"/>
  <c r="N3" i="2"/>
  <c r="I4" i="2"/>
  <c r="A22" i="2"/>
  <c r="G17" i="2"/>
  <c r="M8" i="2"/>
  <c r="AC22" i="2"/>
  <c r="G15" i="2"/>
  <c r="Q5" i="2"/>
  <c r="AD15" i="2"/>
  <c r="P11" i="2"/>
  <c r="H15" i="2"/>
  <c r="D11" i="2"/>
  <c r="B11" i="2"/>
  <c r="A3" i="2"/>
  <c r="L29" i="5"/>
  <c r="M4" i="2"/>
  <c r="C1" i="2"/>
  <c r="J12" i="2"/>
  <c r="E17" i="2"/>
  <c r="I22" i="2"/>
  <c r="R33" i="5"/>
  <c r="W25" i="5"/>
  <c r="G9" i="5"/>
  <c r="AB20" i="5"/>
  <c r="W61" i="5"/>
  <c r="W69" i="5"/>
  <c r="H62" i="5"/>
  <c r="H71" i="5"/>
  <c r="J56" i="5"/>
  <c r="X56" i="5"/>
  <c r="T3" i="5"/>
  <c r="R79" i="5"/>
  <c r="Q63" i="5"/>
  <c r="F20" i="5"/>
  <c r="AB78" i="5"/>
  <c r="U29" i="5"/>
  <c r="AE56" i="5"/>
  <c r="H60" i="5"/>
  <c r="I73" i="5"/>
  <c r="AE90" i="5"/>
  <c r="P12" i="2"/>
  <c r="I2" i="2"/>
  <c r="N20" i="2"/>
  <c r="AE4" i="2"/>
  <c r="Q3" i="2"/>
  <c r="Q12" i="2"/>
  <c r="AB19" i="2"/>
  <c r="AD12" i="2"/>
  <c r="AD18" i="2"/>
  <c r="T22" i="2"/>
  <c r="F2" i="2"/>
  <c r="T5" i="2"/>
  <c r="N17" i="2"/>
  <c r="D1" i="2"/>
  <c r="L21" i="2"/>
  <c r="L10" i="2"/>
  <c r="O9" i="2"/>
  <c r="U7" i="2"/>
  <c r="H20" i="2"/>
  <c r="AD8" i="2"/>
  <c r="H14" i="2"/>
  <c r="L14" i="2"/>
  <c r="B4" i="2"/>
  <c r="AD5" i="2"/>
  <c r="N16" i="2"/>
  <c r="L5" i="2"/>
  <c r="N18" i="2"/>
  <c r="N8" i="2"/>
  <c r="AE22" i="2"/>
  <c r="L9" i="2"/>
  <c r="N6" i="2"/>
  <c r="D15" i="2"/>
  <c r="P9" i="2"/>
  <c r="H7" i="2"/>
  <c r="M22" i="2"/>
  <c r="O5" i="2"/>
  <c r="L17" i="2"/>
  <c r="L2" i="2"/>
  <c r="AB8" i="2"/>
  <c r="P22" i="2"/>
  <c r="O19" i="2"/>
  <c r="T10" i="2"/>
  <c r="G65" i="5"/>
  <c r="F11" i="5"/>
  <c r="J39" i="5"/>
  <c r="C3" i="5"/>
  <c r="AD68" i="5"/>
  <c r="S69" i="5"/>
  <c r="U79" i="5"/>
  <c r="K62" i="5"/>
  <c r="S54" i="5"/>
  <c r="B72" i="5"/>
  <c r="D57" i="5"/>
  <c r="N39" i="5"/>
  <c r="N59" i="5"/>
  <c r="W83" i="5"/>
  <c r="X43" i="5"/>
  <c r="N65" i="5"/>
  <c r="AD6" i="5"/>
  <c r="E79" i="5"/>
  <c r="L66" i="5"/>
  <c r="K7" i="2"/>
  <c r="L3" i="2"/>
  <c r="Q1" i="2"/>
  <c r="U5" i="2"/>
  <c r="Q2" i="2"/>
  <c r="AB14" i="2"/>
  <c r="E1" i="2"/>
  <c r="G10" i="2"/>
  <c r="AE9" i="2"/>
  <c r="T12" i="2"/>
  <c r="AB6" i="2"/>
  <c r="AE17" i="2"/>
  <c r="H21" i="2"/>
  <c r="C14" i="2"/>
  <c r="J14" i="2"/>
  <c r="C15" i="2"/>
  <c r="B5" i="2"/>
  <c r="M12" i="2"/>
  <c r="AE21" i="2"/>
  <c r="E11" i="2"/>
  <c r="AE16" i="2"/>
  <c r="M1" i="2"/>
  <c r="AD14" i="2"/>
  <c r="T6" i="2"/>
  <c r="AC9" i="2"/>
  <c r="AE3" i="2"/>
  <c r="K6" i="2"/>
  <c r="F9" i="2"/>
  <c r="Q6" i="2"/>
  <c r="J11" i="2"/>
  <c r="O13" i="2"/>
  <c r="I5" i="2"/>
  <c r="O2" i="2"/>
  <c r="AB16" i="2"/>
  <c r="AB9" i="2"/>
  <c r="C19" i="2"/>
  <c r="D4" i="2"/>
  <c r="M5" i="2"/>
  <c r="A18" i="2"/>
  <c r="B13" i="2"/>
  <c r="N9" i="2"/>
  <c r="E90" i="5"/>
  <c r="I85" i="5"/>
  <c r="R8" i="5"/>
  <c r="F8" i="2"/>
  <c r="M19" i="2"/>
  <c r="I12" i="2"/>
  <c r="O17" i="2"/>
  <c r="L22" i="2"/>
  <c r="B14" i="5"/>
  <c r="X78" i="5"/>
  <c r="U84" i="5"/>
  <c r="M2" i="2"/>
  <c r="G7" i="2"/>
  <c r="N15" i="2"/>
  <c r="M7" i="2"/>
  <c r="U6" i="2"/>
  <c r="AE69" i="5"/>
  <c r="AD15" i="5"/>
  <c r="Q36" i="5"/>
  <c r="Y90" i="5"/>
  <c r="X73" i="5"/>
  <c r="AD57" i="5"/>
  <c r="U76" i="5"/>
  <c r="O84" i="5"/>
  <c r="E67" i="5"/>
  <c r="M59" i="5"/>
  <c r="Z76" i="5"/>
  <c r="AB61" i="5"/>
  <c r="R55" i="5"/>
  <c r="AD55" i="5"/>
  <c r="H64" i="5"/>
  <c r="Q88" i="5"/>
  <c r="H44" i="5"/>
  <c r="H70" i="5"/>
  <c r="B84" i="5"/>
  <c r="C65" i="5"/>
  <c r="L53" i="5"/>
  <c r="T20" i="2"/>
  <c r="M9" i="2"/>
  <c r="O20" i="2"/>
  <c r="T9" i="2"/>
  <c r="H3" i="2"/>
  <c r="AB7" i="2"/>
  <c r="M6" i="2"/>
  <c r="F18" i="2"/>
  <c r="U15" i="2"/>
  <c r="AD19" i="2"/>
  <c r="T7" i="2"/>
  <c r="AB4" i="2"/>
  <c r="N21" i="2"/>
  <c r="E20" i="2"/>
  <c r="H18" i="2"/>
  <c r="AC16" i="2"/>
  <c r="P6" i="2"/>
  <c r="Q7" i="2"/>
  <c r="A21" i="2"/>
  <c r="F3" i="2"/>
  <c r="G5" i="2"/>
  <c r="A15" i="2"/>
  <c r="H19" i="2"/>
  <c r="C3" i="2"/>
  <c r="AC20" i="2"/>
  <c r="G14" i="2"/>
  <c r="U9" i="2"/>
  <c r="E15" i="2"/>
  <c r="AE5" i="2"/>
  <c r="J22" i="2"/>
  <c r="J6" i="2"/>
  <c r="J15" i="2"/>
  <c r="A19" i="2"/>
  <c r="O8" i="2"/>
  <c r="M11" i="2"/>
  <c r="H5" i="2"/>
  <c r="AB22" i="2"/>
  <c r="O14" i="2"/>
  <c r="B15" i="2"/>
  <c r="U13" i="2"/>
  <c r="I1" i="2"/>
  <c r="C5" i="2"/>
  <c r="G82" i="5"/>
  <c r="AC67" i="5"/>
  <c r="K70" i="5"/>
  <c r="I16" i="2"/>
  <c r="M10" i="2"/>
  <c r="P8" i="2"/>
  <c r="AB5" i="2"/>
  <c r="AE86" i="5"/>
  <c r="T72" i="5"/>
  <c r="Z54" i="5"/>
  <c r="AC4" i="2"/>
  <c r="AB21" i="2"/>
  <c r="O18" i="2"/>
  <c r="J3" i="2"/>
  <c r="I17" i="2"/>
  <c r="AC2" i="2"/>
  <c r="J1" i="2"/>
  <c r="F12" i="2"/>
  <c r="AC15" i="4" l="1"/>
  <c r="AC20" i="4"/>
  <c r="AC35" i="4"/>
  <c r="AC38" i="4"/>
  <c r="AC41" i="4"/>
  <c r="AC44" i="4"/>
  <c r="AC3" i="4"/>
  <c r="AC5" i="4"/>
  <c r="AC13" i="4"/>
  <c r="AC23" i="4"/>
  <c r="AC26" i="4"/>
  <c r="AC29" i="4"/>
  <c r="AC32" i="4"/>
  <c r="AC7" i="4"/>
  <c r="AC9" i="4"/>
  <c r="AC11" i="4"/>
  <c r="AC18" i="4"/>
  <c r="AC16" i="4"/>
  <c r="AC36" i="4"/>
  <c r="AC39" i="4"/>
  <c r="AC42" i="4"/>
  <c r="AC45" i="4"/>
  <c r="AC21" i="4"/>
  <c r="AC24" i="4"/>
  <c r="AC27" i="4"/>
  <c r="AC30" i="4"/>
  <c r="AC33" i="4"/>
  <c r="AC14" i="4"/>
  <c r="AC4" i="4"/>
  <c r="AC6" i="4"/>
  <c r="AC12" i="4"/>
  <c r="AC19" i="4"/>
  <c r="AC8" i="4"/>
  <c r="AC10" i="4"/>
  <c r="AC37" i="4"/>
  <c r="AC40" i="4"/>
  <c r="AC43" i="4"/>
  <c r="AC46" i="4"/>
  <c r="AC22" i="4"/>
  <c r="AC17" i="4"/>
  <c r="AC25" i="4"/>
  <c r="AC28" i="4"/>
  <c r="AC31" i="4"/>
  <c r="AC34" i="4"/>
  <c r="AB7" i="3"/>
  <c r="AB2" i="3"/>
  <c r="AB11" i="3"/>
  <c r="AI2" i="4"/>
  <c r="K2" i="4" s="1"/>
  <c r="AO18" i="3"/>
  <c r="AO6" i="3"/>
  <c r="L6" i="3" s="1"/>
  <c r="AO5" i="3"/>
  <c r="AO2" i="3"/>
  <c r="AE2" i="3" s="1"/>
  <c r="L2" i="3" s="1"/>
  <c r="AO13" i="3"/>
  <c r="AO22" i="3"/>
  <c r="AB6" i="3"/>
  <c r="AB14" i="3"/>
  <c r="AB9" i="3"/>
  <c r="AB10" i="3"/>
  <c r="AC2" i="3"/>
  <c r="AB15" i="3"/>
  <c r="AB8" i="3"/>
  <c r="AB5" i="3"/>
  <c r="AB12" i="3"/>
  <c r="AB19" i="3"/>
  <c r="AB17" i="3"/>
  <c r="AB4" i="3"/>
  <c r="AB22" i="3"/>
  <c r="AO4" i="3"/>
  <c r="AB21" i="3"/>
  <c r="AB3" i="3"/>
  <c r="AB20" i="3"/>
  <c r="AB13" i="3"/>
  <c r="AB18" i="3"/>
  <c r="AO11" i="3"/>
  <c r="L11" i="3" s="1"/>
  <c r="AB16" i="3"/>
  <c r="AO10" i="3"/>
  <c r="AE34" i="4"/>
  <c r="L34" i="4" s="1"/>
  <c r="AE46" i="4"/>
  <c r="L46" i="4" s="1"/>
  <c r="S7" i="4"/>
  <c r="R8" i="4" s="1"/>
  <c r="U2" i="4"/>
  <c r="S3" i="4"/>
  <c r="R4" i="4" s="1"/>
  <c r="Y2" i="4"/>
  <c r="U13" i="4"/>
  <c r="Y13" i="4"/>
  <c r="N2" i="4"/>
  <c r="AE2" i="4"/>
  <c r="L2" i="4" s="1"/>
  <c r="AE3" i="4"/>
  <c r="L3" i="4" s="1"/>
  <c r="AE4" i="4"/>
  <c r="L4" i="4" s="1"/>
  <c r="AE5" i="4"/>
  <c r="L5" i="4" s="1"/>
  <c r="AE6" i="4"/>
  <c r="L6" i="4" s="1"/>
  <c r="AE7" i="4"/>
  <c r="L7" i="4" s="1"/>
  <c r="AE8" i="4"/>
  <c r="L8" i="4" s="1"/>
  <c r="AE9" i="4"/>
  <c r="L9" i="4" s="1"/>
  <c r="AE10" i="4"/>
  <c r="L10" i="4" s="1"/>
  <c r="AE11" i="4"/>
  <c r="L11" i="4" s="1"/>
  <c r="AE12" i="4"/>
  <c r="L12" i="4" s="1"/>
  <c r="AE13" i="4"/>
  <c r="L13" i="4" s="1"/>
  <c r="AE14" i="4"/>
  <c r="L14" i="4" s="1"/>
  <c r="AE15" i="4"/>
  <c r="L15" i="4" s="1"/>
  <c r="AE16" i="4"/>
  <c r="L16" i="4" s="1"/>
  <c r="AE17" i="4"/>
  <c r="L17" i="4" s="1"/>
  <c r="AE18" i="4"/>
  <c r="L18" i="4" s="1"/>
  <c r="AE19" i="4"/>
  <c r="L19" i="4" s="1"/>
  <c r="AE20" i="4"/>
  <c r="L20" i="4" s="1"/>
  <c r="AE21" i="4"/>
  <c r="L21" i="4" s="1"/>
  <c r="AE22" i="4"/>
  <c r="L22" i="4" s="1"/>
  <c r="AH3" i="4"/>
  <c r="B3" i="4" s="1"/>
  <c r="T2" i="4"/>
  <c r="T7" i="4"/>
  <c r="T13" i="4"/>
  <c r="AH3" i="3"/>
  <c r="AH4" i="3" s="1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L13" i="3"/>
  <c r="L16" i="3"/>
  <c r="X13" i="3"/>
  <c r="AI2" i="3"/>
  <c r="S13" i="3"/>
  <c r="AO15" i="3"/>
  <c r="L12" i="3"/>
  <c r="L21" i="3"/>
  <c r="AO14" i="3"/>
  <c r="AO27" i="3"/>
  <c r="AO7" i="3"/>
  <c r="L8" i="3"/>
  <c r="AO3" i="3"/>
  <c r="L22" i="3"/>
  <c r="Q14" i="2"/>
  <c r="Q18" i="2"/>
  <c r="L5" i="3" l="1"/>
  <c r="L14" i="3"/>
  <c r="L15" i="3"/>
  <c r="L18" i="3"/>
  <c r="N13" i="3"/>
  <c r="L4" i="3"/>
  <c r="L3" i="3"/>
  <c r="S8" i="4"/>
  <c r="R9" i="4" s="1"/>
  <c r="Y13" i="3"/>
  <c r="R14" i="3"/>
  <c r="AH15" i="3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H36" i="3" s="1"/>
  <c r="AH37" i="3" s="1"/>
  <c r="AH38" i="3" s="1"/>
  <c r="AH39" i="3" s="1"/>
  <c r="AH40" i="3" s="1"/>
  <c r="AH41" i="3" s="1"/>
  <c r="AH42" i="3" s="1"/>
  <c r="AH43" i="3" s="1"/>
  <c r="AH44" i="3" s="1"/>
  <c r="AH45" i="3" s="1"/>
  <c r="AH46" i="3" s="1"/>
  <c r="U7" i="4"/>
  <c r="Y7" i="4"/>
  <c r="X14" i="4"/>
  <c r="T14" i="4"/>
  <c r="S14" i="4"/>
  <c r="R15" i="4" s="1"/>
  <c r="AI3" i="4"/>
  <c r="K3" i="4" s="1"/>
  <c r="AH4" i="4"/>
  <c r="B4" i="4" s="1"/>
  <c r="N3" i="4"/>
  <c r="X3" i="4"/>
  <c r="T3" i="4"/>
  <c r="Y3" i="4"/>
  <c r="U3" i="4"/>
  <c r="X8" i="4"/>
  <c r="T8" i="4"/>
  <c r="X14" i="3"/>
  <c r="U13" i="3"/>
  <c r="W7" i="3"/>
  <c r="AO17" i="3"/>
  <c r="N14" i="3"/>
  <c r="AI3" i="3"/>
  <c r="AI4" i="3"/>
  <c r="Q15" i="2"/>
  <c r="Q19" i="2"/>
  <c r="N15" i="3" l="1"/>
  <c r="L7" i="3"/>
  <c r="L17" i="3"/>
  <c r="X15" i="4"/>
  <c r="S15" i="4"/>
  <c r="T15" i="4"/>
  <c r="U8" i="4"/>
  <c r="Y8" i="4"/>
  <c r="AI4" i="4"/>
  <c r="K4" i="4" s="1"/>
  <c r="AH5" i="4"/>
  <c r="B5" i="4" s="1"/>
  <c r="N4" i="4"/>
  <c r="U14" i="4"/>
  <c r="Y14" i="4"/>
  <c r="X4" i="4"/>
  <c r="T4" i="4"/>
  <c r="S4" i="4"/>
  <c r="R5" i="4" s="1"/>
  <c r="X9" i="4"/>
  <c r="T9" i="4"/>
  <c r="S9" i="4"/>
  <c r="R10" i="4" s="1"/>
  <c r="S14" i="3"/>
  <c r="T14" i="3"/>
  <c r="W9" i="3"/>
  <c r="AO19" i="3"/>
  <c r="AI5" i="3"/>
  <c r="N16" i="3"/>
  <c r="L9" i="3" l="1"/>
  <c r="L19" i="3"/>
  <c r="R16" i="4"/>
  <c r="U15" i="4"/>
  <c r="Y15" i="4"/>
  <c r="Y14" i="3"/>
  <c r="R15" i="3"/>
  <c r="X15" i="3" s="1"/>
  <c r="U4" i="4"/>
  <c r="Y4" i="4"/>
  <c r="U9" i="4"/>
  <c r="Y9" i="4"/>
  <c r="AI5" i="4"/>
  <c r="K5" i="4" s="1"/>
  <c r="AH6" i="4"/>
  <c r="B6" i="4" s="1"/>
  <c r="N5" i="4"/>
  <c r="U14" i="3"/>
  <c r="W10" i="3"/>
  <c r="AO20" i="3"/>
  <c r="AI6" i="3"/>
  <c r="N17" i="3"/>
  <c r="Q16" i="2"/>
  <c r="Q20" i="2"/>
  <c r="L10" i="3" l="1"/>
  <c r="L20" i="3"/>
  <c r="T16" i="4"/>
  <c r="X16" i="4"/>
  <c r="S16" i="4"/>
  <c r="AI6" i="4"/>
  <c r="K6" i="4" s="1"/>
  <c r="AH7" i="4"/>
  <c r="B7" i="4" s="1"/>
  <c r="N6" i="4"/>
  <c r="X10" i="4"/>
  <c r="T10" i="4"/>
  <c r="S10" i="4"/>
  <c r="R11" i="4" s="1"/>
  <c r="X5" i="4"/>
  <c r="T5" i="4"/>
  <c r="S5" i="4"/>
  <c r="R6" i="4" s="1"/>
  <c r="S15" i="3"/>
  <c r="T15" i="3"/>
  <c r="AI7" i="3"/>
  <c r="N18" i="3"/>
  <c r="R17" i="4" l="1"/>
  <c r="U16" i="4"/>
  <c r="Y16" i="4"/>
  <c r="Y15" i="3"/>
  <c r="R16" i="3"/>
  <c r="X16" i="3" s="1"/>
  <c r="U5" i="4"/>
  <c r="Y5" i="4"/>
  <c r="U10" i="4"/>
  <c r="Y10" i="4"/>
  <c r="AI7" i="4"/>
  <c r="K7" i="4" s="1"/>
  <c r="AH8" i="4"/>
  <c r="B8" i="4" s="1"/>
  <c r="N7" i="4"/>
  <c r="U15" i="3"/>
  <c r="AI8" i="3"/>
  <c r="N19" i="3"/>
  <c r="Q21" i="2"/>
  <c r="T17" i="4" l="1"/>
  <c r="X17" i="4"/>
  <c r="S17" i="4"/>
  <c r="AI8" i="4"/>
  <c r="K8" i="4" s="1"/>
  <c r="AH9" i="4"/>
  <c r="B9" i="4" s="1"/>
  <c r="N8" i="4"/>
  <c r="X11" i="4"/>
  <c r="T11" i="4"/>
  <c r="S11" i="4"/>
  <c r="R12" i="4" s="1"/>
  <c r="X6" i="4"/>
  <c r="T6" i="4"/>
  <c r="S6" i="4"/>
  <c r="S16" i="3"/>
  <c r="T16" i="3"/>
  <c r="AI9" i="3"/>
  <c r="N20" i="3"/>
  <c r="R18" i="4" l="1"/>
  <c r="Y17" i="4"/>
  <c r="U17" i="4"/>
  <c r="Y16" i="3"/>
  <c r="R17" i="3"/>
  <c r="X17" i="3" s="1"/>
  <c r="U6" i="4"/>
  <c r="Y6" i="4"/>
  <c r="U11" i="4"/>
  <c r="Y11" i="4"/>
  <c r="AI9" i="4"/>
  <c r="K9" i="4" s="1"/>
  <c r="AH10" i="4"/>
  <c r="B10" i="4" s="1"/>
  <c r="N9" i="4"/>
  <c r="U16" i="3"/>
  <c r="AI10" i="3"/>
  <c r="N21" i="3"/>
  <c r="Q22" i="2"/>
  <c r="S18" i="4" l="1"/>
  <c r="X18" i="4"/>
  <c r="T18" i="4"/>
  <c r="R2" i="3"/>
  <c r="X2" i="3" s="1"/>
  <c r="AI10" i="4"/>
  <c r="K10" i="4" s="1"/>
  <c r="AH11" i="4"/>
  <c r="B11" i="4" s="1"/>
  <c r="N10" i="4"/>
  <c r="X12" i="4"/>
  <c r="T12" i="4"/>
  <c r="S12" i="4"/>
  <c r="S17" i="3"/>
  <c r="R18" i="3" s="1"/>
  <c r="T17" i="3"/>
  <c r="AI11" i="3"/>
  <c r="N22" i="3"/>
  <c r="S18" i="3" l="1"/>
  <c r="X18" i="3"/>
  <c r="T18" i="3"/>
  <c r="R19" i="4"/>
  <c r="U18" i="4"/>
  <c r="Y18" i="4"/>
  <c r="U12" i="4"/>
  <c r="Y12" i="4"/>
  <c r="AI11" i="4"/>
  <c r="K11" i="4" s="1"/>
  <c r="AH12" i="4"/>
  <c r="B12" i="4" s="1"/>
  <c r="N11" i="4"/>
  <c r="U17" i="3"/>
  <c r="Y17" i="3"/>
  <c r="S2" i="3"/>
  <c r="T2" i="3"/>
  <c r="AI12" i="3"/>
  <c r="K2" i="3" s="1"/>
  <c r="N2" i="3"/>
  <c r="Y2" i="3" l="1"/>
  <c r="R3" i="3"/>
  <c r="R19" i="3"/>
  <c r="U18" i="3"/>
  <c r="Y18" i="3"/>
  <c r="X19" i="4"/>
  <c r="T19" i="4"/>
  <c r="S19" i="4"/>
  <c r="AI12" i="4"/>
  <c r="K12" i="4" s="1"/>
  <c r="AH13" i="4"/>
  <c r="B13" i="4" s="1"/>
  <c r="N12" i="4"/>
  <c r="X3" i="3"/>
  <c r="U2" i="3"/>
  <c r="AI13" i="3"/>
  <c r="N3" i="3"/>
  <c r="K3" i="3" l="1"/>
  <c r="K13" i="3"/>
  <c r="X19" i="3"/>
  <c r="S19" i="3"/>
  <c r="T19" i="3"/>
  <c r="R20" i="4"/>
  <c r="U19" i="4"/>
  <c r="Y19" i="4"/>
  <c r="AI13" i="4"/>
  <c r="K13" i="4" s="1"/>
  <c r="AH14" i="4"/>
  <c r="B14" i="4" s="1"/>
  <c r="N13" i="4"/>
  <c r="S3" i="3"/>
  <c r="R4" i="3" s="1"/>
  <c r="T3" i="3"/>
  <c r="AI14" i="3"/>
  <c r="N4" i="3"/>
  <c r="K4" i="3" l="1"/>
  <c r="K14" i="3"/>
  <c r="U19" i="3"/>
  <c r="R20" i="3"/>
  <c r="Y19" i="3"/>
  <c r="S20" i="4"/>
  <c r="X20" i="4"/>
  <c r="T20" i="4"/>
  <c r="AI14" i="4"/>
  <c r="K14" i="4" s="1"/>
  <c r="AH15" i="4"/>
  <c r="B15" i="4" s="1"/>
  <c r="N14" i="4"/>
  <c r="S4" i="3"/>
  <c r="R5" i="3" s="1"/>
  <c r="X4" i="3"/>
  <c r="T4" i="3"/>
  <c r="U3" i="3"/>
  <c r="Y3" i="3"/>
  <c r="AI15" i="3"/>
  <c r="N5" i="3"/>
  <c r="K5" i="3" l="1"/>
  <c r="K15" i="3"/>
  <c r="T5" i="3"/>
  <c r="S5" i="3"/>
  <c r="X5" i="3"/>
  <c r="X20" i="3"/>
  <c r="T20" i="3"/>
  <c r="S20" i="3"/>
  <c r="R21" i="4"/>
  <c r="U20" i="4"/>
  <c r="Y20" i="4"/>
  <c r="AI15" i="4"/>
  <c r="K15" i="4" s="1"/>
  <c r="AH16" i="4"/>
  <c r="B16" i="4" s="1"/>
  <c r="N15" i="4"/>
  <c r="U4" i="3"/>
  <c r="Y4" i="3"/>
  <c r="AI16" i="3"/>
  <c r="N6" i="3"/>
  <c r="K6" i="3" l="1"/>
  <c r="K16" i="3"/>
  <c r="U20" i="3"/>
  <c r="Y20" i="3"/>
  <c r="R21" i="3"/>
  <c r="R6" i="3"/>
  <c r="Y5" i="3"/>
  <c r="U5" i="3"/>
  <c r="T21" i="4"/>
  <c r="S21" i="4"/>
  <c r="X21" i="4"/>
  <c r="AI16" i="4"/>
  <c r="K16" i="4" s="1"/>
  <c r="AH17" i="4"/>
  <c r="B17" i="4" s="1"/>
  <c r="N16" i="4"/>
  <c r="AI17" i="3"/>
  <c r="N7" i="3"/>
  <c r="K7" i="3" l="1"/>
  <c r="K17" i="3"/>
  <c r="X6" i="3"/>
  <c r="S6" i="3"/>
  <c r="T6" i="3"/>
  <c r="X21" i="3"/>
  <c r="T21" i="3"/>
  <c r="S21" i="3"/>
  <c r="R22" i="4"/>
  <c r="Y21" i="4"/>
  <c r="U21" i="4"/>
  <c r="AI17" i="4"/>
  <c r="K17" i="4" s="1"/>
  <c r="AH18" i="4"/>
  <c r="B18" i="4" s="1"/>
  <c r="N17" i="4"/>
  <c r="AI18" i="3"/>
  <c r="N8" i="3"/>
  <c r="K8" i="3" l="1"/>
  <c r="K18" i="3"/>
  <c r="U21" i="3"/>
  <c r="Y21" i="3"/>
  <c r="R22" i="3"/>
  <c r="R7" i="3"/>
  <c r="U6" i="3"/>
  <c r="Y6" i="3"/>
  <c r="T22" i="4"/>
  <c r="X22" i="4"/>
  <c r="S22" i="4"/>
  <c r="AI18" i="4"/>
  <c r="K18" i="4" s="1"/>
  <c r="AH19" i="4"/>
  <c r="B19" i="4" s="1"/>
  <c r="N18" i="4"/>
  <c r="AI19" i="3"/>
  <c r="N9" i="3"/>
  <c r="K9" i="3" l="1"/>
  <c r="K19" i="3"/>
  <c r="S7" i="3"/>
  <c r="X7" i="3"/>
  <c r="T7" i="3"/>
  <c r="X22" i="3"/>
  <c r="S22" i="3"/>
  <c r="T22" i="3"/>
  <c r="R23" i="4"/>
  <c r="U22" i="4"/>
  <c r="Y22" i="4"/>
  <c r="AI19" i="4"/>
  <c r="K19" i="4" s="1"/>
  <c r="AH20" i="4"/>
  <c r="B20" i="4" s="1"/>
  <c r="N19" i="4"/>
  <c r="AI20" i="3"/>
  <c r="N10" i="3"/>
  <c r="K10" i="3" l="1"/>
  <c r="K20" i="3"/>
  <c r="U22" i="3"/>
  <c r="Y22" i="3"/>
  <c r="R8" i="3"/>
  <c r="U7" i="3"/>
  <c r="Y7" i="3"/>
  <c r="X23" i="4"/>
  <c r="S23" i="4"/>
  <c r="T23" i="4"/>
  <c r="AI20" i="4"/>
  <c r="K20" i="4" s="1"/>
  <c r="AH21" i="4"/>
  <c r="B21" i="4" s="1"/>
  <c r="N20" i="4"/>
  <c r="AI21" i="3"/>
  <c r="N11" i="3"/>
  <c r="K11" i="3" l="1"/>
  <c r="K21" i="3"/>
  <c r="S8" i="3"/>
  <c r="T8" i="3"/>
  <c r="X8" i="3"/>
  <c r="R24" i="4"/>
  <c r="Y23" i="4"/>
  <c r="U23" i="4"/>
  <c r="AI21" i="4"/>
  <c r="K21" i="4" s="1"/>
  <c r="AH22" i="4"/>
  <c r="B22" i="4" s="1"/>
  <c r="N21" i="4"/>
  <c r="AI22" i="3"/>
  <c r="N12" i="3"/>
  <c r="K12" i="3" l="1"/>
  <c r="K22" i="3"/>
  <c r="R9" i="3"/>
  <c r="U8" i="3"/>
  <c r="Y8" i="3"/>
  <c r="T24" i="4"/>
  <c r="X24" i="4"/>
  <c r="S24" i="4"/>
  <c r="AI22" i="4"/>
  <c r="K22" i="4" s="1"/>
  <c r="N22" i="4"/>
  <c r="AH23" i="4"/>
  <c r="AI23" i="3"/>
  <c r="N23" i="4" l="1"/>
  <c r="B23" i="4"/>
  <c r="S9" i="3"/>
  <c r="X9" i="3"/>
  <c r="T9" i="3"/>
  <c r="R25" i="4"/>
  <c r="Y24" i="4"/>
  <c r="U24" i="4"/>
  <c r="AH24" i="4"/>
  <c r="AI23" i="4"/>
  <c r="K23" i="4" s="1"/>
  <c r="AI24" i="3"/>
  <c r="N24" i="4" l="1"/>
  <c r="B24" i="4"/>
  <c r="R10" i="3"/>
  <c r="Y9" i="3"/>
  <c r="U9" i="3"/>
  <c r="X25" i="4"/>
  <c r="S25" i="4"/>
  <c r="T25" i="4"/>
  <c r="AI24" i="4"/>
  <c r="K24" i="4" s="1"/>
  <c r="AH25" i="4"/>
  <c r="AI25" i="3"/>
  <c r="N25" i="4" l="1"/>
  <c r="B25" i="4"/>
  <c r="T10" i="3"/>
  <c r="X10" i="3"/>
  <c r="S10" i="3"/>
  <c r="R26" i="4"/>
  <c r="U25" i="4"/>
  <c r="Y25" i="4"/>
  <c r="AH26" i="4"/>
  <c r="AI25" i="4"/>
  <c r="K25" i="4" s="1"/>
  <c r="AI26" i="3"/>
  <c r="N26" i="4" l="1"/>
  <c r="B26" i="4"/>
  <c r="R11" i="3"/>
  <c r="U10" i="3"/>
  <c r="Y10" i="3"/>
  <c r="X26" i="4"/>
  <c r="T26" i="4"/>
  <c r="S26" i="4"/>
  <c r="AI26" i="4"/>
  <c r="K26" i="4" s="1"/>
  <c r="AH27" i="4"/>
  <c r="AI27" i="3"/>
  <c r="N27" i="4" l="1"/>
  <c r="B27" i="4"/>
  <c r="S11" i="3"/>
  <c r="T11" i="3"/>
  <c r="X11" i="3"/>
  <c r="R27" i="4"/>
  <c r="U26" i="4"/>
  <c r="Y26" i="4"/>
  <c r="AH28" i="4"/>
  <c r="AI27" i="4"/>
  <c r="K27" i="4" s="1"/>
  <c r="AI28" i="3"/>
  <c r="N28" i="4" l="1"/>
  <c r="B28" i="4"/>
  <c r="R12" i="3"/>
  <c r="U11" i="3"/>
  <c r="Y11" i="3"/>
  <c r="T27" i="4"/>
  <c r="S27" i="4"/>
  <c r="X27" i="4"/>
  <c r="AH29" i="4"/>
  <c r="AI28" i="4"/>
  <c r="K28" i="4" s="1"/>
  <c r="AI29" i="3"/>
  <c r="N29" i="4" l="1"/>
  <c r="B29" i="4"/>
  <c r="S12" i="3"/>
  <c r="T12" i="3"/>
  <c r="X12" i="3"/>
  <c r="R28" i="4"/>
  <c r="U27" i="4"/>
  <c r="Y27" i="4"/>
  <c r="AI29" i="4"/>
  <c r="K29" i="4" s="1"/>
  <c r="AH30" i="4"/>
  <c r="AI30" i="3"/>
  <c r="N30" i="4" l="1"/>
  <c r="B30" i="4"/>
  <c r="U12" i="3"/>
  <c r="Y12" i="3"/>
  <c r="X28" i="4"/>
  <c r="T28" i="4"/>
  <c r="S28" i="4"/>
  <c r="AH31" i="4"/>
  <c r="AI30" i="4"/>
  <c r="K30" i="4" s="1"/>
  <c r="AI31" i="3"/>
  <c r="N31" i="4" l="1"/>
  <c r="B31" i="4"/>
  <c r="R29" i="4"/>
  <c r="Y28" i="4"/>
  <c r="U28" i="4"/>
  <c r="AI31" i="4"/>
  <c r="K31" i="4" s="1"/>
  <c r="AH32" i="4"/>
  <c r="AI32" i="3"/>
  <c r="N32" i="4" l="1"/>
  <c r="B32" i="4"/>
  <c r="T29" i="4"/>
  <c r="X29" i="4"/>
  <c r="S29" i="4"/>
  <c r="AH33" i="4"/>
  <c r="AI32" i="4"/>
  <c r="K32" i="4" s="1"/>
  <c r="AI33" i="3"/>
  <c r="N33" i="4" l="1"/>
  <c r="B33" i="4"/>
  <c r="R30" i="4"/>
  <c r="U29" i="4"/>
  <c r="Y29" i="4"/>
  <c r="AI33" i="4"/>
  <c r="K33" i="4" s="1"/>
  <c r="AH34" i="4"/>
  <c r="AI34" i="3"/>
  <c r="N34" i="4" l="1"/>
  <c r="B34" i="4"/>
  <c r="T30" i="4"/>
  <c r="X30" i="4"/>
  <c r="S30" i="4"/>
  <c r="AI34" i="4"/>
  <c r="K34" i="4" s="1"/>
  <c r="AH35" i="4"/>
  <c r="AI35" i="3"/>
  <c r="N35" i="4" l="1"/>
  <c r="B35" i="4"/>
  <c r="R31" i="4"/>
  <c r="U30" i="4"/>
  <c r="Y30" i="4"/>
  <c r="AH36" i="4"/>
  <c r="AI35" i="4"/>
  <c r="K35" i="4" s="1"/>
  <c r="AI36" i="3"/>
  <c r="N36" i="4" l="1"/>
  <c r="B36" i="4"/>
  <c r="X31" i="4"/>
  <c r="S31" i="4"/>
  <c r="T31" i="4"/>
  <c r="AI36" i="4"/>
  <c r="K36" i="4" s="1"/>
  <c r="AH37" i="4"/>
  <c r="AI37" i="3"/>
  <c r="N37" i="4" l="1"/>
  <c r="B37" i="4"/>
  <c r="R32" i="4"/>
  <c r="U31" i="4"/>
  <c r="Y31" i="4"/>
  <c r="AH38" i="4"/>
  <c r="AI37" i="4"/>
  <c r="K37" i="4" s="1"/>
  <c r="AI38" i="3"/>
  <c r="N38" i="4" l="1"/>
  <c r="B38" i="4"/>
  <c r="T32" i="4"/>
  <c r="X32" i="4"/>
  <c r="S32" i="4"/>
  <c r="AI38" i="4"/>
  <c r="K38" i="4" s="1"/>
  <c r="AH39" i="4"/>
  <c r="AI39" i="3"/>
  <c r="N39" i="4" l="1"/>
  <c r="B39" i="4"/>
  <c r="R33" i="4"/>
  <c r="Y32" i="4"/>
  <c r="U32" i="4"/>
  <c r="AH40" i="4"/>
  <c r="AI39" i="4"/>
  <c r="K39" i="4" s="1"/>
  <c r="AI40" i="3"/>
  <c r="N40" i="4" l="1"/>
  <c r="B40" i="4"/>
  <c r="X33" i="4"/>
  <c r="S33" i="4"/>
  <c r="T33" i="4"/>
  <c r="AH41" i="4"/>
  <c r="AI40" i="4"/>
  <c r="K40" i="4" s="1"/>
  <c r="AI41" i="3"/>
  <c r="N41" i="4" l="1"/>
  <c r="B41" i="4"/>
  <c r="R34" i="4"/>
  <c r="U33" i="4"/>
  <c r="Y33" i="4"/>
  <c r="AI41" i="4"/>
  <c r="K41" i="4" s="1"/>
  <c r="AH42" i="4"/>
  <c r="AI42" i="3"/>
  <c r="N42" i="4" l="1"/>
  <c r="B42" i="4"/>
  <c r="T34" i="4"/>
  <c r="X34" i="4"/>
  <c r="S34" i="4"/>
  <c r="AH43" i="4"/>
  <c r="AI42" i="4"/>
  <c r="K42" i="4" s="1"/>
  <c r="AI43" i="3"/>
  <c r="N43" i="4" l="1"/>
  <c r="B43" i="4"/>
  <c r="R35" i="4"/>
  <c r="U34" i="4"/>
  <c r="Y34" i="4"/>
  <c r="AI43" i="4"/>
  <c r="K43" i="4" s="1"/>
  <c r="AH44" i="4"/>
  <c r="AI44" i="3"/>
  <c r="N44" i="4" l="1"/>
  <c r="B44" i="4"/>
  <c r="T35" i="4"/>
  <c r="X35" i="4"/>
  <c r="S35" i="4"/>
  <c r="AH45" i="4"/>
  <c r="AI44" i="4"/>
  <c r="K44" i="4" s="1"/>
  <c r="AI45" i="3"/>
  <c r="AI46" i="3"/>
  <c r="N45" i="4" l="1"/>
  <c r="B45" i="4"/>
  <c r="R36" i="4"/>
  <c r="U35" i="4"/>
  <c r="Y35" i="4"/>
  <c r="AI45" i="4"/>
  <c r="K45" i="4" s="1"/>
  <c r="AH46" i="4"/>
  <c r="B46" i="4" s="1"/>
  <c r="T36" i="4" l="1"/>
  <c r="S36" i="4"/>
  <c r="X36" i="4"/>
  <c r="AI46" i="4"/>
  <c r="K46" i="4" s="1"/>
  <c r="N46" i="4"/>
  <c r="R37" i="4" l="1"/>
  <c r="Y36" i="4"/>
  <c r="U36" i="4"/>
  <c r="T37" i="4" l="1"/>
  <c r="X37" i="4"/>
  <c r="S37" i="4"/>
  <c r="R38" i="4" l="1"/>
  <c r="Y37" i="4"/>
  <c r="U37" i="4"/>
  <c r="X38" i="4" l="1"/>
  <c r="S38" i="4"/>
  <c r="T38" i="4"/>
  <c r="R39" i="4" l="1"/>
  <c r="Y38" i="4"/>
  <c r="U38" i="4"/>
  <c r="T39" i="4" l="1"/>
  <c r="X39" i="4"/>
  <c r="S39" i="4"/>
  <c r="R40" i="4" l="1"/>
  <c r="U39" i="4"/>
  <c r="Y39" i="4"/>
  <c r="X40" i="4" l="1"/>
  <c r="T40" i="4"/>
  <c r="S40" i="4"/>
  <c r="R41" i="4" l="1"/>
  <c r="Y40" i="4"/>
  <c r="U40" i="4"/>
  <c r="T41" i="4" l="1"/>
  <c r="X41" i="4"/>
  <c r="S41" i="4"/>
  <c r="R42" i="4" l="1"/>
  <c r="U41" i="4"/>
  <c r="Y41" i="4"/>
  <c r="T42" i="4" l="1"/>
  <c r="S42" i="4"/>
  <c r="X42" i="4"/>
  <c r="R43" i="4" l="1"/>
  <c r="Y42" i="4"/>
  <c r="U42" i="4"/>
  <c r="X43" i="4" l="1"/>
  <c r="T43" i="4"/>
  <c r="S43" i="4"/>
  <c r="R44" i="4" l="1"/>
  <c r="Y43" i="4"/>
  <c r="U43" i="4"/>
  <c r="T44" i="4" l="1"/>
  <c r="S44" i="4"/>
  <c r="X44" i="4"/>
  <c r="R45" i="4" l="1"/>
  <c r="U44" i="4"/>
  <c r="Y44" i="4"/>
  <c r="X45" i="4" l="1"/>
  <c r="T45" i="4"/>
  <c r="S45" i="4"/>
  <c r="R46" i="4" l="1"/>
  <c r="Y45" i="4"/>
  <c r="U45" i="4"/>
  <c r="T46" i="4" l="1"/>
  <c r="S46" i="4"/>
  <c r="X46" i="4"/>
  <c r="Y46" i="4" l="1"/>
  <c r="U46" i="4"/>
</calcChain>
</file>

<file path=xl/sharedStrings.xml><?xml version="1.0" encoding="utf-8"?>
<sst xmlns="http://schemas.openxmlformats.org/spreadsheetml/2006/main" count="5437" uniqueCount="1145">
  <si>
    <t>_id</t>
  </si>
  <si>
    <t>_rev</t>
  </si>
  <si>
    <t>worksiteEncoded</t>
  </si>
  <si>
    <t>client</t>
  </si>
  <si>
    <t>location</t>
  </si>
  <si>
    <t>locID</t>
  </si>
  <si>
    <t>username</t>
  </si>
  <si>
    <t>lastName</t>
  </si>
  <si>
    <t>firstName</t>
  </si>
  <si>
    <t>technician</t>
  </si>
  <si>
    <t>timeStampM</t>
  </si>
  <si>
    <t>shiftSerial</t>
  </si>
  <si>
    <t>siteUid</t>
  </si>
  <si>
    <t>timeStamp</t>
  </si>
  <si>
    <t>payrollPeriod</t>
  </si>
  <si>
    <t>rprtDateX</t>
  </si>
  <si>
    <t>payroll_Period</t>
  </si>
  <si>
    <t>ts</t>
  </si>
  <si>
    <t>te</t>
  </si>
  <si>
    <t>repairHrs</t>
  </si>
  <si>
    <t>rprtDate</t>
  </si>
  <si>
    <t>timeStarts</t>
  </si>
  <si>
    <t>timeEnds</t>
  </si>
  <si>
    <t>shift</t>
  </si>
  <si>
    <t>shiftStartTime</t>
  </si>
  <si>
    <t>wONum</t>
  </si>
  <si>
    <t>uNum</t>
  </si>
  <si>
    <t>notes</t>
  </si>
  <si>
    <t>shift_Serial</t>
  </si>
  <si>
    <t>aaron_2017-11-14_17-29-26_-0600_Tue</t>
  </si>
  <si>
    <t>aaron</t>
  </si>
  <si>
    <t>2</t>
  </si>
  <si>
    <t>Aaronaaronson</t>
  </si>
  <si>
    <t>Aaron</t>
  </si>
  <si>
    <t>Artesia</t>
  </si>
  <si>
    <t>AM</t>
  </si>
  <si>
    <t>8</t>
  </si>
  <si>
    <t>43047_07</t>
  </si>
  <si>
    <t>43047</t>
  </si>
  <si>
    <t>Aaronaaronson, Aaron</t>
  </si>
  <si>
    <t>aaron_2017-11-14_17-29-39_-0600_Tue</t>
  </si>
  <si>
    <t>1</t>
  </si>
  <si>
    <t>aaron_2017-11-14_17-29-55_-0600_Tue</t>
  </si>
  <si>
    <t>aaron_2017-11-14_17-30-11_-0600_Tue</t>
  </si>
  <si>
    <t>4</t>
  </si>
  <si>
    <t>aaron_2017-11-14_17-30-31_-0600_Tue</t>
  </si>
  <si>
    <t>3</t>
  </si>
  <si>
    <t>aaron_2017-11-14_17-31-30_-0600_Tue</t>
  </si>
  <si>
    <t>aaron_2017-11-14_17-31-51_-0600_Tue</t>
  </si>
  <si>
    <t>aaron_2017-11-14_17-32-32_-0600_Tue</t>
  </si>
  <si>
    <t>aaron_2017-11-14_17-32-45_-0600_Tue</t>
  </si>
  <si>
    <t>aaron_2017-11-14_17-33-30_-0600_Tue</t>
  </si>
  <si>
    <t>971087</t>
  </si>
  <si>
    <t>AA_ART_MNSHOP</t>
  </si>
  <si>
    <t>AA</t>
  </si>
  <si>
    <t>MNSHOP</t>
  </si>
  <si>
    <t>tsX</t>
  </si>
  <si>
    <t>teX</t>
  </si>
  <si>
    <t>Lorem ipsum dolor sit amet, consectetur adipiscing elit. Ut tincidunt elit sapien. Nam ullamcorper lorem vel elit blandit mattis. Etiam gravida quis enim in interdum. Nunc in pulvinar elit.</t>
  </si>
  <si>
    <t>Nam egestas turpis quis massa facilisis bibendum.</t>
  </si>
  <si>
    <t>Nam vitae tristique metus. Donec ligula purus, facilisis ut condimentum a, ullamcorper ac metus.</t>
  </si>
  <si>
    <t>Nam ultricies vel sapien at egestas.</t>
  </si>
  <si>
    <t>Cras rhoncus convallis tincidunt.</t>
  </si>
  <si>
    <t>Vestibulum volutpat nunc elit, in interdum dui eleifend eu.</t>
  </si>
  <si>
    <t>Quisque eu finibus dolor, eget dignissim metus.</t>
  </si>
  <si>
    <t>Ut tristique enim a ipsum posuere, non tincidunt enim condimentum.</t>
  </si>
  <si>
    <t>Pellentesque et ante pulvinar, iaculis lacus eget, faucibus est.</t>
  </si>
  <si>
    <t>Pellentesque metus mauris, varius eleifend placerat id, mollis vitae erat. Etiam ac ornare felis.</t>
  </si>
  <si>
    <t>Notes</t>
  </si>
  <si>
    <t>Cras eget feugiat dui, quis ultricies elit.</t>
  </si>
  <si>
    <t>Fusce et accumsan ex, molestie porttitor velit.</t>
  </si>
  <si>
    <t>Integer fringilla eros id augue suscipit, eget luctus sem consectetur.</t>
  </si>
  <si>
    <t>Quisque egestas euismod imperdiet.</t>
  </si>
  <si>
    <t>Curabitur pharetra ultricies tincidunt.</t>
  </si>
  <si>
    <t>Curabitur facilisis, lacus at venenatis dictum, lacus velit finibus elit, nec efficitur magna lorem vel velit.</t>
  </si>
  <si>
    <t>Vivamus laoreet quis ante ut aliquam.</t>
  </si>
  <si>
    <t>Nam tempor lacinia elit id gravida.</t>
  </si>
  <si>
    <t>Curabitur vitae porttitor nulla.</t>
  </si>
  <si>
    <t>Aenean sit amet viverra nibh.</t>
  </si>
  <si>
    <t>Quisque hendrerit sagittis sem, vitae imperdiet nunc vehicula nec.</t>
  </si>
  <si>
    <t>Nam a mauris vel urna aliquam malesuada eu a erat.</t>
  </si>
  <si>
    <t>Quisque fringilla mattis interdum.</t>
  </si>
  <si>
    <t>Etiam ac fermentum risus.</t>
  </si>
  <si>
    <t>Sed in volutpat enim.</t>
  </si>
  <si>
    <t>Maecenas in faucibus velit.</t>
  </si>
  <si>
    <t>Fusce tempor eleifend blandit.</t>
  </si>
  <si>
    <t>Mauris libero eros, pharetra at erat vel, lobortis tincidunt eros.</t>
  </si>
  <si>
    <t>In rhoncus arcu vitae mollis rutrum.</t>
  </si>
  <si>
    <t>Integer id rutrum lectus.</t>
  </si>
  <si>
    <t>Mauris laoreet, magna a gravida scelerisque, est turpis tempor lacus, molestie aliquet libero ipsum commodo ligula.</t>
  </si>
  <si>
    <t>Aenean non ultrices nisi.</t>
  </si>
  <si>
    <t>Praesent luctus ante at accumsan varius.</t>
  </si>
  <si>
    <t>Proin in orci sed dui placerat dignissim.</t>
  </si>
  <si>
    <t>Donec eu mattis nibh.</t>
  </si>
  <si>
    <t>Nullam imperdiet fermentum nisi ornare bibendum.</t>
  </si>
  <si>
    <t>Proin at accumsan metus.</t>
  </si>
  <si>
    <t>Vivamus eleifend cursus lacus ut posuere.</t>
  </si>
  <si>
    <t>Nulla viverra orci nisi, eu placerat nibh condimentum eu.</t>
  </si>
  <si>
    <t>Mauris at sem mauris.</t>
  </si>
  <si>
    <t>Aenean gravida purus eu magna vehicula placerat.</t>
  </si>
  <si>
    <t>Interdum et malesuada fames ac ante ipsum primis in faucibus.</t>
  </si>
  <si>
    <t>Vestibulum et ex ut diam rhoncus tristique eu et orci.</t>
  </si>
  <si>
    <t>Sed id tempor enim, eget fringilla purus.</t>
  </si>
  <si>
    <t>Morbi orci justo, accumsan a posuere nec, venenatis id turpis.</t>
  </si>
  <si>
    <t>|</t>
  </si>
  <si>
    <t>timeStampX</t>
  </si>
  <si>
    <t>TSFrac</t>
  </si>
  <si>
    <t>2017-11-14T19:39:00-06:00</t>
  </si>
  <si>
    <t>43047_06</t>
  </si>
  <si>
    <t>2017-11-13T08:00:00-0600</t>
  </si>
  <si>
    <t>2017-11-13T11:00:00-0600</t>
  </si>
  <si>
    <t>AA-7955</t>
  </si>
  <si>
    <t>2017-11-14T20:51:00-06:00</t>
  </si>
  <si>
    <t>2017-11-13T16:00:00-0600</t>
  </si>
  <si>
    <t>2017-11-13T21:00:00-0600</t>
  </si>
  <si>
    <t>AA-7268</t>
  </si>
  <si>
    <t>2017-11-14T21:05:24-06:00</t>
  </si>
  <si>
    <t>2017-11-14T08:00:00-0600</t>
  </si>
  <si>
    <t>2017-11-14T11:00:00-0600</t>
  </si>
  <si>
    <t>AA-7169</t>
  </si>
  <si>
    <t>2017-11-14T23:12:07-06:00</t>
  </si>
  <si>
    <t>2017-11-14T14:00:00-0600</t>
  </si>
  <si>
    <t>2017-11-14T17:00:00-0600</t>
  </si>
  <si>
    <t>AA-7669</t>
  </si>
  <si>
    <t>2017-11-15T01:36:07-06:00</t>
  </si>
  <si>
    <t>2017-11-14T20:00:00-0600</t>
  </si>
  <si>
    <t>2017-11-14T23:00:00-0600</t>
  </si>
  <si>
    <t>AA-7455</t>
  </si>
  <si>
    <t>2017-11-15T03:25:34-06:00</t>
  </si>
  <si>
    <t>2017-11-15T02:00:00-0600</t>
  </si>
  <si>
    <t>2017-11-15T05:00:00-0600</t>
  </si>
  <si>
    <t>AA-7276</t>
  </si>
  <si>
    <t>2017-11-15T04:24:36-06:00</t>
  </si>
  <si>
    <t>2017-11-15T07:00:00-0600</t>
  </si>
  <si>
    <t>2017-11-15T09:00:00-0600</t>
  </si>
  <si>
    <t>AA-7039</t>
  </si>
  <si>
    <t>2017-11-15T06:21:14-06:00</t>
  </si>
  <si>
    <t>2017-11-15T10:00:00-0600</t>
  </si>
  <si>
    <t>2017-11-15T11:00:00-0600</t>
  </si>
  <si>
    <t>AA-7419</t>
  </si>
  <si>
    <t>2017-11-15T07:14:31-06:00</t>
  </si>
  <si>
    <t>2017-11-15T12:00:00-0600</t>
  </si>
  <si>
    <t>2017-11-15T13:00:00-0600</t>
  </si>
  <si>
    <t>AA-7299</t>
  </si>
  <si>
    <t>2017-11-15T08:20:46-06:00</t>
  </si>
  <si>
    <t>2017-11-15T16:00:00-0600</t>
  </si>
  <si>
    <t>2017-11-15T19:00:00-0600</t>
  </si>
  <si>
    <t>AA-7670</t>
  </si>
  <si>
    <t>2017-11-14T00:49:29-06:00</t>
  </si>
  <si>
    <t>43047_01</t>
  </si>
  <si>
    <t>2017-11-08T08:00:00-0600</t>
  </si>
  <si>
    <t>2017-11-08T12:00:00-0600</t>
  </si>
  <si>
    <t>AA-7602</t>
  </si>
  <si>
    <t>2017-11-14T01:48:32-06:00</t>
  </si>
  <si>
    <t>2017-11-08T13:00:00-0600</t>
  </si>
  <si>
    <t>2017-11-08T14:00:00-0600</t>
  </si>
  <si>
    <t>AA-7541</t>
  </si>
  <si>
    <t>2017-11-14T02:21:39-06:00</t>
  </si>
  <si>
    <t>2017-11-08T15:00:00-0600</t>
  </si>
  <si>
    <t>2017-11-08T16:00:00-0600</t>
  </si>
  <si>
    <t>AA-7017</t>
  </si>
  <si>
    <t>2017-11-14T02:53:20-06:00</t>
  </si>
  <si>
    <t>2017-11-08T21:00:00-0600</t>
  </si>
  <si>
    <t>2017-11-09T02:00:00-0600</t>
  </si>
  <si>
    <t>AA-7614</t>
  </si>
  <si>
    <t>2017-11-14T04:32:41-06:00</t>
  </si>
  <si>
    <t>2017-11-09T07:00:00-0600</t>
  </si>
  <si>
    <t>2017-11-09T12:00:00-0600</t>
  </si>
  <si>
    <t>AA-7423</t>
  </si>
  <si>
    <t>2017-11-14T06:25:00-06:00</t>
  </si>
  <si>
    <t>43047_02</t>
  </si>
  <si>
    <t>2017-11-09T08:00:00-0600</t>
  </si>
  <si>
    <t>2017-11-09T11:00:00-0600</t>
  </si>
  <si>
    <t>AA-7532</t>
  </si>
  <si>
    <t>2017-11-14T07:22:36-06:00</t>
  </si>
  <si>
    <t>2017-11-09T13:00:00-0600</t>
  </si>
  <si>
    <t>2017-11-09T15:00:00-0600</t>
  </si>
  <si>
    <t>AA-7899</t>
  </si>
  <si>
    <t>2017-11-14T09:32:12-06:00</t>
  </si>
  <si>
    <t>2017-11-09T20:00:00-0600</t>
  </si>
  <si>
    <t>2017-11-10T01:00:00-0600</t>
  </si>
  <si>
    <t>AA-7325</t>
  </si>
  <si>
    <t>2017-11-14T11:11:34-06:00</t>
  </si>
  <si>
    <t>2017-11-10T06:00:00-0600</t>
  </si>
  <si>
    <t>2017-11-10T11:00:00-0600</t>
  </si>
  <si>
    <t>AA-7459</t>
  </si>
  <si>
    <t>2017-11-14T13:12:32-06:00</t>
  </si>
  <si>
    <t>2017-11-10T12:00:00-0600</t>
  </si>
  <si>
    <t>2017-11-10T13:00:00-0600</t>
  </si>
  <si>
    <t>AA-7583</t>
  </si>
  <si>
    <t>2017-11-14T14:11:34-06:00</t>
  </si>
  <si>
    <t>2017-11-10T16:00:00-0600</t>
  </si>
  <si>
    <t>2017-11-10T19:00:00-0600</t>
  </si>
  <si>
    <t>AA-7130</t>
  </si>
  <si>
    <t>43053.8187496528</t>
  </si>
  <si>
    <t>43052.3333333333</t>
  </si>
  <si>
    <t>43052.4583333333</t>
  </si>
  <si>
    <t>08:00</t>
  </si>
  <si>
    <t>11:00</t>
  </si>
  <si>
    <t>715689906</t>
  </si>
  <si>
    <t>43053.8687496528</t>
  </si>
  <si>
    <t>43052.6666666667</t>
  </si>
  <si>
    <t>43052.875</t>
  </si>
  <si>
    <t>16:00</t>
  </si>
  <si>
    <t>21:00</t>
  </si>
  <si>
    <t>5</t>
  </si>
  <si>
    <t>715823831</t>
  </si>
  <si>
    <t>43053.8787496528</t>
  </si>
  <si>
    <t>43053.3333333333</t>
  </si>
  <si>
    <t>43053.4583333333</t>
  </si>
  <si>
    <t>715602037</t>
  </si>
  <si>
    <t>43053.9667496528</t>
  </si>
  <si>
    <t>43053.5833333333</t>
  </si>
  <si>
    <t>43053.7083333333</t>
  </si>
  <si>
    <t>14:00</t>
  </si>
  <si>
    <t>17:00</t>
  </si>
  <si>
    <t>715646653</t>
  </si>
  <si>
    <t>43054.0667496528</t>
  </si>
  <si>
    <t>43053.8333333333</t>
  </si>
  <si>
    <t>43053.9583333333</t>
  </si>
  <si>
    <t>20:00</t>
  </si>
  <si>
    <t>23:00</t>
  </si>
  <si>
    <t>715315412</t>
  </si>
  <si>
    <t>43054.1427496528</t>
  </si>
  <si>
    <t>43054.0833333333</t>
  </si>
  <si>
    <t>43054.2083333333</t>
  </si>
  <si>
    <t>02:00</t>
  </si>
  <si>
    <t>05:00</t>
  </si>
  <si>
    <t>715625639</t>
  </si>
  <si>
    <t>43054.1837496528</t>
  </si>
  <si>
    <t>43054.2916666667</t>
  </si>
  <si>
    <t>43054.375</t>
  </si>
  <si>
    <t>07:00</t>
  </si>
  <si>
    <t>09:00</t>
  </si>
  <si>
    <t>715912172</t>
  </si>
  <si>
    <t>43054.2647496528</t>
  </si>
  <si>
    <t>43054.4166666667</t>
  </si>
  <si>
    <t>43054.4583333333</t>
  </si>
  <si>
    <t>10:00</t>
  </si>
  <si>
    <t>715691877</t>
  </si>
  <si>
    <t>43054.3017496528</t>
  </si>
  <si>
    <t>43054.5</t>
  </si>
  <si>
    <t>43054.5416666667</t>
  </si>
  <si>
    <t>12:00</t>
  </si>
  <si>
    <t>13:00</t>
  </si>
  <si>
    <t>715757435</t>
  </si>
  <si>
    <t>43054.3477496528</t>
  </si>
  <si>
    <t>43054.6666666667</t>
  </si>
  <si>
    <t>43054.7916666667</t>
  </si>
  <si>
    <t>19:00</t>
  </si>
  <si>
    <t>715710766</t>
  </si>
  <si>
    <t>aaron_2017-11-14T00:49:29-06:00_Sat</t>
  </si>
  <si>
    <t>43053.034365625</t>
  </si>
  <si>
    <t>43047.3333333333</t>
  </si>
  <si>
    <t>43047.5</t>
  </si>
  <si>
    <t>715475875</t>
  </si>
  <si>
    <t>aaron_2017-11-14T01:48:32-06:00_Sat</t>
  </si>
  <si>
    <t>43053.075365625</t>
  </si>
  <si>
    <t>43047.5416666667</t>
  </si>
  <si>
    <t>43047.5833333333</t>
  </si>
  <si>
    <t>715977498</t>
  </si>
  <si>
    <t>aaron_2017-11-14T02:21:39-06:00_Sat</t>
  </si>
  <si>
    <t>43053.098365625</t>
  </si>
  <si>
    <t>43047.625</t>
  </si>
  <si>
    <t>43047.6666666667</t>
  </si>
  <si>
    <t>15:00</t>
  </si>
  <si>
    <t>715994042</t>
  </si>
  <si>
    <t>aaron_2017-11-14T02:53:20-06:00_Sat</t>
  </si>
  <si>
    <t>43053.120365625</t>
  </si>
  <si>
    <t>43047.875</t>
  </si>
  <si>
    <t>43048.0833333333</t>
  </si>
  <si>
    <t>715131091</t>
  </si>
  <si>
    <t>aaron_2017-11-14T04:32:41-06:00_Sat</t>
  </si>
  <si>
    <t>43053.189365625</t>
  </si>
  <si>
    <t>43048.2916666667</t>
  </si>
  <si>
    <t>43048.5</t>
  </si>
  <si>
    <t>715410020</t>
  </si>
  <si>
    <t>aaron_2017-11-14T06:25:00-06:00_Sat</t>
  </si>
  <si>
    <t>43053.267365625</t>
  </si>
  <si>
    <t>43048.3333333333</t>
  </si>
  <si>
    <t>43048.4583333333</t>
  </si>
  <si>
    <t>715380719</t>
  </si>
  <si>
    <t>aaron_2017-11-14T07:22:36-06:00_Sat</t>
  </si>
  <si>
    <t>43053.307365625</t>
  </si>
  <si>
    <t>43048.5416666667</t>
  </si>
  <si>
    <t>43048.625</t>
  </si>
  <si>
    <t>715749085</t>
  </si>
  <si>
    <t>aaron_2017-11-14T09:32:12-06:00_Sat</t>
  </si>
  <si>
    <t>43053.397365625</t>
  </si>
  <si>
    <t>43048.8333333333</t>
  </si>
  <si>
    <t>43049.0416666667</t>
  </si>
  <si>
    <t>01:00</t>
  </si>
  <si>
    <t>715322146</t>
  </si>
  <si>
    <t>aaron_2017-11-14T11:11:34-06:00_Sat</t>
  </si>
  <si>
    <t>43053.466365625</t>
  </si>
  <si>
    <t>43049.25</t>
  </si>
  <si>
    <t>43049.4583333334</t>
  </si>
  <si>
    <t>06:00</t>
  </si>
  <si>
    <t>715689466</t>
  </si>
  <si>
    <t>aaron_2017-11-14T13:12:32-06:00_Sat</t>
  </si>
  <si>
    <t>43053.550365625</t>
  </si>
  <si>
    <t>43049.5</t>
  </si>
  <si>
    <t>43049.5416666667</t>
  </si>
  <si>
    <t>715040365</t>
  </si>
  <si>
    <t>aaron_2017-11-14T14:11:34-06:00_Sat</t>
  </si>
  <si>
    <t>43053.591365625</t>
  </si>
  <si>
    <t>43049.6666666667</t>
  </si>
  <si>
    <t>43049.7916666667</t>
  </si>
  <si>
    <t>715940800</t>
  </si>
  <si>
    <t>971088</t>
  </si>
  <si>
    <t>971089</t>
  </si>
  <si>
    <t>971090</t>
  </si>
  <si>
    <t>971091</t>
  </si>
  <si>
    <t>971092</t>
  </si>
  <si>
    <t>971093</t>
  </si>
  <si>
    <t>971094</t>
  </si>
  <si>
    <t>971095</t>
  </si>
  <si>
    <t>971096</t>
  </si>
  <si>
    <t>971097</t>
  </si>
  <si>
    <t>971098</t>
  </si>
  <si>
    <t>971099</t>
  </si>
  <si>
    <t>971100</t>
  </si>
  <si>
    <t>971101</t>
  </si>
  <si>
    <t>971102</t>
  </si>
  <si>
    <t>971103</t>
  </si>
  <si>
    <t>971104</t>
  </si>
  <si>
    <t>971105</t>
  </si>
  <si>
    <t>971106</t>
  </si>
  <si>
    <t>971107</t>
  </si>
  <si>
    <t>971108</t>
  </si>
  <si>
    <t>971109</t>
  </si>
  <si>
    <t>971110</t>
  </si>
  <si>
    <t>971111</t>
  </si>
  <si>
    <t>2017-11-13</t>
  </si>
  <si>
    <t>2017-11-14</t>
  </si>
  <si>
    <t>2017-11-08</t>
  </si>
  <si>
    <t>2017-11-09</t>
  </si>
  <si>
    <t>4-fb448651ef276ec9ecca442411cd7d9a</t>
  </si>
  <si>
    <t>4-b0de18012ce9e6aeb12be1c27b4d10d2</t>
  </si>
  <si>
    <t>4-19a5c582134a67554bdb115f8f13901e</t>
  </si>
  <si>
    <t>4-13a84c69dca3d6c26371abe5a4f35085</t>
  </si>
  <si>
    <t>4-6dedc972c21123c2917feffbbe21b010</t>
  </si>
  <si>
    <t>4-3f38eccb1fee78fe2cb053839469fda3</t>
  </si>
  <si>
    <t>4-ce74575f8083e3c498fb992f2cbf1c44</t>
  </si>
  <si>
    <t>4-fda05d455bd4b77e502c7df6290d34eb</t>
  </si>
  <si>
    <t>4-3eff9d006f35ccc68b020da16a014abc</t>
  </si>
  <si>
    <t>4-8211897e98a26479ed9c8a009f44ba03</t>
  </si>
  <si>
    <t>3-6f5e33112d0e53e96c283ad4438ff4fc</t>
  </si>
  <si>
    <t>3-9e9ad5676c0cd075ad912d308c7027b3</t>
  </si>
  <si>
    <t>3-988d7731684bc31e271411ec2013c541</t>
  </si>
  <si>
    <t>3-d2f2b82275d36bb39a6aee036b2fff96</t>
  </si>
  <si>
    <t>3-dff0505cba3c4daf69f9eac4fb2d863a</t>
  </si>
  <si>
    <t>3-9eacec8dc4f073cce65691cc29a9e3d7</t>
  </si>
  <si>
    <t>3-58398f8b92261d2c1692b2838c85670c</t>
  </si>
  <si>
    <t>3-9cb734ef771eb5cab549f9952a2eca18</t>
  </si>
  <si>
    <t>3-6d90cc6bfcb84b070d1ec49520aada89</t>
  </si>
  <si>
    <t>3-9368dd2d674704852fda611009ae9b25</t>
  </si>
  <si>
    <t>3-6dc11e49ed18c6f22c1bd4d38fa335e8</t>
  </si>
  <si>
    <t>2017-11-14T03:21:28-06:00</t>
  </si>
  <si>
    <t>2017-11-08T09:00:00-0600</t>
  </si>
  <si>
    <t>AA-7641</t>
  </si>
  <si>
    <t>2017-11-14T04:34:54-06:00</t>
  </si>
  <si>
    <t>2017-11-14T05:54:06-06:00</t>
  </si>
  <si>
    <t>AA-7576</t>
  </si>
  <si>
    <t>2017-11-14T06:12:49-06:00</t>
  </si>
  <si>
    <t>AA-7503</t>
  </si>
  <si>
    <t>2017-11-14T07:14:44-06:00</t>
  </si>
  <si>
    <t>AA-7836</t>
  </si>
  <si>
    <t>2017-11-14T09:18:35-06:00</t>
  </si>
  <si>
    <t>2017-11-09T10:00:00-0600</t>
  </si>
  <si>
    <t>AA-7904</t>
  </si>
  <si>
    <t>2017-11-14T11:22:25-06:00</t>
  </si>
  <si>
    <t>AA-7838</t>
  </si>
  <si>
    <t>2017-11-14T11:42:35-06:00</t>
  </si>
  <si>
    <t>2017-11-09T14:00:00-0600</t>
  </si>
  <si>
    <t>2017-11-14T13:10:25-06:00</t>
  </si>
  <si>
    <t>2017-11-09T16:00:00-0600</t>
  </si>
  <si>
    <t>AA-7505</t>
  </si>
  <si>
    <t>2017-11-14T14:49:47-06:00</t>
  </si>
  <si>
    <t>AA-7372</t>
  </si>
  <si>
    <t>2017-11-14T16:10:25-06:00</t>
  </si>
  <si>
    <t>2017-11-10T00:00:00-0600</t>
  </si>
  <si>
    <t>AA-7263</t>
  </si>
  <si>
    <t>2017-11-14T17:23:52-06:00</t>
  </si>
  <si>
    <t>2017-11-13T12:00:00-0600</t>
  </si>
  <si>
    <t>AA-7495</t>
  </si>
  <si>
    <t>2017-11-14T17:28:11-06:00</t>
  </si>
  <si>
    <t>2017-11-13T15:00:00-0600</t>
  </si>
  <si>
    <t>AA-7095</t>
  </si>
  <si>
    <t>2017-11-14T17:59:52-06:00</t>
  </si>
  <si>
    <t>AA-7968</t>
  </si>
  <si>
    <t>2017-11-14T18:47:23-06:00</t>
  </si>
  <si>
    <t>AA-7504</t>
  </si>
  <si>
    <t>2017-11-14T19:07:32-06:00</t>
  </si>
  <si>
    <t>2017-11-14T16:00:00-0600</t>
  </si>
  <si>
    <t>AA-7558</t>
  </si>
  <si>
    <t>2017-11-14T20:05:08-06:00</t>
  </si>
  <si>
    <t>AA-7623</t>
  </si>
  <si>
    <t>2017-11-14T20:13:47-06:00</t>
  </si>
  <si>
    <t>2017-11-14T18:00:00-0600</t>
  </si>
  <si>
    <t>AA-7294</t>
  </si>
  <si>
    <t>2017-11-14T21:09:56-06:00</t>
  </si>
  <si>
    <t>2017-11-14T21:00:00-0600</t>
  </si>
  <si>
    <t>AA-7683</t>
  </si>
  <si>
    <t>2017-11-14T22:32:01-06:00</t>
  </si>
  <si>
    <t>AA-7229</t>
  </si>
  <si>
    <t>2017-11-14T23:08:01-06:00</t>
  </si>
  <si>
    <t>2017-11-15T04:00:00-0600</t>
  </si>
  <si>
    <t>AA-7124</t>
  </si>
  <si>
    <t>aaron_2017-11-14_05-26-11_Tue</t>
  </si>
  <si>
    <t>2017-11-14T05:26:11-06:00</t>
  </si>
  <si>
    <t>AA-7963</t>
  </si>
  <si>
    <t>aaron_2017-11-14_06-20-54_Tue</t>
  </si>
  <si>
    <t>2017-11-14T06:20:54-06:00</t>
  </si>
  <si>
    <t>AA-7361</t>
  </si>
  <si>
    <t>aaron_2017-11-14_07-40-06_Tue</t>
  </si>
  <si>
    <t>2017-11-14T07:40:06-06:00</t>
  </si>
  <si>
    <t>2017-11-08T18:00:00-0600</t>
  </si>
  <si>
    <t>AA-7891</t>
  </si>
  <si>
    <t>aaron_2017-11-14_09-55-28_Tue</t>
  </si>
  <si>
    <t>2017-11-14T09:55:28-06:00</t>
  </si>
  <si>
    <t>2017-11-08T19:00:00-0600</t>
  </si>
  <si>
    <t>AA-7658</t>
  </si>
  <si>
    <t>aaron_2017-11-14_10-35-47_Tue</t>
  </si>
  <si>
    <t>2017-11-14T10:35:47-06:00</t>
  </si>
  <si>
    <t>AA-7133</t>
  </si>
  <si>
    <t>aaron_2017-11-14_11-11-47_Tue</t>
  </si>
  <si>
    <t>2017-11-14T11:11:47-06:00</t>
  </si>
  <si>
    <t>aaron_2017-11-14_11-36-16_Tue</t>
  </si>
  <si>
    <t>2017-11-14T11:36:16-06:00</t>
  </si>
  <si>
    <t>AA-7244</t>
  </si>
  <si>
    <t>aaron_2017-11-14_12-56-54_Tue</t>
  </si>
  <si>
    <t>2017-11-14T12:56:54-06:00</t>
  </si>
  <si>
    <t>AA-7006</t>
  </si>
  <si>
    <t>aaron_2017-11-14_13-51-37_Tue</t>
  </si>
  <si>
    <t>2017-11-14T13:51:37-06:00</t>
  </si>
  <si>
    <t>2017-11-09T19:00:00-0600</t>
  </si>
  <si>
    <t>aaron_2017-11-14_14-47-47_Tue</t>
  </si>
  <si>
    <t>2017-11-14T14:47:47-06:00</t>
  </si>
  <si>
    <t>2017-11-09T21:00:00-0600</t>
  </si>
  <si>
    <t>AA-7513</t>
  </si>
  <si>
    <t>aaron_2017-11-14_14-49-13_Tue</t>
  </si>
  <si>
    <t>2017-11-14T14:49:13-06:00</t>
  </si>
  <si>
    <t>2017-11-09T22:00:00-0600</t>
  </si>
  <si>
    <t>aaron_2017-11-14_16-37-13_Tue</t>
  </si>
  <si>
    <t>2017-11-14T16:37:13-06:00</t>
  </si>
  <si>
    <t>43047_03</t>
  </si>
  <si>
    <t>2017-11-10T08:00:00-0600</t>
  </si>
  <si>
    <t>AA-7465</t>
  </si>
  <si>
    <t>aaron_2017-11-14_16-55-56_Tue</t>
  </si>
  <si>
    <t>2017-11-14T16:55:56-06:00</t>
  </si>
  <si>
    <t>2017-11-10T15:00:00-0600</t>
  </si>
  <si>
    <t>AA-7474</t>
  </si>
  <si>
    <t>aaron_2017-11-14_17-33-23_Tue</t>
  </si>
  <si>
    <t>2017-11-14T17:33:23-06:00</t>
  </si>
  <si>
    <t>2017-11-10T18:00:00-0600</t>
  </si>
  <si>
    <t>AA-7320</t>
  </si>
  <si>
    <t>aaron_2017-11-14_18-26-40_Tue</t>
  </si>
  <si>
    <t>2017-11-14T18:26:40-06:00</t>
  </si>
  <si>
    <t>2017-11-10T21:00:00-0600</t>
  </si>
  <si>
    <t>AA-7389</t>
  </si>
  <si>
    <t>aaron_2017-11-14_20-33-23_Tue</t>
  </si>
  <si>
    <t>2017-11-14T20:33:23-06:00</t>
  </si>
  <si>
    <t>2017-11-11T01:00:00-0600</t>
  </si>
  <si>
    <t>AA-7525</t>
  </si>
  <si>
    <t>aaron_2017-11-14_21-52-35_Tue</t>
  </si>
  <si>
    <t>2017-11-14T21:52:35-06:00</t>
  </si>
  <si>
    <t>2017-11-11T04:00:00-0600</t>
  </si>
  <si>
    <t>AA-7226</t>
  </si>
  <si>
    <t>aaron_2017-11-14_22-53-04_Tue</t>
  </si>
  <si>
    <t>2017-11-14T22:53:04-06:00</t>
  </si>
  <si>
    <t>2017-11-11T09:00:00-0600</t>
  </si>
  <si>
    <t>AA-7367</t>
  </si>
  <si>
    <t>aaron_2017-11-15_00-10-49_Wed</t>
  </si>
  <si>
    <t>2017-11-15T00:10:49-06:00</t>
  </si>
  <si>
    <t>2017-11-11T14:00:00-0600</t>
  </si>
  <si>
    <t>AA-7764</t>
  </si>
  <si>
    <t>aaron_2017-11-15_01-30-01_Wed</t>
  </si>
  <si>
    <t>2017-11-15T01:30:01-06:00</t>
  </si>
  <si>
    <t>43047_04</t>
  </si>
  <si>
    <t>2017-11-11T08:00:00-0600</t>
  </si>
  <si>
    <t>2017-11-11T11:00:00-0600</t>
  </si>
  <si>
    <t>AA-7800</t>
  </si>
  <si>
    <t>aaron_2017-11-15_03-00-44_Wed</t>
  </si>
  <si>
    <t>2017-11-15T03:00:44-06:00</t>
  </si>
  <si>
    <t>2017-11-11T16:00:00-0600</t>
  </si>
  <si>
    <t>AA-7184</t>
  </si>
  <si>
    <t>aaron_2017-11-15_03-52-35_Wed</t>
  </si>
  <si>
    <t>2017-11-15T03:52:35-06:00</t>
  </si>
  <si>
    <t>2017-11-11T20:00:00-0600</t>
  </si>
  <si>
    <t>AA-7439</t>
  </si>
  <si>
    <t>aaron_2017-11-15_05-24-44_Wed</t>
  </si>
  <si>
    <t>2017-11-15T05:24:44-06:00</t>
  </si>
  <si>
    <t>2017-11-11T21:00:00-0600</t>
  </si>
  <si>
    <t>AA-7672</t>
  </si>
  <si>
    <t>aaron_2017-11-15_06-22-20_Wed</t>
  </si>
  <si>
    <t>2017-11-15T06:22:20-06:00</t>
  </si>
  <si>
    <t>2017-11-11T22:00:00-0600</t>
  </si>
  <si>
    <t>AA-7577</t>
  </si>
  <si>
    <t>aaron_2017-11-15_08-43-28_Wed</t>
  </si>
  <si>
    <t>2017-11-15T08:43:28-06:00</t>
  </si>
  <si>
    <t>2017-11-12T02:00:00-0600</t>
  </si>
  <si>
    <t>AA-7153</t>
  </si>
  <si>
    <t>aaron_2017-11-15_09-38-11_Wed</t>
  </si>
  <si>
    <t>2017-11-15T09:38:11-06:00</t>
  </si>
  <si>
    <t>2017-11-12T05:00:00-0600</t>
  </si>
  <si>
    <t>AA-7778</t>
  </si>
  <si>
    <t>aaron_2017-11-15_10-48-44_Wed</t>
  </si>
  <si>
    <t>2017-11-15T10:48:44-06:00</t>
  </si>
  <si>
    <t>2017-11-12T10:00:00-0600</t>
  </si>
  <si>
    <t>AA-7979</t>
  </si>
  <si>
    <t>aaron_2017-11-15_13-04-06_Wed</t>
  </si>
  <si>
    <t>2017-11-15T13:04:06-06:00</t>
  </si>
  <si>
    <t>43047_05</t>
  </si>
  <si>
    <t>2017-11-12T08:00:00-0600</t>
  </si>
  <si>
    <t>2017-11-12T11:00:00-0600</t>
  </si>
  <si>
    <t>aaron_2017-11-15_13-21-23_Wed</t>
  </si>
  <si>
    <t>2017-11-15T13:21:23-06:00</t>
  </si>
  <si>
    <t>2017-11-12T12:00:00-0600</t>
  </si>
  <si>
    <t>aaron_2017-11-15_13-58-49_Wed</t>
  </si>
  <si>
    <t>2017-11-15T13:58:49-06:00</t>
  </si>
  <si>
    <t>2017-11-12T16:00:00-0600</t>
  </si>
  <si>
    <t>AA-7364</t>
  </si>
  <si>
    <t>aaron_2017-11-15_16-14-11_Wed</t>
  </si>
  <si>
    <t>2017-11-15T16:14:11-06:00</t>
  </si>
  <si>
    <t>2017-11-12T20:00:00-0600</t>
  </si>
  <si>
    <t>aaron_2017-11-15_16-32-54_Wed</t>
  </si>
  <si>
    <t>2017-11-15T16:32:54-06:00</t>
  </si>
  <si>
    <t>aaron_2017-11-15_17-27-37_Wed</t>
  </si>
  <si>
    <t>2017-11-15T17:27:37-06:00</t>
  </si>
  <si>
    <t>2017-11-13T17:00:00-0600</t>
  </si>
  <si>
    <t>AA-7492</t>
  </si>
  <si>
    <t>aaron_2017-11-15_18-58-20_Wed</t>
  </si>
  <si>
    <t>2017-11-15T18:58:20-06:00</t>
  </si>
  <si>
    <t>AA-7850</t>
  </si>
  <si>
    <t>aaron_2017-11-15_21-03-37_Wed</t>
  </si>
  <si>
    <t>2017-11-15T21:03:37-06:00</t>
  </si>
  <si>
    <t>2017-11-14T00:00:00-0600</t>
  </si>
  <si>
    <t>AA-7684</t>
  </si>
  <si>
    <t>aaron_2017-11-15_23-14-40_Wed</t>
  </si>
  <si>
    <t>2017-11-15T23:14:40-06:00</t>
  </si>
  <si>
    <t>AA-7575</t>
  </si>
  <si>
    <t>aaron_2017-11-15_23-44-54_Wed</t>
  </si>
  <si>
    <t>2017-11-15T23:44:54-06:00</t>
  </si>
  <si>
    <t>AA-7926</t>
  </si>
  <si>
    <t>aaron_2017-11-16_00-25-13_Thu</t>
  </si>
  <si>
    <t>2017-11-16T00:25:13-06:00</t>
  </si>
  <si>
    <t>AA-7612</t>
  </si>
  <si>
    <t>aaron_2017-11-16_02-23-18_Thu</t>
  </si>
  <si>
    <t>2017-11-16T02:23:18-06:00</t>
  </si>
  <si>
    <t>AA-7132</t>
  </si>
  <si>
    <t>aaron_2017-11-16_04-14-11_Thu</t>
  </si>
  <si>
    <t>2017-11-16T04:14:11-06:00</t>
  </si>
  <si>
    <t>2017-11-15T01:00:00-0600</t>
  </si>
  <si>
    <t>AA-7207</t>
  </si>
  <si>
    <t>aaron_2017-11-16_04-48-44_Thu</t>
  </si>
  <si>
    <t>2017-11-16T04:48:44-06:00</t>
  </si>
  <si>
    <t>2017-11-15T06:00:00-0600</t>
  </si>
  <si>
    <t>AA-7497</t>
  </si>
  <si>
    <t>aaron_2017-11-16_06-46-49_Thu</t>
  </si>
  <si>
    <t>2017-11-16T06:46:49-06:00</t>
  </si>
  <si>
    <t>AA-7535</t>
  </si>
  <si>
    <t>aaron_2017-11-16_08-54-59_Thu</t>
  </si>
  <si>
    <t>2017-11-16T08:54:59-06:00</t>
  </si>
  <si>
    <t>2017-11-15T14:00:00-0600</t>
  </si>
  <si>
    <t>AA-7601</t>
  </si>
  <si>
    <t>aaron_2017-11-16_10-41-32_Thu</t>
  </si>
  <si>
    <t>2017-11-16T10:41:32-06:00</t>
  </si>
  <si>
    <t>AA-7480</t>
  </si>
  <si>
    <t>aaron_2017-11-16_11-52-06_Thu</t>
  </si>
  <si>
    <t>2017-11-16T11:52:06-06:00</t>
  </si>
  <si>
    <t>2017-11-15T20:00:00-0600</t>
  </si>
  <si>
    <t>AA-7958</t>
  </si>
  <si>
    <t>Interdum et malesuada fames ac ante ipsum primis in faucibus</t>
  </si>
  <si>
    <t>Ut nec augue tellus</t>
  </si>
  <si>
    <t>Aliquam elit odio, auctor laoreet lacinia id, porta non mi</t>
  </si>
  <si>
    <t>Quisque tincidunt consectetur tortor, et porttitor turpis bibendum in</t>
  </si>
  <si>
    <t>Vivamus metus dui, rutrum ac enim vel, bibendum suscipit tortor</t>
  </si>
  <si>
    <t>Morbi consectetur, velit quis tincidunt iaculis, metus lorem suscipit velit, quis suscipit velit neque vel nisl</t>
  </si>
  <si>
    <t>Etiam ac commodo neque</t>
  </si>
  <si>
    <t>Fusce congue, massa et posuere ultrices, felis neque varius lorem, nec sollicitudin nulla magna ac nibh</t>
  </si>
  <si>
    <t>Nulla dictum libero lacus, sed suscipit magna gravida vitae</t>
  </si>
  <si>
    <t>Sed cursus, erat eu aliquam varius, velit tortor dignissim dui, vel imperdiet nibh elit in augue</t>
  </si>
  <si>
    <t>Vestibulum ante ipsum primis in faucibus orci luctus et ultrices posuere cubilia Curae; Suspendisse scelerisque tortor non tellus commodo interdum</t>
  </si>
  <si>
    <t>Aliquam elementum at turpis egestas vulputate</t>
  </si>
  <si>
    <t>Praesent lobortis imperdiet lorem</t>
  </si>
  <si>
    <t>Integer aliquet neque urna, ac dignissim augue maximus imperdiet.</t>
  </si>
  <si>
    <t>Aliquam dapibus risus at enim ornare, posuere tincidunt est hendrerit</t>
  </si>
  <si>
    <t>Cras id venenatis urna, sit amet consequat eros</t>
  </si>
  <si>
    <t>Duis ut lobortis tellus, tempus facilisis neque</t>
  </si>
  <si>
    <t>Vivamus sit amet mi turpis</t>
  </si>
  <si>
    <t>Praesent ullamcorper neque at augue ultrices, tempus malesuada metus tempus</t>
  </si>
  <si>
    <t>Etiam ac lacinia elit, vel maximus nunc</t>
  </si>
  <si>
    <t>Integer iaculis semper purus, semper tincidunt urna suscipit ut</t>
  </si>
  <si>
    <t>Suspendisse congue, sapien eget venenatis dictum, ipsum velit bibendum nulla, ac aliquet orci tellus facilisis lorem</t>
  </si>
  <si>
    <t>Orci varius natoque penatibus et magnis dis parturient montes, nascetur ridiculus mus</t>
  </si>
  <si>
    <t>In consectetur, magna sed tincidunt mattis, erat est fermentum felis, nec pulvinar nisi sapien in ex</t>
  </si>
  <si>
    <t>Nullam sit amet magna eget est auctor commodo et eu elit</t>
  </si>
  <si>
    <t>Phasellus dignissim, lectus a lobortis interdum, lectus justo rhoncus sapien, in dapibus eros orci non dui</t>
  </si>
  <si>
    <t>Proin sapien ante, dictum et enim a, ornare volutpat libero</t>
  </si>
  <si>
    <t>Aliquam erat volutpat.</t>
  </si>
  <si>
    <t>Sed lorem ligula, sagittis nec purus nec, pellentesque lobortis ante</t>
  </si>
  <si>
    <t>Integer faucibus dapibus ipsum non consectetur</t>
  </si>
  <si>
    <t>Suspendisse pretium, arcu rhoncus egestas facilisis, nibh ligula pharetra enim, pulvinar pretium enim magna et nibh</t>
  </si>
  <si>
    <t>Integer scelerisque maximus leo rutrum tincidunt</t>
  </si>
  <si>
    <t>Maecenas id odio vel nisl mattis facilisis ac at eros</t>
  </si>
  <si>
    <t>Nullam blandit mi id turpis lacinia, vel tempus risus suscipit</t>
  </si>
  <si>
    <t>Nunc vitae lacus a ex euismod placerat</t>
  </si>
  <si>
    <t>Proin vitae lorem fringilla, eleifend elit nec, tempor lectus</t>
  </si>
  <si>
    <t>Vivamus luctus purus purus, in dapibus lorem iaculis at</t>
  </si>
  <si>
    <t>Nunc risus sem, dignissim nec enim ut, mattis faucibus nulla</t>
  </si>
  <si>
    <t>Etiam hendrerit lacus nisi, a scelerisque nisl imperdiet sed</t>
  </si>
  <si>
    <t>Maecenas consequat, tellus eget malesuada eleifend, tellus libero elementum est, a tempus dolor purus quis lacus</t>
  </si>
  <si>
    <t>In vulputate nisi quis lectus fermentum mattis</t>
  </si>
  <si>
    <t>Vestibulum lacinia mi porta felis laoreet vestibulum.</t>
  </si>
  <si>
    <t>Etiam vehicula in erat at tempor</t>
  </si>
  <si>
    <t>Nunc aliquam, metus a laoreet venenatis, lectus massa gravida nulla, nec volutpat ante erat nec felis</t>
  </si>
  <si>
    <t>Nulla vulputate libero sed dolor feugiat, faucibus convallis sem eleifend</t>
  </si>
  <si>
    <t>Cras molestie eros eu leo auctor consectetur</t>
  </si>
  <si>
    <t>Aenean elementum eleifend libero, et aliquam magna hendrerit eget</t>
  </si>
  <si>
    <t>Duis sed neque eget mauris blandit bibendum molestie non nulla</t>
  </si>
  <si>
    <t>In commodo, risus at aliquet egestas, urna diam aliquet mi, et accumsan urna erat nec mi</t>
  </si>
  <si>
    <t>Duis venenatis eleifend ligula, volutpat sagittis lorem tincidunt ac</t>
  </si>
  <si>
    <t>Sed at mollis libero</t>
  </si>
  <si>
    <t>Maecenas non nunc vitae nisl pulvinar commodo</t>
  </si>
  <si>
    <t>Phasellus maximus, leo non dignissim luctus, diam urna mattis sapien, ut ornare magna urna mollis odio</t>
  </si>
  <si>
    <t>Cras sed sem nulla</t>
  </si>
  <si>
    <t>Nulla cursus enim eget quam interdum suscipit</t>
  </si>
  <si>
    <t>Suspendisse tristique egestas risus ornare aliquet.</t>
  </si>
  <si>
    <t>Maecenas facilisis purus eget efficitur dapibus</t>
  </si>
  <si>
    <t>Donec eu eros feugiat, auctor diam sit amet, suscipit lacus</t>
  </si>
  <si>
    <t>Cras vulputate tempor leo, quis feugiat velit dignissim non</t>
  </si>
  <si>
    <t>Etiam ullamcorper, dolor eget finibus lobortis, justo enim tristique enim, eget egestas erat tortor et leo</t>
  </si>
  <si>
    <t>Nunc ultricies, diam vestibulum tristique euismod, ligula lorem convallis ligula, ut vulputate libero nisl ut lacus</t>
  </si>
  <si>
    <t>Pellentesque eget dictum eros</t>
  </si>
  <si>
    <t>Sed porta metus vitae sapien tempor, sit amet congue ligula cursus</t>
  </si>
  <si>
    <t>Nunc ac dolor quam</t>
  </si>
  <si>
    <t>Nunc convallis congue accumsan</t>
  </si>
  <si>
    <t>Sed vehicula, ligula eget pellentesque dictum, orci magna tincidunt tellus, sit amet interdum leo nulla et nulla</t>
  </si>
  <si>
    <t>Etiam id diam at mi dictum consequat ut nec urna</t>
  </si>
  <si>
    <t>Etiam sit amet lacinia metus.</t>
  </si>
  <si>
    <t>Vestibulum accumsan feugiat ante</t>
  </si>
  <si>
    <t>Nam ornare, ipsum a faucibus dictum, justo quam tempor tellus, eu maximus neque enim quis ex</t>
  </si>
  <si>
    <t>Morbi luctus imperdiet consectetur</t>
  </si>
  <si>
    <t>Maecenas vestibulum felis est, et gravida urna molestie at</t>
  </si>
  <si>
    <t>Phasellus bibendum quis nulla non mattis</t>
  </si>
  <si>
    <t>Sed et malesuada nisi</t>
  </si>
  <si>
    <t>Vestibulum suscipit risus eget eros cursus, a interdum justo tincidunt</t>
  </si>
  <si>
    <t>Aliquam elementum mollis suscipit</t>
  </si>
  <si>
    <t>Sed congue ex lacinia, dictum felis vitae, mattis nunc</t>
  </si>
  <si>
    <t>Sed ligula sapien, sodales id ex ut, consectetur congue enim</t>
  </si>
  <si>
    <t>Duis faucibus mi turpis, in vulputate risus viverra non.</t>
  </si>
  <si>
    <t>Sed eu est ut velit fringilla blandit a sed risus</t>
  </si>
  <si>
    <t>Fusce semper erat et felis vehicula blandit</t>
  </si>
  <si>
    <t>Nullam eleifend orci ac est tempor, at efficitur purus aliquam</t>
  </si>
  <si>
    <t>Maecenas et risus neque</t>
  </si>
  <si>
    <t>Nullam et orci id ligula tristique fringilla</t>
  </si>
  <si>
    <t>Aliquam interdum posuere tempor</t>
  </si>
  <si>
    <t>Lorem ipsum dolor sit amet, consectetur adipiscing elit</t>
  </si>
  <si>
    <t>Maecenas a porttitor tortor</t>
  </si>
  <si>
    <t>In pulvinar lacus quis faucibus efficitur</t>
  </si>
  <si>
    <t>Sed a arcu ac orci elementum suscipit</t>
  </si>
  <si>
    <t>Donec porta eros elit, a bibendum lacus rhoncus at</t>
  </si>
  <si>
    <t>Sed iaculis dapibus justo sed dictum</t>
  </si>
  <si>
    <t>Aenean at urna nisl</t>
  </si>
  <si>
    <t>Phasellus rhoncus lorem sed justo finibus posuere.</t>
  </si>
  <si>
    <t>Nullam sit amet dui sollicitudin, consequat tortor in, interdum tellus</t>
  </si>
  <si>
    <t>Donec turpis leo, tincidunt vitae dolor sed, ultricies consectetur risus</t>
  </si>
  <si>
    <t>Ut non quam elementum, laoreet felis eu, vestibulum ipsum</t>
  </si>
  <si>
    <t>Quisque hendrerit libero id risus malesuada, non accumsan erat convallis</t>
  </si>
  <si>
    <t>Nullam sit amet mauris non diam blandit fringilla id vitae ex</t>
  </si>
  <si>
    <t>Vivamus nunc justo, suscipit nec mauris sed, dignissim placerat est</t>
  </si>
  <si>
    <t>Sed bibendum faucibus volutpat</t>
  </si>
  <si>
    <t>Duis vel porttitor mauris, at vestibulum tortor</t>
  </si>
  <si>
    <t>In ut malesuada tortor</t>
  </si>
  <si>
    <t>Morbi porttitor molestie libero, at ornare erat tristique id</t>
  </si>
  <si>
    <t>In vitae turpis turpis</t>
  </si>
  <si>
    <t>Sed non orci et massa vestibulum ultrices a ac neque</t>
  </si>
  <si>
    <t>Cras non augue nec eros consequat mollis</t>
  </si>
  <si>
    <t>Phasellus vel magna vel est porttitor ultricies quis id nisl</t>
  </si>
  <si>
    <t>In diam sapien, ornare non velit sit amet, tempor iaculis diam</t>
  </si>
  <si>
    <t>Pellentesque eu tempus ante.</t>
  </si>
  <si>
    <t>Curabitur tempor interdum arcu, a placerat velit tristique eu</t>
  </si>
  <si>
    <t>Fusce egestas massa at blandit vehicula</t>
  </si>
  <si>
    <t>Cras lacus ipsum, volutpat vel velit eget, rhoncus condimentum massa</t>
  </si>
  <si>
    <t>Etiam purus justo, eleifend vitae consectetur sit amet, iaculis nec libero</t>
  </si>
  <si>
    <t>Sed dolor enim, feugiat pulvinar odio vel, tincidunt varius lorem</t>
  </si>
  <si>
    <t>Cras eleifend sodales volutpat</t>
  </si>
  <si>
    <t>Nulla aliquam metus id sapien tristique porta</t>
  </si>
  <si>
    <t>Praesent laoreet velit odio, sed posuere neque euismod at</t>
  </si>
  <si>
    <t>Duis aliquam dolor et ipsum semper suscipit</t>
  </si>
  <si>
    <t>Class aptent taciti sociosqu ad litora torquent per conubia nostra, per inceptos himenaeos</t>
  </si>
  <si>
    <t>Suspendisse erat turpis, varius quis mi ac, vehicula vehicula magna</t>
  </si>
  <si>
    <t>Praesent tempor nunc nec vestibulum tempus</t>
  </si>
  <si>
    <t>Nunc magna diam, commodo eget lorem sit amet, sagittis auctor mauris.</t>
  </si>
  <si>
    <t>Praesent vel erat porta, commodo enim sed, commodo risus</t>
  </si>
  <si>
    <t>Ut sem lacus, aliquet sit amet ultrices eget, congue nec diam</t>
  </si>
  <si>
    <t>Fusce id facilisis augue, nec tempor turpis</t>
  </si>
  <si>
    <t>Cras quis mauris ac enim ultrices porttitor nec sed nibh</t>
  </si>
  <si>
    <t>Suspendisse tristique tempus ipsum et maximus</t>
  </si>
  <si>
    <t>Donec at elementum dolor</t>
  </si>
  <si>
    <t>Fusce a luctus odio</t>
  </si>
  <si>
    <t>Maecenas et nibh eros</t>
  </si>
  <si>
    <t>Quisque at eros sed arcu molestie condimentum.</t>
  </si>
  <si>
    <t>Vestibulum dictum, elit sit amet vehicula dignissim, mauris eros ultricies augue, quis elementum metus arcu nec ligula</t>
  </si>
  <si>
    <t>Ut quis lectus odio</t>
  </si>
  <si>
    <t>Sed in lacus vitae odio blandit tempor in pretium neque</t>
  </si>
  <si>
    <t>Etiam placerat ultrices pellentesque</t>
  </si>
  <si>
    <t>Curabitur tincidunt id tortor in varius</t>
  </si>
  <si>
    <t>Sed semper lacinia massa, quis mollis purus faucibus eget</t>
  </si>
  <si>
    <t>Fusce aliquet arcu sit amet lectus ullamcorper porta.</t>
  </si>
  <si>
    <t>Praesent eget fermentum nisl, non porta quam</t>
  </si>
  <si>
    <t>Nulla nisi nunc, dapibus at hendrerit et, tempus in augue</t>
  </si>
  <si>
    <t>Nam facilisis varius ultrices</t>
  </si>
  <si>
    <t>Quisque magna odio, pretium vel odio at, volutpat semper lacus</t>
  </si>
  <si>
    <t>Morbi in tempus augue</t>
  </si>
  <si>
    <t>Etiam commodo nisl et mi pretium pellentesque</t>
  </si>
  <si>
    <t>Praesent blandit massa ante, et congue turpis aliquet aliquam</t>
  </si>
  <si>
    <t>Curabitur varius libero sed porta auctor</t>
  </si>
  <si>
    <t>Nunc tincidunt ut ipsum laoreet sollicitudin</t>
  </si>
  <si>
    <t>Vivamus vitae porttitor est, id elementum odio</t>
  </si>
  <si>
    <t>Vivamus luctus pulvinar est sit amet lacinia</t>
  </si>
  <si>
    <t>Mauris nulla sapien, maximus in diam eu, sagittis commodo nisi</t>
  </si>
  <si>
    <t>Praesent at dapibus metus</t>
  </si>
  <si>
    <t>Nulla ligula orci, accumsan id fermentum id, viverra eu lacus</t>
  </si>
  <si>
    <t>Maecenas efficitur ex a metus pellentesque condimentum</t>
  </si>
  <si>
    <t>Ut cursus, orci sed mattis dignissim, augue augue congue lectus, et fermentum dolor mi at mi.</t>
  </si>
  <si>
    <t>Phasellus interdum urna sagittis ipsum eleifend blandit</t>
  </si>
  <si>
    <t>Nunc eu nisi neque</t>
  </si>
  <si>
    <t>Nullam a mattis leo, a blandit ante</t>
  </si>
  <si>
    <t>Etiam libero nisi, fringilla a elit vitae, posuere pellentesque risus</t>
  </si>
  <si>
    <t>Sed et ex sapien</t>
  </si>
  <si>
    <t>Vivamus orci ligula, ullamcorper id semper ut, cursus non est</t>
  </si>
  <si>
    <t>Ut ullamcorper egestas odio, id maximus massa bibendum eu</t>
  </si>
  <si>
    <t>Suspendisse mattis metus eget tellus pharetra, eget malesuada augue aliquam</t>
  </si>
  <si>
    <t>Nulla congue velit mauris, sit amet condimentum justo sollicitudin id</t>
  </si>
  <si>
    <t>Integer id volutpat magna</t>
  </si>
  <si>
    <t>Suspendisse finibus sit amet sapien quis maximus</t>
  </si>
  <si>
    <t>Nullam tempor at dui et blandit</t>
  </si>
  <si>
    <t>Quisque ac ligula nulla</t>
  </si>
  <si>
    <t>Aliquam semper lectus nec blandit venenatis.</t>
  </si>
  <si>
    <t>In vel blandit nibh</t>
  </si>
  <si>
    <t>Mauris sit amet finibus purus</t>
  </si>
  <si>
    <t>Pellentesque id diam molestie, vehicula odio id, vehicula orci</t>
  </si>
  <si>
    <t>Suspendisse nec turpis commodo eros vehicula mattis</t>
  </si>
  <si>
    <t>Etiam sed vehicula leo</t>
  </si>
  <si>
    <t>Etiam ipsum mauris, hendrerit a molestie auctor, condimentum id augue</t>
  </si>
  <si>
    <t>Praesent tincidunt sapien ac nibh porta rhoncus luctus non enim</t>
  </si>
  <si>
    <t>Ut interdum magna nisl.</t>
  </si>
  <si>
    <t>Nunc vel hendrerit purus</t>
  </si>
  <si>
    <t>Fusce tristique molestie nisl in vehicula</t>
  </si>
  <si>
    <t>Vestibulum sollicitudin mauris vel lectus tristique porta</t>
  </si>
  <si>
    <t>Duis scelerisque, lectus sit amet gravida pellentesque, augue lectus lobortis est, ut imperdiet lacus risus sed arcu</t>
  </si>
  <si>
    <t>Maecenas ac commodo nulla</t>
  </si>
  <si>
    <t>Etiam posuere felis in volutpat pulvinar</t>
  </si>
  <si>
    <t>Duis nisi orci, molestie at consequat sed, blandit sed quam</t>
  </si>
  <si>
    <t>Mauris ligula nibh, feugiat id elementum sit amet, aliquam nec erat</t>
  </si>
  <si>
    <t>Vestibulum mollis lacus a tellus gravida viverra</t>
  </si>
  <si>
    <t>Nunc dictum dapibus lectus quis iaculis</t>
  </si>
  <si>
    <t>Curabitur non gravida erat</t>
  </si>
  <si>
    <t>Cras pulvinar lectus elit, eget sollicitudin sapien consequat accumsan.</t>
  </si>
  <si>
    <t>Vivamus est nunc, fringilla feugiat mi vel, euismod suscipit nunc</t>
  </si>
  <si>
    <t>Pellentesque in ex eros</t>
  </si>
  <si>
    <t>Morbi scelerisque, turpis quis auctor tincidunt, orci augue fringilla justo, eu pellentesque orci augue at ex</t>
  </si>
  <si>
    <t>Etiam finibus risus at mattis rhoncus</t>
  </si>
  <si>
    <t>Etiam id massa vel dolor aliquet finibus</t>
  </si>
  <si>
    <t>Fusce gravida ligula at feugiat faucibus</t>
  </si>
  <si>
    <t>Nulla interdum at urna ac hendrerit</t>
  </si>
  <si>
    <t>Cras suscipit nibh sed urna varius mattis</t>
  </si>
  <si>
    <t>Integer vitae dui aliquam, luctus sem ac, sollicitudin nisl</t>
  </si>
  <si>
    <t>Integer tincidunt ex nec sapien ultrices, eu iaculis elit pharetra</t>
  </si>
  <si>
    <t>Integer luctus viverra justo, id vestibulum tellus pretium sit amet</t>
  </si>
  <si>
    <t>Proin in consectetur lorem</t>
  </si>
  <si>
    <t>Aenean cursus malesuada lectus sed porttitor</t>
  </si>
  <si>
    <t>Nam egestas ut tortor eget commodo.</t>
  </si>
  <si>
    <t>Suspendisse porttitor justo eu blandit sagittis</t>
  </si>
  <si>
    <t>Cras eget velit et nunc ultrices condimentum</t>
  </si>
  <si>
    <t>Integer congue convallis est, nec tristique metus hendrerit sed</t>
  </si>
  <si>
    <t>Aliquam molestie nisi dictum leo dapibus, non efficitur nisl luctus</t>
  </si>
  <si>
    <t>Proin convallis, sapien nec fringilla auctor, leo sem finibus massa, et bibendum sapien turpis quis velit</t>
  </si>
  <si>
    <t>Vivamus consectetur ante a tincidunt consectetur</t>
  </si>
  <si>
    <t>In eget bibendum sem, a varius lorem</t>
  </si>
  <si>
    <t>Maecenas scelerisque tortor lectus, ac luctus felis finibus vitae</t>
  </si>
  <si>
    <t>Nullam id nisi eget nisl dignissim iaculis eget eget massa</t>
  </si>
  <si>
    <t>Etiam ultrices mauris id felis tempor bibendum.</t>
  </si>
  <si>
    <t>Suspendisse cursus est eget magna tincidunt, ut luctus odio sodales</t>
  </si>
  <si>
    <t>Ut sem nisi, tempus in ultrices fermentum, tempor maximus purus</t>
  </si>
  <si>
    <t>Proin vel mauris at ex pretium tempus</t>
  </si>
  <si>
    <t>Etiam sagittis nisi at tortor pulvinar scelerisque</t>
  </si>
  <si>
    <t>Sed vitae massa pulvinar, euismod neque ut, tincidunt purus</t>
  </si>
  <si>
    <t>Praesent commodo, felis eget convallis sodales, ante elit ultrices leo, vel ultrices justo est vel magna</t>
  </si>
  <si>
    <t>Aliquam at sollicitudin ligula</t>
  </si>
  <si>
    <t>Maecenas consequat neque id interdum pharetra</t>
  </si>
  <si>
    <t>Phasellus lobortis vitae turpis ac auctor</t>
  </si>
  <si>
    <t>Nunc feugiat vulputate eros, at lobortis arcu lacinia vitae</t>
  </si>
  <si>
    <t>Duis ac dolor nec tellus ultricies dignissim.</t>
  </si>
  <si>
    <t>Donec ligula diam, tristique vel lacus eget, rhoncus auctor magna</t>
  </si>
  <si>
    <t>Nullam feugiat sit amet ligula in dapibus</t>
  </si>
  <si>
    <t>Aenean blandit est diam, nec feugiat purus tincidunt nec</t>
  </si>
  <si>
    <t>Duis dignissim lobortis volutpat</t>
  </si>
  <si>
    <t>Suspendisse euismod molestie orci quis cursus</t>
  </si>
  <si>
    <t>Aenean eu luctus risus, a malesuada dolor</t>
  </si>
  <si>
    <t>Sed dapibus mi non vehicula posuere</t>
  </si>
  <si>
    <t>Fusce consequat efficitur purus, eget maximus libero sodales quis</t>
  </si>
  <si>
    <t>Donec euismod sodales sem quis posuere</t>
  </si>
  <si>
    <t>Nam libero sem, fermentum vel metus sed, imperdiet interdum nisl.</t>
  </si>
  <si>
    <t>Integer nec ante orci</t>
  </si>
  <si>
    <t>In sed cursus ipsum</t>
  </si>
  <si>
    <t>In viverra nisl nec turpis vulputate convallis</t>
  </si>
  <si>
    <t>Pellentesque at interdum lorem, ut suscipit ex</t>
  </si>
  <si>
    <t>Nullam non lacus vel dolor aliquam suscipit vel in augue</t>
  </si>
  <si>
    <t>Suspendisse potenti</t>
  </si>
  <si>
    <t>Vestibulum aliquam vehicula ante ut pharetra</t>
  </si>
  <si>
    <t>Mauris iaculis lacinia bibendum</t>
  </si>
  <si>
    <t>Suspendisse dapibus faucibus tempus</t>
  </si>
  <si>
    <t>Aliquam semper, lectus at consequat semper, justo orci vulputate ante, nec mollis elit enim accumsan ante</t>
  </si>
  <si>
    <t>Phasellus suscipit suscipit justo, et accumsan arcu semper non</t>
  </si>
  <si>
    <t>Etiam a ante non mauris pharetra sagittis</t>
  </si>
  <si>
    <t>Phasellus quis tristique nisl</t>
  </si>
  <si>
    <t>Donec ut tellus maximus, sollicitudin eros in, egestas mauris</t>
  </si>
  <si>
    <t>Cras maximus lectus lorem, vel sodales odio ullamcorper a.</t>
  </si>
  <si>
    <t>Donec quis eros et dui lobortis suscipit</t>
  </si>
  <si>
    <t>Maecenas eu eleifend purus</t>
  </si>
  <si>
    <t>Phasellus vel velit et mauris pretium blandit eu eu odio</t>
  </si>
  <si>
    <t>Duis porttitor lacus vitae lectus tincidunt mollis</t>
  </si>
  <si>
    <t>Nam ut iaculis velit</t>
  </si>
  <si>
    <t>In luctus, ante in placerat scelerisque, purus velit dapibus lectus, a pretium urna magna in augue</t>
  </si>
  <si>
    <t>Nam iaculis orci id elementum convallis</t>
  </si>
  <si>
    <t>Donec lobortis ullamcorper sapien id hendrerit</t>
  </si>
  <si>
    <t>Aenean sed posuere lorem</t>
  </si>
  <si>
    <t>Morbi id lacinia justo</t>
  </si>
  <si>
    <t>Aenean augue ipsum, convallis vel rhoncus at, scelerisque sed nulla</t>
  </si>
  <si>
    <t>Pellentesque feugiat non mi id euismod</t>
  </si>
  <si>
    <t>Phasellus tincidunt ipsum pharetra massa molestie, a placerat odio pulvinar</t>
  </si>
  <si>
    <t>Nulla ultrices in nibh id luctus</t>
  </si>
  <si>
    <t>Proin commodo at dui eget condimentum.</t>
  </si>
  <si>
    <t>Vestibulum hendrerit molestie justo, sed dignissim sapien facilisis a</t>
  </si>
  <si>
    <t>Suspendisse a est enim</t>
  </si>
  <si>
    <t>Morbi euismod volutpat ligula, vitae dictum leo ultricies a</t>
  </si>
  <si>
    <t>Donec varius urna a tempus sagittis</t>
  </si>
  <si>
    <t>Nam sed consectetur mi</t>
  </si>
  <si>
    <t>Etiam congue, lacus ac pulvinar vestibulum, lorem dolor hendrerit libero, ac efficitur justo quam in dui</t>
  </si>
  <si>
    <t>Vivamus egestas nibh turpis, vitae ornare massa lacinia ut</t>
  </si>
  <si>
    <t>Maecenas id fermentum arcu</t>
  </si>
  <si>
    <t>Cras vitae iaculis lacus, nec maximus augue</t>
  </si>
  <si>
    <t>Aliquam erat volutpat</t>
  </si>
  <si>
    <t>Aenean ultricies, eros vitae vehicula pulvinar, enim augue venenatis magna, sit amet pellentesque erat purus vitae urna</t>
  </si>
  <si>
    <t>Phasellus nisi tortor, condimentum eget molestie quis, egestas non leo</t>
  </si>
  <si>
    <t>Mauris nulla sem, posuere vel mauris non, varius ultricies nibh.</t>
  </si>
  <si>
    <t>Aliquam tristique libero id convallis eleifend</t>
  </si>
  <si>
    <t>Aliquam pulvinar vulputate interdum</t>
  </si>
  <si>
    <t>Nunc cursus mauris non velit congue aliquam</t>
  </si>
  <si>
    <t>Fusce sit amet mi efficitur, aliquet mauris in, gravida sapien</t>
  </si>
  <si>
    <t>Nullam vel convallis ipsum</t>
  </si>
  <si>
    <t>Quisque condimentum elit magna, quis venenatis ex consectetur quis</t>
  </si>
  <si>
    <t>Vivamus sit amet augue in mauris lobortis tincidunt</t>
  </si>
  <si>
    <t>Curabitur luctus dictum massa, nec placerat ipsum elementum sed</t>
  </si>
  <si>
    <t>Aenean mattis urna mi, in congue justo ultricies nec</t>
  </si>
  <si>
    <t>Sed laoreet odio ut scelerisque facilisis</t>
  </si>
  <si>
    <t>Sed risus sapien, consectetur ac auctor et, aliquet at dui</t>
  </si>
  <si>
    <t>Quisque ac mi risus</t>
  </si>
  <si>
    <t>Pellentesque eu lacus et arcu aliquet vulputate at in elit</t>
  </si>
  <si>
    <t>Aenean sagittis dictum elit sit amet molestie.</t>
  </si>
  <si>
    <t>Duis quis suscipit lacus</t>
  </si>
  <si>
    <t>Praesent fermentum ornare augue</t>
  </si>
  <si>
    <t>Nunc malesuada, risus ut tincidunt auctor, lectus purus convallis arcu, nec consequat massa sapien nec purus</t>
  </si>
  <si>
    <t>Praesent non tempus metus</t>
  </si>
  <si>
    <t>Mauris est quam, laoreet vel nisl et, vehicula vulputate dolor</t>
  </si>
  <si>
    <t>Nam quis lacus nec erat viverra dapibus eu aliquam orci</t>
  </si>
  <si>
    <t>Cras facilisis arcu semper facilisis ultrices</t>
  </si>
  <si>
    <t>Suspendisse dapibus elit nisi, finibus tempus neque sodales non</t>
  </si>
  <si>
    <t>Fusce finibus pellentesque sem sed lacinia</t>
  </si>
  <si>
    <t>Sed enim eros, tempus tristique justo sit amet, laoreet fringilla dui</t>
  </si>
  <si>
    <t>Mauris eget enim mollis, iaculis ante sit amet, ultricies quam</t>
  </si>
  <si>
    <t>In nec tellus nec lacus tempus iaculis</t>
  </si>
  <si>
    <t>Nulla euismod eros et diam dignissim, quis pretium risus tristique</t>
  </si>
  <si>
    <t>Donec egestas posuere ullamcorper</t>
  </si>
  <si>
    <t>Curabitur elementum euismod ante nec efficitur</t>
  </si>
  <si>
    <t>Vivamus accumsan efficitur lacus, nec tincidunt ante tempor porta.</t>
  </si>
  <si>
    <t>Morbi pretium ligula et sapien pretium, feugiat pellentesque tellus imperdiet</t>
  </si>
  <si>
    <t>Nullam eu lorem vehicula, condimentum ex quis, efficitur lorem</t>
  </si>
  <si>
    <t>Duis aliquam neque facilisis eleifend sodales</t>
  </si>
  <si>
    <t>Sed non erat non lacus iaculis euismod in et nulla</t>
  </si>
  <si>
    <t>Etiam ullamcorper sit amet leo eu lobortis</t>
  </si>
  <si>
    <t>Nulla viverra augue diam, et condimentum ex pharetra eu</t>
  </si>
  <si>
    <t>Maecenas tempus condimentum sagittis</t>
  </si>
  <si>
    <t>Proin sagittis sapien mi, id varius massa faucibus euismod.</t>
  </si>
  <si>
    <t>Maecenas bibendum tincidunt dignissim</t>
  </si>
  <si>
    <t>Maecenas semper vitae augue a egestas</t>
  </si>
  <si>
    <t>Vestibulum pulvinar viverra congue</t>
  </si>
  <si>
    <t>Proin lacinia neque eget mi suscipit, eget molestie orci efficitur</t>
  </si>
  <si>
    <t>Morbi laoreet finibus velit non dignissim</t>
  </si>
  <si>
    <t>Praesent sodales justo vel massa aliquam, in condimentum dui condimentum</t>
  </si>
  <si>
    <t>Phasellus pulvinar felis a suscipit pretium</t>
  </si>
  <si>
    <t>Praesent ut tristique dui, vitae mattis odio.</t>
  </si>
  <si>
    <t>Maecenas et libero vestibulum, finibus odio eget, volutpat mauris</t>
  </si>
  <si>
    <t>Proin a sapien gravida, rhoncus lacus id, efficitur felis</t>
  </si>
  <si>
    <t>Nunc sodales tortor viverra feugiat fringilla</t>
  </si>
  <si>
    <t>Nam vel ullamcorper justo, sit amet porta ex</t>
  </si>
  <si>
    <t>Aliquam nec velit quam</t>
  </si>
  <si>
    <t>Pellentesque fermentum rutrum turpis, a tempor ligula egestas at</t>
  </si>
  <si>
    <t>Donec ornare tempus magna, nec pellentesque sapien fermentum nec</t>
  </si>
  <si>
    <t>Maecenas massa felis, rhoncus quis augue et, fringilla tincidunt sem</t>
  </si>
  <si>
    <t>Sed in turpis at diam lobortis finibus eget id orci</t>
  </si>
  <si>
    <t>Etiam non justo viverra, vulputate metus a, aliquet nisi.</t>
  </si>
  <si>
    <t>Suspendisse volutpat quam eu aliquam venenatis</t>
  </si>
  <si>
    <t>Maecenas vehicula urna nec quam volutpat convallis</t>
  </si>
  <si>
    <t>Phasellus et rhoncus nisi</t>
  </si>
  <si>
    <t>Mauris bibendum ipsum quis augue viverra, sed commodo nibh tempus</t>
  </si>
  <si>
    <t>Aenean convallis, dui ac pellentesque convallis, justo magna imperdiet enim, at posuere leo ipsum non ante</t>
  </si>
  <si>
    <t>Nulla nisi augue, ullamcorper sed cursus nec, congue sodales nibh</t>
  </si>
  <si>
    <t>Proin quis mi in lectus efficitur cursus non et metus</t>
  </si>
  <si>
    <t>Curabitur commodo ac justo a ultricies</t>
  </si>
  <si>
    <t>Proin sodales augue ultricies imperdiet egestas</t>
  </si>
  <si>
    <t>Curabitur ornare facilisis magna, nec fermentum enim tempor quis</t>
  </si>
  <si>
    <t>Proin imperdiet ac libero non volutpat</t>
  </si>
  <si>
    <t>Nunc iaculis felis sit amet lacinia euismod</t>
  </si>
  <si>
    <t>Sed sed eros eu libero euismod lobortis</t>
  </si>
  <si>
    <t>Vestibulum nisl ipsum, congue ut auctor ut, blandit id est.</t>
  </si>
  <si>
    <t>Duis aliquam massa sit amet vestibulum venenatis</t>
  </si>
  <si>
    <t>Nullam sodales euismod neque, eleifend tincidunt est eleifend ut</t>
  </si>
  <si>
    <t>Fusce mattis ligula vitae nisl mollis vulputate</t>
  </si>
  <si>
    <t>In vel sagittis dui</t>
  </si>
  <si>
    <t>Maecenas sit amet neque mi</t>
  </si>
  <si>
    <t>Sed nec ullamcorper neque</t>
  </si>
  <si>
    <t>Mauris id ultricies purus, facilisis dignissim ante</t>
  </si>
  <si>
    <t>Pellentesque habitant morbi tristique senectus et netus et malesuada fames ac turpis egestas</t>
  </si>
  <si>
    <t>Etiam maximus felis non dapibus ullamcorper</t>
  </si>
  <si>
    <t>Vestibulum ante ipsum primis in faucibus orci luctus et ultrices posuere cubilia Curae; Phasellus viverra nisl tincidunt arcu ultrices cursus.</t>
  </si>
  <si>
    <t>Quisque elit mi, egestas at dictum eget, sollicitudin in neque</t>
  </si>
  <si>
    <t>Etiam lectus mi, iaculis et diam a, posuere facilisis mi</t>
  </si>
  <si>
    <t>Phasellus venenatis scelerisque consequat</t>
  </si>
  <si>
    <t>Morbi ut condimentum ligula</t>
  </si>
  <si>
    <t>Nulla elementum quam sed aliquet gravida</t>
  </si>
  <si>
    <t>Vestibulum feugiat sem eu mattis porta</t>
  </si>
  <si>
    <t>Quisque posuere justo vel pharetra sollicitudin</t>
  </si>
  <si>
    <t>Pellentesque vel fermentum felis, id molestie sem</t>
  </si>
  <si>
    <t>Nullam tempor commodo nunc id condimentum</t>
  </si>
  <si>
    <t>In tincidunt nec velit eu semper</t>
  </si>
  <si>
    <t>Quisque dolor dolor, sollicitudin vel erat eu, placerat consequat mi</t>
  </si>
  <si>
    <t>Suspendisse commodo a est non mollis.</t>
  </si>
  <si>
    <t>Nam porta eleifend augue, sit amet mattis dui viverra eget</t>
  </si>
  <si>
    <t>Ut auctor semper mattis</t>
  </si>
  <si>
    <t>Sed varius, velit vel cursus vulputate, odio tortor maximus justo, non iaculis orci ex at enim</t>
  </si>
  <si>
    <t>Donec lectus turpis, efficitur et vestibulum ut, auctor vel orci</t>
  </si>
  <si>
    <t>Nullam venenatis pulvinar varius</t>
  </si>
  <si>
    <t>Aliquam felis ante, vehicula et lobortis quis, dignissim eget tellus</t>
  </si>
  <si>
    <t>Curabitur lobortis consequat consequat</t>
  </si>
  <si>
    <t>Donec et lacus nunc</t>
  </si>
  <si>
    <t>Fusce sit amet egestas ligula.</t>
  </si>
  <si>
    <t>Sed sed odio sed nulla fringilla tincidunt</t>
  </si>
  <si>
    <t>Vestibulum ante ipsum primis in faucibus orci luctus et ultrices posuere cubilia Curae; Aliquam eget ipsum eget mi finibus mattis</t>
  </si>
  <si>
    <t>Donec urna nisl, imperdiet sollicitudin tempor eget, porta sit amet dui</t>
  </si>
  <si>
    <t>Maecenas molestie faucibus nunc, in tempor sapien dapibus quis</t>
  </si>
  <si>
    <t>Nullam vel lobortis mauris, vel aliquam ligula</t>
  </si>
  <si>
    <t>Mauris tincidunt molestie finibus</t>
  </si>
  <si>
    <t>Nullam ultrices convallis orci ut iaculis</t>
  </si>
  <si>
    <t>Cras luctus tristique consectetur</t>
  </si>
  <si>
    <t>Curabitur faucibus blandit elit</t>
  </si>
  <si>
    <t>Nulla at commodo quam</t>
  </si>
  <si>
    <t>Sed dictum placerat quam, a tempus sapien interdum sit amet.</t>
  </si>
  <si>
    <t>Vivamus lorem arcu, porta ac ultrices in, varius eget risus</t>
  </si>
  <si>
    <t>Etiam eu nulla molestie dui cursus sagittis vel et ligula</t>
  </si>
  <si>
    <t>Sed et maximus dui</t>
  </si>
  <si>
    <t>Mauris ac tincidunt enim, suscipit porta lectus</t>
  </si>
  <si>
    <t>Donec hendrerit, sapien ac scelerisque tincidunt, eros est egestas purus, porta porta leo dui sit amet quam</t>
  </si>
  <si>
    <t>Vivamus fermentum turpis vel nisi ullamcorper congue</t>
  </si>
  <si>
    <t>Proin sit amet mauris nisl.</t>
  </si>
  <si>
    <t>Aenean volutpat pulvinar urna in pretium</t>
  </si>
  <si>
    <t>Nunc efficitur neque sit amet aliquam sagittis</t>
  </si>
  <si>
    <t>Vivamus facilisis mi vitae diam bibendum, vel vehicula risus tincidunt</t>
  </si>
  <si>
    <t>Fusce odio ex, luctus nec sapien a, aliquam auctor arcu</t>
  </si>
  <si>
    <t>Vivamus venenatis lacus purus, at viverra dolor efficitur ut</t>
  </si>
  <si>
    <t>Phasellus sodales dictum scelerisque</t>
  </si>
  <si>
    <t>Aliquam metus lorem, iaculis sed rutrum eu, sollicitudin consectetur metus</t>
  </si>
  <si>
    <t>Quisque viverra, dolor sed convallis venenatis, massa orci dapibus urna, eu ultrices ante nisl ut eros</t>
  </si>
  <si>
    <t>Duis quis diam vitae dolor bibendum suscipit a eget dolor</t>
  </si>
  <si>
    <t>Sed aliquet lacus ut lacinia elementum</t>
  </si>
  <si>
    <t>Curabitur ullamcorper, dui ut gravida dignissim, elit urna porttitor risus, sit amet molestie sapien arcu a leo.</t>
  </si>
  <si>
    <t>Pellentesque ut venenatis erat</t>
  </si>
  <si>
    <t>Duis eleifend semper dignissim</t>
  </si>
  <si>
    <t>In porta libero et neque blandit semper</t>
  </si>
  <si>
    <t>Pellentesque erat orci, vulputate ut velit fermentum, bibendum suscipit neque</t>
  </si>
  <si>
    <t>Phasellus condimentum nunc eget augue vestibulum, vel varius eros elementum</t>
  </si>
  <si>
    <t>Nam rutrum, urna sed pulvinar vestibulum, dolor risus viverra sem, vel dapibus dui lacus auctor nibh.</t>
  </si>
  <si>
    <t>Morbi quis nulla sit amet purus tincidunt elementum et quis velit</t>
  </si>
  <si>
    <t>Donec non nulla tincidunt, auctor leo vel, molestie lorem</t>
  </si>
  <si>
    <t>Donec nec diam tristique orci fringilla porttitor</t>
  </si>
  <si>
    <t>Cras gravida rutrum turpis in tincidunt</t>
  </si>
  <si>
    <t>Sed nec ipsum suscipit, bibendum erat et, tincidunt erat</t>
  </si>
  <si>
    <t>Etiam commodo tellus sed tempor maximus</t>
  </si>
  <si>
    <t>Quisque vel pharetra tortor</t>
  </si>
  <si>
    <t>Proin ac dui nulla</t>
  </si>
  <si>
    <t>Mauris rhoncus bibendum eros</t>
  </si>
  <si>
    <t>In scelerisque lacinia rhoncus</t>
  </si>
  <si>
    <t>Donec eu commodo tellus, vel porttitor purus</t>
  </si>
  <si>
    <t>In rhoncus lorem neque, eget sodales urna aliquam eu.</t>
  </si>
  <si>
    <t>Nam auctor cursus interdum</t>
  </si>
  <si>
    <t>Curabitur dignissim odio in mi commodo, nec consequat diam eleifend</t>
  </si>
  <si>
    <t>Suspendisse non leo maximus, sagittis dui convallis, vulputate arcu</t>
  </si>
  <si>
    <t>Duis id dictum quam</t>
  </si>
  <si>
    <t>Sed vel ultrices ligula</t>
  </si>
  <si>
    <t>Curabitur et eleifend diam</t>
  </si>
  <si>
    <t>Etiam vulputate turpis non massa lobortis convallis quis vel ante</t>
  </si>
  <si>
    <t>Donec venenatis, ex at imperdiet tincidunt, felis quam convallis velit, viverra rutrum libero libero eu ligula</t>
  </si>
  <si>
    <t>Aliquam enim tellus, congue sed vulputate eu, cursus ac risus</t>
  </si>
  <si>
    <t>Suspendisse et tincidunt tortor</t>
  </si>
  <si>
    <t>Proin nec pulvinar nibh</t>
  </si>
  <si>
    <t>Integer id mauris elementum, commodo felis vel, viverra ex</t>
  </si>
  <si>
    <t>Aenean congue ultrices arcu id vulputate</t>
  </si>
  <si>
    <t>Nam eget elit sit amet erat scelerisque rutrum.</t>
  </si>
  <si>
    <t>Morbi cursus nibh non sapien euismod tincidunt</t>
  </si>
  <si>
    <t>Vestibulum in malesuada quam</t>
  </si>
  <si>
    <t>Praesent eu sapien convallis est commodo congue quis sit amet libero</t>
  </si>
  <si>
    <t>Sed dapibus ante vel mollis commodo</t>
  </si>
  <si>
    <t>Cras ultrices posuere lorem vitae aliquam</t>
  </si>
  <si>
    <t>Integer scelerisque posuere neque, eu porttitor turpis consectetur ut</t>
  </si>
  <si>
    <t>Suspendisse eleifend volutpat nibh.</t>
  </si>
  <si>
    <t>Aenean felis leo, lobortis vel tellus at, fermentum bibendum arcu</t>
  </si>
  <si>
    <t>Morbi vitae blandit metus, at sodales libero</t>
  </si>
  <si>
    <t>Praesent sodales felis sed erat aliquet, et porta libero dapibus</t>
  </si>
  <si>
    <t>Nunc commodo consectetur porta</t>
  </si>
  <si>
    <t>Vestibulum blandit ipsum eu sagittis molestie</t>
  </si>
  <si>
    <t>Vestibulum ante ipsum primis in faucibus orci luctus et ultrices posuere cubilia Curae; Nulla pulvinar, sem vitae vestibulum finibus, mauris lacus porttitor metus, at interdum metus justo in urna</t>
  </si>
  <si>
    <t>Nunc euismod cursus metus</t>
  </si>
  <si>
    <t>Integer posuere facilisis urna laoreet imperdiet</t>
  </si>
  <si>
    <t>Etiam tempus libero vel cursus aliquet</t>
  </si>
  <si>
    <t>Integer ut tincidunt risus, eget laoreet nunc</t>
  </si>
  <si>
    <t>Sed euismod nibh ut aliquam ultrices</t>
  </si>
  <si>
    <t>Sed mollis, sem ac fermentum venenatis, leo orci fringilla arcu, ut pretium mauris nulla ac diam.</t>
  </si>
  <si>
    <t>Mauris metus dui, varius vel ex sed, venenatis semper massa</t>
  </si>
  <si>
    <t>Maecenas interdum sollicitudin odio, eu accumsan nisl</t>
  </si>
  <si>
    <t>Integer venenatis purus sit amet nunc fringilla, non auctor erat sagittis</t>
  </si>
  <si>
    <t>Sed imperdiet dolor quis tortor ultrices, in dapibus lacus vehicula</t>
  </si>
  <si>
    <t>Donec maximus vulputate purus a rutrum</t>
  </si>
  <si>
    <t>Integer dictum quam elit, et dapibus magna facilisis vitae</t>
  </si>
  <si>
    <t>Sed vitae vestibulum justo</t>
  </si>
  <si>
    <t>Maecenas ac viverra leo.</t>
  </si>
  <si>
    <t>Nam lorem orci, ornare a urna et, porttitor commodo ante</t>
  </si>
  <si>
    <t>Aliquam euismod orci nec velit volutpat accumsan</t>
  </si>
  <si>
    <t>Donec in velit sit amet augue malesuada iaculis</t>
  </si>
  <si>
    <t>Sed sed auctor velit, eu egestas risus</t>
  </si>
  <si>
    <t>Maecenas luctus dapibus enim, vitae malesuada eros consequat tempor</t>
  </si>
  <si>
    <t>Nam placerat lectus sit amet purus ornare hendrerit</t>
  </si>
  <si>
    <t>Nunc vitae turpis nunc</t>
  </si>
  <si>
    <t>Morbi eleifend urna vitae massa rutrum commodo eu ut ipsum</t>
  </si>
  <si>
    <t>Nullam faucibus, massa eu porta consectetur, nisl magna malesuada nisi, id laoreet urna elit vel mauris</t>
  </si>
  <si>
    <t>Curabitur iaculis feugiat congue</t>
  </si>
  <si>
    <t>Nulla nec commodo lacus</t>
  </si>
  <si>
    <t>Cras magna est, venenatis sit amet commodo ut, pulvinar non quam</t>
  </si>
  <si>
    <t>Sed ac hendrerit massa</t>
  </si>
  <si>
    <t>Donec vestibulum, augue eu maximus tempor, mi risus pellentesque ante, ut facilisis est erat non odio</t>
  </si>
  <si>
    <t>Donec gravida libero at dolor ullamcorper finibus.</t>
  </si>
  <si>
    <t>Vestibulum neque erat, volutpat faucibus purus non, sagittis condimentum lectus</t>
  </si>
  <si>
    <t>Etiam nec tincidunt odio</t>
  </si>
  <si>
    <t>Quisque elementum ornare bibendum</t>
  </si>
  <si>
    <t>Donec nec purus porta, tincidunt augue quis, fermentum mauris</t>
  </si>
  <si>
    <t>Praesent ac ipsum elementum, vehicula lorem at, cursus nibh</t>
  </si>
  <si>
    <t>Etiam eu eros lacinia, varius nibh nec, iaculis elit</t>
  </si>
  <si>
    <t>Suspendisse a erat eleifend, auctor turpis at, mattis ipsum</t>
  </si>
  <si>
    <t>Sed placerat consectetur hendrerit</t>
  </si>
  <si>
    <t>Quisque rutrum at massa vitae dictum.</t>
  </si>
  <si>
    <t>Donec non metus risus</t>
  </si>
  <si>
    <t>Proin nec ligula est</t>
  </si>
  <si>
    <t>Phasellus facilisis risus neque, laoreet aliquam tortor finibus et</t>
  </si>
  <si>
    <t>Nullam massa mi, laoreet vitae consectetur quis, elementum in nisi</t>
  </si>
  <si>
    <t>Quisque ut finibus purus, a lobortis tortor</t>
  </si>
  <si>
    <t>Ut facilisis velit a magna convallis vulputate</t>
  </si>
  <si>
    <t>Proin blandit vel urna nec varius</t>
  </si>
  <si>
    <t>Cras gravida, ex at sagittis aliquet, nisl quam condimentum libero, sit amet cursus enim arcu ut lorem</t>
  </si>
  <si>
    <t>Cras faucibus hendrerit justo eu gravida</t>
  </si>
  <si>
    <t>Sed varius metus id purus laoreet, at interdum metus imperdiet</t>
  </si>
  <si>
    <t>Sed rhoncus dolor augue, nec malesuada sapien consequat eget.</t>
  </si>
  <si>
    <t>Donec in libero sed magna bibendum lobortis</t>
  </si>
  <si>
    <t>Donec lacus nulla, malesuada nec convallis eget, feugiat at velit</t>
  </si>
  <si>
    <t>Etiam gravida ex vitae purus venenatis blandit</t>
  </si>
  <si>
    <t>Proin sit amet ipsum quam</t>
  </si>
  <si>
    <t>Quisque eu pellentesque risus, at porta arcu</t>
  </si>
  <si>
    <t>Cras justo magna, bibendum quis diam quis, egestas mattis dui</t>
  </si>
  <si>
    <t>Morbi imperdiet non sem finibus aliquam.</t>
  </si>
  <si>
    <t>Cras ac cursus arcu</t>
  </si>
  <si>
    <t>Aliquam consectetur nisl ante, quis efficitur turpis pulvinar a</t>
  </si>
  <si>
    <t>Pellentesque eu purus facilisis, dapibus ante eget, suscipit tortor</t>
  </si>
  <si>
    <t>Duis aliquet, tellus ac rhoncus eleifend, mi ex sagittis est, non posuere lorem urna sit amet turpis</t>
  </si>
  <si>
    <t>Vestibulum viverra hendrerit metus, eu hendrerit nunc tempor ut</t>
  </si>
  <si>
    <t>Pellentesque ac arcu sit amet dolor mollis imperdiet</t>
  </si>
  <si>
    <t>Nam mattis lectus at eros sollicitudin viverra</t>
  </si>
  <si>
    <t>Donec purus tortor, accumsan ut ultricies id, dapibus sed ex</t>
  </si>
  <si>
    <t>Nulla facilisi</t>
  </si>
  <si>
    <t>Cras molestie placerat purus, quis vestibulum mi eleifend nec.</t>
  </si>
  <si>
    <t>Vestibulum sit amet fringilla ligula, a ultricies nisi</t>
  </si>
  <si>
    <t>Donec ut lorem a turpis ullamcorper porta vel et orci</t>
  </si>
  <si>
    <t>Sed imperdiet dui id finibus ultricies</t>
  </si>
  <si>
    <t>Aenean vulputate nibh non est maximus tristique</t>
  </si>
  <si>
    <t>Mauris mollis tempor nisi, vel aliquet nisl facilisis sed</t>
  </si>
  <si>
    <t>In hac habitasse platea dictumst</t>
  </si>
  <si>
    <t>Etiam porta libero vitae nisl finibus semper</t>
  </si>
  <si>
    <t>Vivamus arcu diam, interdum at nunc sit amet, gravida hendrerit erat</t>
  </si>
  <si>
    <t>Ut mattis sollicitudin augue, at fringilla dolor dictum nec</t>
  </si>
  <si>
    <t>Sed ultricies a diam aliquet dignissim</t>
  </si>
  <si>
    <t>Proin quis accumsan enim, id convallis quam</t>
  </si>
  <si>
    <t>In eget justo sem</t>
  </si>
  <si>
    <t>Quisque fermentum pretium luctus</t>
  </si>
  <si>
    <t>Vestibulum id eleifend tellus</t>
  </si>
  <si>
    <t>Vivamus at malesuada ante.</t>
  </si>
  <si>
    <t>In a consequat tortor</t>
  </si>
  <si>
    <t>Maecenas posuere dapibus tellus, eget maximus neque</t>
  </si>
  <si>
    <t>Nunc vitae ullamcorper velit</t>
  </si>
  <si>
    <t>Aliquam gravida, quam vel malesuada sollicitudin, lectus massa suscipit enim, ac egestas elit ipsum non lorem</t>
  </si>
  <si>
    <t>Proin ultrices, nibh venenatis convallis gravida, tortor sem efficitur dui, ut facilisis lectus tortor non turpis.</t>
  </si>
  <si>
    <t>Sed laoreet libero ut mi elementum, efficitur porta metus cursus</t>
  </si>
  <si>
    <t>Vivamus condimentum odio at bibendum pharetra</t>
  </si>
  <si>
    <t>Nulla vel magna quam</t>
  </si>
  <si>
    <t>Donec id mattis diam</t>
  </si>
  <si>
    <t>Aenean semper urna nec lacus aliquam fringilla</t>
  </si>
  <si>
    <t>Cras a sollicitudin dolor, vel viverra metus</t>
  </si>
  <si>
    <t>Maecenas nec orci dapibus, sodales ex nec, cursus enim</t>
  </si>
  <si>
    <t>Mauris viverra ultrices gravida.</t>
  </si>
  <si>
    <t>Maecenas et consequat est</t>
  </si>
  <si>
    <t>Ut fermentum, nibh vitae feugiat condimentum, turpis tellus pellentesque odio, eget tincidunt arcu enim vel ante</t>
  </si>
  <si>
    <t>Etiam nec rutrum tellus</t>
  </si>
  <si>
    <t>Phasellus semper dui sit amet urna commodo bibendum</t>
  </si>
  <si>
    <t>Nam rhoncus accumsan interdum</t>
  </si>
  <si>
    <t>Quisque non erat turpis</t>
  </si>
  <si>
    <t>Aenean mattis iaculis scelerisque</t>
  </si>
  <si>
    <t>Pellentesque vel consequat purus</t>
  </si>
  <si>
    <t>Aenean a risus ut nisi ultrices facilisis non at mauris</t>
  </si>
  <si>
    <t>Proin ut venenatis lorem, at maximus dolor</t>
  </si>
  <si>
    <t>Ut eleifend, velit vitae facilisis molestie, metus felis viverra felis, id imperdiet enim felis at magna</t>
  </si>
  <si>
    <t>Donec convallis libero nec tellus cursus, nec aliquam felis semper</t>
  </si>
  <si>
    <t>Nulla tellus nunc, dignissim nec erat vitae, lobortis cursus lacus</t>
  </si>
  <si>
    <t>Suspendisse blandit finibus orci, id eleifend ex sodales ut</t>
  </si>
  <si>
    <t>Sed convallis finibus fringilla.</t>
  </si>
  <si>
    <t>Vestibulum vel convallis ex</t>
  </si>
  <si>
    <t>Quisque ut ligula justo</t>
  </si>
  <si>
    <t>Nunc a efficitur augue</t>
  </si>
  <si>
    <t>Morbi ut tortor ut turpis aliquam sagittis</t>
  </si>
  <si>
    <t>Proin gravida, nisl id tristique maximus, turpis erat egestas lorem, pellentesque cursus diam justo et risus</t>
  </si>
  <si>
    <t>Mauris eget augue nec nisl molestie scelerisque</t>
  </si>
  <si>
    <t>Donec condimentum interdum nunc vel consectetur</t>
  </si>
  <si>
    <t>Curabitur varius aliquet porttitor</t>
  </si>
  <si>
    <t>Vestibulum convallis rhoncus tellus, elementum elementum sem eleifend fermentum</t>
  </si>
  <si>
    <t>Phasellus vel dapibus erat</t>
  </si>
  <si>
    <t>In eleifend quis magna id eleifend.</t>
  </si>
  <si>
    <t>Notes-LineNo.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</si>
</sst>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[$-F800]dddd\,\ mmmm\ dd\,\ yyyy"/>
  </numFmts>
  <fonts count="11" x14ac:knownFonts="1">
    <font>
      <sz val="10"/>
      <color theme="1"/>
      <name val="Roboto Condensed Light"/>
      <family val="2"/>
    </font>
    <font>
      <sz val="11"/>
      <color theme="1"/>
      <name val="Roboto Condensed Light"/>
      <family val="2"/>
    </font>
    <font>
      <sz val="11"/>
      <color theme="0"/>
      <name val="Roboto Condensed Light"/>
      <family val="2"/>
    </font>
    <font>
      <b/>
      <sz val="10"/>
      <color theme="4" tint="-0.24994659260841701"/>
      <name val="Roboto Condensed Light"/>
      <family val="2"/>
    </font>
    <font>
      <sz val="10"/>
      <name val="Roboto Condensed Light"/>
      <family val="2"/>
    </font>
    <font>
      <sz val="10"/>
      <color theme="0"/>
      <name val="Roboto Condensed Light"/>
      <family val="2"/>
    </font>
    <font>
      <sz val="9"/>
      <color theme="0"/>
      <name val="Roboto Condensed Light"/>
      <family val="2"/>
    </font>
    <font>
      <sz val="9"/>
      <color theme="1"/>
      <name val="Roboto Condensed Light"/>
      <family val="2"/>
    </font>
    <font>
      <sz val="9"/>
      <name val="Roboto Condensed Light"/>
      <family val="2"/>
    </font>
    <font>
      <sz val="10"/>
      <color theme="4" tint="-0.24994659260841701"/>
      <name val="Roboto Condensed Light"/>
      <family val="2"/>
    </font>
    <font>
      <sz val="10"/>
      <color theme="7" tint="-0.499984740745262"/>
      <name val="Roboto Condensed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 indent="1"/>
    </xf>
    <xf numFmtId="0" fontId="0" fillId="0" borderId="0" xfId="0" applyNumberFormat="1" applyAlignment="1">
      <alignment horizontal="right" indent="1"/>
    </xf>
    <xf numFmtId="22" fontId="0" fillId="0" borderId="0" xfId="0" applyNumberFormat="1"/>
    <xf numFmtId="0" fontId="0" fillId="0" borderId="0" xfId="0" applyAlignment="1">
      <alignment horizontal="right" indent="1"/>
    </xf>
    <xf numFmtId="0" fontId="0" fillId="3" borderId="1" xfId="0" applyFill="1" applyBorder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165" fontId="0" fillId="0" borderId="0" xfId="0" applyNumberFormat="1"/>
    <xf numFmtId="0" fontId="2" fillId="2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2" borderId="0" xfId="0" applyNumberFormat="1" applyFont="1" applyFill="1" applyAlignment="1">
      <alignment horizontal="center"/>
    </xf>
    <xf numFmtId="165" fontId="6" fillId="2" borderId="0" xfId="0" applyNumberFormat="1" applyFont="1" applyFill="1" applyAlignment="1">
      <alignment horizontal="center"/>
    </xf>
    <xf numFmtId="0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8" fillId="0" borderId="0" xfId="0" applyNumberFormat="1" applyFont="1" applyFill="1" applyAlignment="1">
      <alignment horizontal="center"/>
    </xf>
    <xf numFmtId="165" fontId="8" fillId="0" borderId="0" xfId="0" applyNumberFormat="1" applyFont="1" applyFill="1" applyAlignment="1">
      <alignment horizontal="center"/>
    </xf>
    <xf numFmtId="0" fontId="9" fillId="4" borderId="0" xfId="0" applyFont="1" applyFill="1"/>
    <xf numFmtId="0" fontId="10" fillId="4" borderId="0" xfId="0" applyFont="1" applyFill="1"/>
    <xf numFmtId="0" fontId="10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topLeftCell="B1" workbookViewId="0">
      <selection activeCell="R1" sqref="R1:U1048576"/>
    </sheetView>
  </sheetViews>
  <sheetFormatPr defaultRowHeight="12.75" x14ac:dyDescent="0.2"/>
  <cols>
    <col min="1" max="1" width="9.33203125" style="21" customWidth="1"/>
    <col min="2" max="2" width="34.83203125" style="21" bestFit="1" customWidth="1"/>
    <col min="3" max="3" width="18" style="21" bestFit="1" customWidth="1"/>
    <col min="4" max="4" width="6.33203125" style="21" bestFit="1" customWidth="1"/>
    <col min="5" max="5" width="8.6640625" style="21" bestFit="1" customWidth="1"/>
    <col min="6" max="6" width="6.1640625" style="21" bestFit="1" customWidth="1"/>
    <col min="7" max="7" width="10.83203125" style="21" bestFit="1" customWidth="1"/>
    <col min="8" max="8" width="10.33203125" style="21" bestFit="1" customWidth="1"/>
    <col min="9" max="9" width="10.83203125" style="21" bestFit="1" customWidth="1"/>
    <col min="10" max="10" width="11" style="21" bestFit="1" customWidth="1"/>
    <col min="11" max="11" width="13.5" style="21" bestFit="1" customWidth="1"/>
    <col min="12" max="12" width="11" style="21" bestFit="1" customWidth="1"/>
    <col min="13" max="13" width="7.83203125" style="21" bestFit="1" customWidth="1"/>
    <col min="14" max="14" width="11.5" style="21" bestFit="1" customWidth="1"/>
    <col min="15" max="15" width="13.83203125" style="21" bestFit="1" customWidth="1"/>
    <col min="16" max="16" width="25.5" style="22" bestFit="1" customWidth="1"/>
    <col min="17" max="17" width="14.83203125" style="21" bestFit="1" customWidth="1"/>
    <col min="18" max="21" width="12.1640625" style="21" bestFit="1" customWidth="1"/>
    <col min="22" max="22" width="10.33203125" style="21" bestFit="1" customWidth="1"/>
    <col min="23" max="23" width="9.1640625" style="21" bestFit="1" customWidth="1"/>
    <col min="24" max="25" width="22.83203125" style="21" bestFit="1" customWidth="1"/>
    <col min="26" max="26" width="5.5" style="21" bestFit="1" customWidth="1"/>
    <col min="27" max="27" width="15.1640625" style="21" bestFit="1" customWidth="1"/>
    <col min="28" max="28" width="8.83203125" style="21" bestFit="1" customWidth="1"/>
    <col min="29" max="29" width="6.83203125" style="21" bestFit="1" customWidth="1"/>
    <col min="30" max="30" width="6.5" style="21" bestFit="1" customWidth="1"/>
    <col min="31" max="31" width="12" style="21" bestFit="1" customWidth="1"/>
    <col min="32" max="16384" width="9.33203125" style="3"/>
  </cols>
  <sheetData>
    <row r="1" spans="1:31" s="11" customFormat="1" ht="15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0" t="s">
        <v>15</v>
      </c>
      <c r="Q1" s="19" t="s">
        <v>16</v>
      </c>
      <c r="R1" s="19" t="s">
        <v>56</v>
      </c>
      <c r="S1" s="19" t="s">
        <v>57</v>
      </c>
      <c r="T1" s="19" t="s">
        <v>17</v>
      </c>
      <c r="U1" s="19" t="s">
        <v>18</v>
      </c>
      <c r="V1" s="19" t="s">
        <v>19</v>
      </c>
      <c r="W1" s="19" t="s">
        <v>20</v>
      </c>
      <c r="X1" s="19" t="s">
        <v>21</v>
      </c>
      <c r="Y1" s="19" t="s">
        <v>22</v>
      </c>
      <c r="Z1" s="19" t="s">
        <v>23</v>
      </c>
      <c r="AA1" s="19" t="s">
        <v>24</v>
      </c>
      <c r="AB1" s="19" t="s">
        <v>25</v>
      </c>
      <c r="AC1" s="19" t="s">
        <v>26</v>
      </c>
      <c r="AD1" s="19" t="s">
        <v>27</v>
      </c>
      <c r="AE1" s="19" t="s">
        <v>28</v>
      </c>
    </row>
    <row r="2" spans="1:31" x14ac:dyDescent="0.2">
      <c r="A2" s="21" t="s">
        <v>29</v>
      </c>
      <c r="B2" s="21" t="s">
        <v>337</v>
      </c>
      <c r="C2" s="21" t="s">
        <v>53</v>
      </c>
      <c r="D2" s="21" t="s">
        <v>54</v>
      </c>
      <c r="E2" s="21" t="s">
        <v>34</v>
      </c>
      <c r="F2" s="21" t="s">
        <v>55</v>
      </c>
      <c r="G2" s="21" t="s">
        <v>30</v>
      </c>
      <c r="H2" s="21" t="s">
        <v>32</v>
      </c>
      <c r="I2" s="21" t="s">
        <v>33</v>
      </c>
      <c r="J2" s="21" t="s">
        <v>39</v>
      </c>
      <c r="K2" s="21" t="s">
        <v>358</v>
      </c>
      <c r="L2" s="21" t="s">
        <v>149</v>
      </c>
      <c r="M2" s="21" t="s">
        <v>52</v>
      </c>
      <c r="N2" s="21">
        <v>43053.139901736111</v>
      </c>
      <c r="O2" s="21">
        <v>43047</v>
      </c>
      <c r="P2" s="22">
        <v>43047</v>
      </c>
      <c r="Q2" s="21">
        <v>43047</v>
      </c>
      <c r="R2" s="21">
        <v>43047.333333333336</v>
      </c>
      <c r="S2" s="21">
        <v>43047.375</v>
      </c>
      <c r="T2" s="21">
        <v>43047.333333333336</v>
      </c>
      <c r="U2" s="21">
        <v>43047.375</v>
      </c>
      <c r="V2" s="21">
        <v>1</v>
      </c>
      <c r="W2" s="21">
        <v>43047</v>
      </c>
      <c r="X2" s="21" t="s">
        <v>150</v>
      </c>
      <c r="Y2" s="21" t="s">
        <v>359</v>
      </c>
      <c r="Z2" s="21" t="s">
        <v>35</v>
      </c>
      <c r="AA2" s="21" t="s">
        <v>36</v>
      </c>
      <c r="AB2" s="21">
        <v>715886731</v>
      </c>
      <c r="AC2" s="21" t="s">
        <v>360</v>
      </c>
      <c r="AD2" s="21" t="s">
        <v>69</v>
      </c>
      <c r="AE2" s="21" t="s">
        <v>149</v>
      </c>
    </row>
    <row r="3" spans="1:31" x14ac:dyDescent="0.2">
      <c r="A3" s="21" t="s">
        <v>40</v>
      </c>
      <c r="B3" s="21" t="s">
        <v>338</v>
      </c>
      <c r="C3" s="21" t="s">
        <v>53</v>
      </c>
      <c r="D3" s="21" t="s">
        <v>54</v>
      </c>
      <c r="E3" s="21" t="s">
        <v>34</v>
      </c>
      <c r="F3" s="21" t="s">
        <v>55</v>
      </c>
      <c r="G3" s="21" t="s">
        <v>30</v>
      </c>
      <c r="H3" s="21" t="s">
        <v>32</v>
      </c>
      <c r="I3" s="21" t="s">
        <v>33</v>
      </c>
      <c r="J3" s="21" t="s">
        <v>39</v>
      </c>
      <c r="K3" s="21" t="s">
        <v>361</v>
      </c>
      <c r="L3" s="21" t="s">
        <v>149</v>
      </c>
      <c r="M3" s="21" t="s">
        <v>52</v>
      </c>
      <c r="N3" s="21">
        <v>43053.19090173611</v>
      </c>
      <c r="O3" s="21">
        <v>43047</v>
      </c>
      <c r="P3" s="22">
        <v>43047</v>
      </c>
      <c r="Q3" s="21">
        <v>43047</v>
      </c>
      <c r="R3" s="21">
        <v>43047.375</v>
      </c>
      <c r="S3" s="21">
        <v>43047.583333333336</v>
      </c>
      <c r="T3" s="21">
        <v>43047.375</v>
      </c>
      <c r="U3" s="21">
        <v>43047.583333333336</v>
      </c>
      <c r="V3" s="21">
        <v>5</v>
      </c>
      <c r="W3" s="21">
        <v>43047</v>
      </c>
      <c r="X3" s="21" t="s">
        <v>359</v>
      </c>
      <c r="Y3" s="21" t="s">
        <v>155</v>
      </c>
      <c r="Z3" s="21" t="s">
        <v>35</v>
      </c>
      <c r="AA3" s="21" t="s">
        <v>36</v>
      </c>
      <c r="AB3" s="21">
        <v>715410922</v>
      </c>
      <c r="AC3" s="21" t="s">
        <v>177</v>
      </c>
      <c r="AD3" s="21" t="s">
        <v>70</v>
      </c>
      <c r="AE3" s="21" t="s">
        <v>149</v>
      </c>
    </row>
    <row r="4" spans="1:31" x14ac:dyDescent="0.2">
      <c r="A4" s="21" t="s">
        <v>42</v>
      </c>
      <c r="B4" s="21" t="s">
        <v>339</v>
      </c>
      <c r="C4" s="21" t="s">
        <v>53</v>
      </c>
      <c r="D4" s="21" t="s">
        <v>54</v>
      </c>
      <c r="E4" s="21" t="s">
        <v>34</v>
      </c>
      <c r="F4" s="21" t="s">
        <v>55</v>
      </c>
      <c r="G4" s="21" t="s">
        <v>30</v>
      </c>
      <c r="H4" s="21" t="s">
        <v>32</v>
      </c>
      <c r="I4" s="21" t="s">
        <v>33</v>
      </c>
      <c r="J4" s="21" t="s">
        <v>39</v>
      </c>
      <c r="K4" s="21" t="s">
        <v>362</v>
      </c>
      <c r="L4" s="21" t="s">
        <v>149</v>
      </c>
      <c r="M4" s="21" t="s">
        <v>52</v>
      </c>
      <c r="N4" s="21">
        <v>43053.245901736111</v>
      </c>
      <c r="O4" s="21">
        <v>43047</v>
      </c>
      <c r="P4" s="22">
        <v>43047</v>
      </c>
      <c r="Q4" s="21">
        <v>43047</v>
      </c>
      <c r="R4" s="21">
        <v>43047.583333333336</v>
      </c>
      <c r="S4" s="21">
        <v>43047.666666666672</v>
      </c>
      <c r="T4" s="21">
        <v>43047.583333333336</v>
      </c>
      <c r="U4" s="21">
        <v>43047.666666666672</v>
      </c>
      <c r="V4" s="21">
        <v>2</v>
      </c>
      <c r="W4" s="21">
        <v>43047</v>
      </c>
      <c r="X4" s="21" t="s">
        <v>155</v>
      </c>
      <c r="Y4" s="21" t="s">
        <v>159</v>
      </c>
      <c r="Z4" s="21" t="s">
        <v>35</v>
      </c>
      <c r="AA4" s="21" t="s">
        <v>36</v>
      </c>
      <c r="AB4" s="21">
        <v>715359481</v>
      </c>
      <c r="AC4" s="21" t="s">
        <v>363</v>
      </c>
      <c r="AD4" s="21" t="s">
        <v>71</v>
      </c>
      <c r="AE4" s="21" t="s">
        <v>149</v>
      </c>
    </row>
    <row r="5" spans="1:31" x14ac:dyDescent="0.2">
      <c r="A5" s="21" t="s">
        <v>43</v>
      </c>
      <c r="B5" s="21" t="s">
        <v>340</v>
      </c>
      <c r="C5" s="21" t="s">
        <v>53</v>
      </c>
      <c r="D5" s="21" t="s">
        <v>54</v>
      </c>
      <c r="E5" s="21" t="s">
        <v>34</v>
      </c>
      <c r="F5" s="21" t="s">
        <v>55</v>
      </c>
      <c r="G5" s="21" t="s">
        <v>30</v>
      </c>
      <c r="H5" s="21" t="s">
        <v>32</v>
      </c>
      <c r="I5" s="21" t="s">
        <v>33</v>
      </c>
      <c r="J5" s="21" t="s">
        <v>39</v>
      </c>
      <c r="K5" s="21" t="s">
        <v>364</v>
      </c>
      <c r="L5" s="21" t="s">
        <v>149</v>
      </c>
      <c r="M5" s="21" t="s">
        <v>52</v>
      </c>
      <c r="N5" s="21">
        <v>43053.25890173611</v>
      </c>
      <c r="O5" s="21">
        <v>43047</v>
      </c>
      <c r="P5" s="22">
        <v>43047</v>
      </c>
      <c r="Q5" s="21">
        <v>43047</v>
      </c>
      <c r="R5" s="21">
        <v>43047.666666666672</v>
      </c>
      <c r="S5" s="21">
        <v>43047.875000000007</v>
      </c>
      <c r="T5" s="21">
        <v>43047.666666666672</v>
      </c>
      <c r="U5" s="21">
        <v>43047.875000000007</v>
      </c>
      <c r="V5" s="21">
        <v>5</v>
      </c>
      <c r="W5" s="21">
        <v>43047</v>
      </c>
      <c r="X5" s="21" t="s">
        <v>159</v>
      </c>
      <c r="Y5" s="21" t="s">
        <v>162</v>
      </c>
      <c r="Z5" s="21" t="s">
        <v>35</v>
      </c>
      <c r="AA5" s="21" t="s">
        <v>36</v>
      </c>
      <c r="AB5" s="21">
        <v>715041192</v>
      </c>
      <c r="AC5" s="21" t="s">
        <v>365</v>
      </c>
      <c r="AD5" s="21" t="s">
        <v>72</v>
      </c>
      <c r="AE5" s="21" t="s">
        <v>149</v>
      </c>
    </row>
    <row r="6" spans="1:31" x14ac:dyDescent="0.2">
      <c r="A6" s="21" t="s">
        <v>45</v>
      </c>
      <c r="B6" s="21" t="s">
        <v>341</v>
      </c>
      <c r="C6" s="21" t="s">
        <v>53</v>
      </c>
      <c r="D6" s="21" t="s">
        <v>54</v>
      </c>
      <c r="E6" s="21" t="s">
        <v>34</v>
      </c>
      <c r="F6" s="21" t="s">
        <v>55</v>
      </c>
      <c r="G6" s="21" t="s">
        <v>30</v>
      </c>
      <c r="H6" s="21" t="s">
        <v>32</v>
      </c>
      <c r="I6" s="21" t="s">
        <v>33</v>
      </c>
      <c r="J6" s="21" t="s">
        <v>39</v>
      </c>
      <c r="K6" s="21" t="s">
        <v>366</v>
      </c>
      <c r="L6" s="21" t="s">
        <v>149</v>
      </c>
      <c r="M6" s="21" t="s">
        <v>52</v>
      </c>
      <c r="N6" s="21">
        <v>43053.301901736108</v>
      </c>
      <c r="O6" s="21">
        <v>43047</v>
      </c>
      <c r="P6" s="22">
        <v>43047</v>
      </c>
      <c r="Q6" s="21">
        <v>43047</v>
      </c>
      <c r="R6" s="21">
        <v>43047.875000000007</v>
      </c>
      <c r="S6" s="21">
        <v>43048.083333333343</v>
      </c>
      <c r="T6" s="21">
        <v>43047.875000000007</v>
      </c>
      <c r="U6" s="21">
        <v>43048.083333333343</v>
      </c>
      <c r="V6" s="21">
        <v>5</v>
      </c>
      <c r="W6" s="21">
        <v>43047</v>
      </c>
      <c r="X6" s="21" t="s">
        <v>162</v>
      </c>
      <c r="Y6" s="21" t="s">
        <v>163</v>
      </c>
      <c r="Z6" s="21" t="s">
        <v>35</v>
      </c>
      <c r="AA6" s="21" t="s">
        <v>36</v>
      </c>
      <c r="AB6" s="21">
        <v>715323944</v>
      </c>
      <c r="AC6" s="21" t="s">
        <v>367</v>
      </c>
      <c r="AD6" s="21" t="s">
        <v>73</v>
      </c>
      <c r="AE6" s="21" t="s">
        <v>149</v>
      </c>
    </row>
    <row r="7" spans="1:31" x14ac:dyDescent="0.2">
      <c r="A7" s="21" t="s">
        <v>47</v>
      </c>
      <c r="B7" s="21" t="s">
        <v>342</v>
      </c>
      <c r="C7" s="21" t="s">
        <v>53</v>
      </c>
      <c r="D7" s="21" t="s">
        <v>54</v>
      </c>
      <c r="E7" s="21" t="s">
        <v>34</v>
      </c>
      <c r="F7" s="21" t="s">
        <v>55</v>
      </c>
      <c r="G7" s="21" t="s">
        <v>30</v>
      </c>
      <c r="H7" s="21" t="s">
        <v>32</v>
      </c>
      <c r="I7" s="21" t="s">
        <v>33</v>
      </c>
      <c r="J7" s="21" t="s">
        <v>39</v>
      </c>
      <c r="K7" s="21" t="s">
        <v>368</v>
      </c>
      <c r="L7" s="21" t="s">
        <v>170</v>
      </c>
      <c r="M7" s="21" t="s">
        <v>52</v>
      </c>
      <c r="N7" s="21">
        <v>43053.387901736111</v>
      </c>
      <c r="O7" s="21">
        <v>43047</v>
      </c>
      <c r="P7" s="22">
        <v>43048</v>
      </c>
      <c r="Q7" s="21">
        <v>43047</v>
      </c>
      <c r="R7" s="21">
        <v>43048.333333333336</v>
      </c>
      <c r="S7" s="21">
        <v>43048.416666666672</v>
      </c>
      <c r="T7" s="21">
        <v>43048.333333333336</v>
      </c>
      <c r="U7" s="21">
        <v>43048.416666666672</v>
      </c>
      <c r="V7" s="21">
        <v>2</v>
      </c>
      <c r="W7" s="21">
        <v>43048</v>
      </c>
      <c r="X7" s="21" t="s">
        <v>171</v>
      </c>
      <c r="Y7" s="21" t="s">
        <v>369</v>
      </c>
      <c r="Z7" s="21" t="s">
        <v>35</v>
      </c>
      <c r="AA7" s="21" t="s">
        <v>36</v>
      </c>
      <c r="AB7" s="21">
        <v>715321329</v>
      </c>
      <c r="AC7" s="21" t="s">
        <v>370</v>
      </c>
      <c r="AD7" s="21" t="s">
        <v>74</v>
      </c>
      <c r="AE7" s="21" t="s">
        <v>170</v>
      </c>
    </row>
    <row r="8" spans="1:31" x14ac:dyDescent="0.2">
      <c r="A8" s="21" t="s">
        <v>48</v>
      </c>
      <c r="B8" s="21" t="s">
        <v>343</v>
      </c>
      <c r="C8" s="21" t="s">
        <v>53</v>
      </c>
      <c r="D8" s="21" t="s">
        <v>54</v>
      </c>
      <c r="E8" s="21" t="s">
        <v>34</v>
      </c>
      <c r="F8" s="21" t="s">
        <v>55</v>
      </c>
      <c r="G8" s="21" t="s">
        <v>30</v>
      </c>
      <c r="H8" s="21" t="s">
        <v>32</v>
      </c>
      <c r="I8" s="21" t="s">
        <v>33</v>
      </c>
      <c r="J8" s="21" t="s">
        <v>39</v>
      </c>
      <c r="K8" s="21" t="s">
        <v>371</v>
      </c>
      <c r="L8" s="21" t="s">
        <v>170</v>
      </c>
      <c r="M8" s="21" t="s">
        <v>52</v>
      </c>
      <c r="N8" s="21">
        <v>43053.473901736113</v>
      </c>
      <c r="O8" s="21">
        <v>43047</v>
      </c>
      <c r="P8" s="22">
        <v>43048</v>
      </c>
      <c r="Q8" s="21">
        <v>43047</v>
      </c>
      <c r="R8" s="21">
        <v>43048.416666666672</v>
      </c>
      <c r="S8" s="21">
        <v>43048.500000000007</v>
      </c>
      <c r="T8" s="21">
        <v>43048.416666666672</v>
      </c>
      <c r="U8" s="21">
        <v>43048.500000000007</v>
      </c>
      <c r="V8" s="21">
        <v>2</v>
      </c>
      <c r="W8" s="21">
        <v>43048</v>
      </c>
      <c r="X8" s="21" t="s">
        <v>369</v>
      </c>
      <c r="Y8" s="21" t="s">
        <v>167</v>
      </c>
      <c r="Z8" s="21" t="s">
        <v>35</v>
      </c>
      <c r="AA8" s="21" t="s">
        <v>36</v>
      </c>
      <c r="AB8" s="21">
        <v>715551587</v>
      </c>
      <c r="AC8" s="21" t="s">
        <v>372</v>
      </c>
      <c r="AD8" s="21" t="s">
        <v>75</v>
      </c>
      <c r="AE8" s="21" t="s">
        <v>170</v>
      </c>
    </row>
    <row r="9" spans="1:31" s="12" customFormat="1" x14ac:dyDescent="0.2">
      <c r="A9" s="23" t="s">
        <v>49</v>
      </c>
      <c r="B9" s="23" t="s">
        <v>344</v>
      </c>
      <c r="C9" s="23" t="s">
        <v>53</v>
      </c>
      <c r="D9" s="23" t="s">
        <v>54</v>
      </c>
      <c r="E9" s="23" t="s">
        <v>34</v>
      </c>
      <c r="F9" s="23" t="s">
        <v>55</v>
      </c>
      <c r="G9" s="23" t="s">
        <v>30</v>
      </c>
      <c r="H9" s="23" t="s">
        <v>32</v>
      </c>
      <c r="I9" s="23" t="s">
        <v>33</v>
      </c>
      <c r="J9" s="23" t="s">
        <v>39</v>
      </c>
      <c r="K9" s="23" t="s">
        <v>373</v>
      </c>
      <c r="L9" s="23" t="s">
        <v>170</v>
      </c>
      <c r="M9" s="23" t="s">
        <v>52</v>
      </c>
      <c r="N9" s="23">
        <v>43053.487901736116</v>
      </c>
      <c r="O9" s="23">
        <v>43047</v>
      </c>
      <c r="P9" s="24">
        <v>43048</v>
      </c>
      <c r="Q9" s="23">
        <v>43047</v>
      </c>
      <c r="R9" s="23">
        <v>43048.500000000007</v>
      </c>
      <c r="S9" s="23">
        <v>43048.583333333343</v>
      </c>
      <c r="T9" s="23">
        <v>43048.500000000007</v>
      </c>
      <c r="U9" s="23">
        <v>43048.583333333343</v>
      </c>
      <c r="V9" s="23">
        <v>2</v>
      </c>
      <c r="W9" s="23">
        <v>43048</v>
      </c>
      <c r="X9" s="23" t="s">
        <v>167</v>
      </c>
      <c r="Y9" s="23" t="s">
        <v>374</v>
      </c>
      <c r="Z9" s="23" t="s">
        <v>35</v>
      </c>
      <c r="AA9" s="23" t="s">
        <v>36</v>
      </c>
      <c r="AB9" s="23">
        <v>715310661</v>
      </c>
      <c r="AC9" s="23" t="s">
        <v>123</v>
      </c>
      <c r="AD9" s="23" t="s">
        <v>76</v>
      </c>
      <c r="AE9" s="23" t="s">
        <v>170</v>
      </c>
    </row>
    <row r="10" spans="1:31" s="12" customFormat="1" x14ac:dyDescent="0.2">
      <c r="A10" s="23" t="s">
        <v>50</v>
      </c>
      <c r="B10" s="23" t="s">
        <v>345</v>
      </c>
      <c r="C10" s="23" t="s">
        <v>53</v>
      </c>
      <c r="D10" s="23" t="s">
        <v>54</v>
      </c>
      <c r="E10" s="23" t="s">
        <v>34</v>
      </c>
      <c r="F10" s="23" t="s">
        <v>55</v>
      </c>
      <c r="G10" s="23" t="s">
        <v>30</v>
      </c>
      <c r="H10" s="23" t="s">
        <v>32</v>
      </c>
      <c r="I10" s="23" t="s">
        <v>33</v>
      </c>
      <c r="J10" s="23" t="s">
        <v>39</v>
      </c>
      <c r="K10" s="23" t="s">
        <v>375</v>
      </c>
      <c r="L10" s="23" t="s">
        <v>170</v>
      </c>
      <c r="M10" s="23" t="s">
        <v>52</v>
      </c>
      <c r="N10" s="23">
        <v>43053.548901736118</v>
      </c>
      <c r="O10" s="23">
        <v>43047</v>
      </c>
      <c r="P10" s="24">
        <v>43048</v>
      </c>
      <c r="Q10" s="23">
        <v>43047</v>
      </c>
      <c r="R10" s="23">
        <v>43048.583333333343</v>
      </c>
      <c r="S10" s="23">
        <v>43048.666666666679</v>
      </c>
      <c r="T10" s="23">
        <v>43048.583333333343</v>
      </c>
      <c r="U10" s="23">
        <v>43048.666666666679</v>
      </c>
      <c r="V10" s="23">
        <v>2</v>
      </c>
      <c r="W10" s="23">
        <v>43048</v>
      </c>
      <c r="X10" s="23" t="s">
        <v>374</v>
      </c>
      <c r="Y10" s="23" t="s">
        <v>376</v>
      </c>
      <c r="Z10" s="23" t="s">
        <v>35</v>
      </c>
      <c r="AA10" s="23" t="s">
        <v>36</v>
      </c>
      <c r="AB10" s="23">
        <v>715865634</v>
      </c>
      <c r="AC10" s="23" t="s">
        <v>377</v>
      </c>
      <c r="AD10" s="23" t="s">
        <v>77</v>
      </c>
      <c r="AE10" s="23" t="s">
        <v>170</v>
      </c>
    </row>
    <row r="11" spans="1:31" s="12" customFormat="1" x14ac:dyDescent="0.2">
      <c r="A11" s="23" t="s">
        <v>51</v>
      </c>
      <c r="B11" s="23" t="s">
        <v>346</v>
      </c>
      <c r="C11" s="23" t="s">
        <v>53</v>
      </c>
      <c r="D11" s="23" t="s">
        <v>54</v>
      </c>
      <c r="E11" s="23" t="s">
        <v>34</v>
      </c>
      <c r="F11" s="23" t="s">
        <v>55</v>
      </c>
      <c r="G11" s="23" t="s">
        <v>30</v>
      </c>
      <c r="H11" s="23" t="s">
        <v>32</v>
      </c>
      <c r="I11" s="23" t="s">
        <v>33</v>
      </c>
      <c r="J11" s="23" t="s">
        <v>39</v>
      </c>
      <c r="K11" s="23" t="s">
        <v>378</v>
      </c>
      <c r="L11" s="23" t="s">
        <v>170</v>
      </c>
      <c r="M11" s="23" t="s">
        <v>52</v>
      </c>
      <c r="N11" s="23">
        <v>43053.617901736121</v>
      </c>
      <c r="O11" s="23">
        <v>43047</v>
      </c>
      <c r="P11" s="24">
        <v>43048</v>
      </c>
      <c r="Q11" s="23">
        <v>43047</v>
      </c>
      <c r="R11" s="23">
        <v>43048.666666666679</v>
      </c>
      <c r="S11" s="23">
        <v>43048.833333333343</v>
      </c>
      <c r="T11" s="23">
        <v>43048.666666666679</v>
      </c>
      <c r="U11" s="23">
        <v>43048.833333333343</v>
      </c>
      <c r="V11" s="23">
        <v>4</v>
      </c>
      <c r="W11" s="23">
        <v>43048</v>
      </c>
      <c r="X11" s="23" t="s">
        <v>376</v>
      </c>
      <c r="Y11" s="23" t="s">
        <v>179</v>
      </c>
      <c r="Z11" s="23" t="s">
        <v>35</v>
      </c>
      <c r="AA11" s="23" t="s">
        <v>36</v>
      </c>
      <c r="AB11" s="23">
        <v>715952326</v>
      </c>
      <c r="AC11" s="23" t="s">
        <v>379</v>
      </c>
      <c r="AD11" s="23" t="s">
        <v>78</v>
      </c>
      <c r="AE11" s="23" t="s">
        <v>170</v>
      </c>
    </row>
    <row r="12" spans="1:31" s="12" customFormat="1" x14ac:dyDescent="0.2">
      <c r="A12" s="23" t="s">
        <v>251</v>
      </c>
      <c r="B12" s="23" t="s">
        <v>347</v>
      </c>
      <c r="C12" s="23" t="s">
        <v>53</v>
      </c>
      <c r="D12" s="23" t="s">
        <v>54</v>
      </c>
      <c r="E12" s="23" t="s">
        <v>34</v>
      </c>
      <c r="F12" s="23" t="s">
        <v>55</v>
      </c>
      <c r="G12" s="23" t="s">
        <v>30</v>
      </c>
      <c r="H12" s="23" t="s">
        <v>32</v>
      </c>
      <c r="I12" s="23" t="s">
        <v>33</v>
      </c>
      <c r="J12" s="23" t="s">
        <v>39</v>
      </c>
      <c r="K12" s="23" t="s">
        <v>380</v>
      </c>
      <c r="L12" s="23" t="s">
        <v>170</v>
      </c>
      <c r="M12" s="23" t="s">
        <v>52</v>
      </c>
      <c r="N12" s="23">
        <v>43053.673901736118</v>
      </c>
      <c r="O12" s="23">
        <v>43047</v>
      </c>
      <c r="P12" s="24">
        <v>43048</v>
      </c>
      <c r="Q12" s="23">
        <v>43047</v>
      </c>
      <c r="R12" s="23">
        <v>43048.833333333343</v>
      </c>
      <c r="S12" s="23">
        <v>43049.000000000007</v>
      </c>
      <c r="T12" s="23">
        <v>43048.833333333343</v>
      </c>
      <c r="U12" s="23">
        <v>43049.000000000007</v>
      </c>
      <c r="V12" s="23">
        <v>4</v>
      </c>
      <c r="W12" s="23">
        <v>43048</v>
      </c>
      <c r="X12" s="23" t="s">
        <v>179</v>
      </c>
      <c r="Y12" s="23" t="s">
        <v>381</v>
      </c>
      <c r="Z12" s="23" t="s">
        <v>35</v>
      </c>
      <c r="AA12" s="23" t="s">
        <v>36</v>
      </c>
      <c r="AB12" s="23">
        <v>715087748</v>
      </c>
      <c r="AC12" s="23" t="s">
        <v>382</v>
      </c>
      <c r="AD12" s="23" t="s">
        <v>79</v>
      </c>
      <c r="AE12" s="23" t="s">
        <v>170</v>
      </c>
    </row>
    <row r="13" spans="1:31" s="12" customFormat="1" x14ac:dyDescent="0.2">
      <c r="A13" s="23" t="s">
        <v>256</v>
      </c>
      <c r="B13" s="23" t="s">
        <v>348</v>
      </c>
      <c r="C13" s="23" t="s">
        <v>53</v>
      </c>
      <c r="D13" s="23" t="s">
        <v>54</v>
      </c>
      <c r="E13" s="23" t="s">
        <v>34</v>
      </c>
      <c r="F13" s="23" t="s">
        <v>55</v>
      </c>
      <c r="G13" s="23" t="s">
        <v>30</v>
      </c>
      <c r="H13" s="23" t="s">
        <v>32</v>
      </c>
      <c r="I13" s="23" t="s">
        <v>33</v>
      </c>
      <c r="J13" s="23" t="s">
        <v>39</v>
      </c>
      <c r="K13" s="23" t="s">
        <v>383</v>
      </c>
      <c r="L13" s="23" t="s">
        <v>108</v>
      </c>
      <c r="M13" s="23" t="s">
        <v>52</v>
      </c>
      <c r="N13" s="23">
        <v>43053.724901736117</v>
      </c>
      <c r="O13" s="23">
        <v>43047</v>
      </c>
      <c r="P13" s="24">
        <v>43052</v>
      </c>
      <c r="Q13" s="23">
        <v>43047</v>
      </c>
      <c r="R13" s="23">
        <v>43052.333333333336</v>
      </c>
      <c r="S13" s="23">
        <v>43052.5</v>
      </c>
      <c r="T13" s="23">
        <v>43052.333333333336</v>
      </c>
      <c r="U13" s="23">
        <v>43052.5</v>
      </c>
      <c r="V13" s="23">
        <v>4</v>
      </c>
      <c r="W13" s="23">
        <v>43052</v>
      </c>
      <c r="X13" s="23" t="s">
        <v>109</v>
      </c>
      <c r="Y13" s="23" t="s">
        <v>384</v>
      </c>
      <c r="Z13" s="23" t="s">
        <v>35</v>
      </c>
      <c r="AA13" s="23" t="s">
        <v>36</v>
      </c>
      <c r="AB13" s="23">
        <v>715329702</v>
      </c>
      <c r="AC13" s="23" t="s">
        <v>385</v>
      </c>
      <c r="AD13" s="23" t="s">
        <v>80</v>
      </c>
      <c r="AE13" s="23" t="s">
        <v>108</v>
      </c>
    </row>
    <row r="14" spans="1:31" s="12" customFormat="1" x14ac:dyDescent="0.2">
      <c r="A14" s="23" t="s">
        <v>261</v>
      </c>
      <c r="B14" s="23" t="s">
        <v>349</v>
      </c>
      <c r="C14" s="23" t="s">
        <v>53</v>
      </c>
      <c r="D14" s="23" t="s">
        <v>54</v>
      </c>
      <c r="E14" s="23" t="s">
        <v>34</v>
      </c>
      <c r="F14" s="23" t="s">
        <v>55</v>
      </c>
      <c r="G14" s="23" t="s">
        <v>30</v>
      </c>
      <c r="H14" s="23" t="s">
        <v>32</v>
      </c>
      <c r="I14" s="23" t="s">
        <v>33</v>
      </c>
      <c r="J14" s="23" t="s">
        <v>39</v>
      </c>
      <c r="K14" s="23" t="s">
        <v>386</v>
      </c>
      <c r="L14" s="23" t="s">
        <v>108</v>
      </c>
      <c r="M14" s="23" t="s">
        <v>52</v>
      </c>
      <c r="N14" s="23">
        <v>43053.727901736114</v>
      </c>
      <c r="O14" s="23">
        <v>43047</v>
      </c>
      <c r="P14" s="24">
        <v>43052</v>
      </c>
      <c r="Q14" s="23">
        <v>43047</v>
      </c>
      <c r="R14" s="23">
        <v>43052.5</v>
      </c>
      <c r="S14" s="23">
        <v>43052.625</v>
      </c>
      <c r="T14" s="23">
        <v>43052.5</v>
      </c>
      <c r="U14" s="23">
        <v>43052.625</v>
      </c>
      <c r="V14" s="23">
        <v>3</v>
      </c>
      <c r="W14" s="23">
        <v>43052</v>
      </c>
      <c r="X14" s="23" t="s">
        <v>384</v>
      </c>
      <c r="Y14" s="23" t="s">
        <v>387</v>
      </c>
      <c r="Z14" s="23" t="s">
        <v>35</v>
      </c>
      <c r="AA14" s="23" t="s">
        <v>36</v>
      </c>
      <c r="AB14" s="23">
        <v>715475082</v>
      </c>
      <c r="AC14" s="23" t="s">
        <v>388</v>
      </c>
      <c r="AD14" s="23" t="s">
        <v>81</v>
      </c>
      <c r="AE14" s="23" t="s">
        <v>108</v>
      </c>
    </row>
    <row r="15" spans="1:31" s="12" customFormat="1" x14ac:dyDescent="0.2">
      <c r="A15" s="23" t="s">
        <v>267</v>
      </c>
      <c r="B15" s="23" t="s">
        <v>350</v>
      </c>
      <c r="C15" s="23" t="s">
        <v>53</v>
      </c>
      <c r="D15" s="23" t="s">
        <v>54</v>
      </c>
      <c r="E15" s="23" t="s">
        <v>34</v>
      </c>
      <c r="F15" s="23" t="s">
        <v>55</v>
      </c>
      <c r="G15" s="23" t="s">
        <v>30</v>
      </c>
      <c r="H15" s="23" t="s">
        <v>32</v>
      </c>
      <c r="I15" s="23" t="s">
        <v>33</v>
      </c>
      <c r="J15" s="23" t="s">
        <v>39</v>
      </c>
      <c r="K15" s="23" t="s">
        <v>389</v>
      </c>
      <c r="L15" s="23" t="s">
        <v>37</v>
      </c>
      <c r="M15" s="23" t="s">
        <v>52</v>
      </c>
      <c r="N15" s="23">
        <v>43053.749901736111</v>
      </c>
      <c r="O15" s="23">
        <v>43047</v>
      </c>
      <c r="P15" s="24">
        <v>43053</v>
      </c>
      <c r="Q15" s="23">
        <v>43047</v>
      </c>
      <c r="R15" s="23">
        <v>43053.333333333336</v>
      </c>
      <c r="S15" s="23">
        <v>43053.458333333336</v>
      </c>
      <c r="T15" s="23">
        <v>43053.333333333336</v>
      </c>
      <c r="U15" s="23">
        <v>43053.458333333336</v>
      </c>
      <c r="V15" s="23">
        <v>3</v>
      </c>
      <c r="W15" s="23">
        <v>43053</v>
      </c>
      <c r="X15" s="23" t="s">
        <v>117</v>
      </c>
      <c r="Y15" s="23" t="s">
        <v>118</v>
      </c>
      <c r="Z15" s="23" t="s">
        <v>35</v>
      </c>
      <c r="AA15" s="23" t="s">
        <v>36</v>
      </c>
      <c r="AB15" s="23">
        <v>715571996</v>
      </c>
      <c r="AC15" s="23" t="s">
        <v>390</v>
      </c>
      <c r="AD15" s="23" t="s">
        <v>82</v>
      </c>
      <c r="AE15" s="23" t="s">
        <v>37</v>
      </c>
    </row>
    <row r="16" spans="1:31" s="12" customFormat="1" x14ac:dyDescent="0.2">
      <c r="A16" s="23" t="s">
        <v>272</v>
      </c>
      <c r="B16" s="23" t="s">
        <v>351</v>
      </c>
      <c r="C16" s="23" t="s">
        <v>53</v>
      </c>
      <c r="D16" s="23" t="s">
        <v>54</v>
      </c>
      <c r="E16" s="23" t="s">
        <v>34</v>
      </c>
      <c r="F16" s="23" t="s">
        <v>55</v>
      </c>
      <c r="G16" s="23" t="s">
        <v>30</v>
      </c>
      <c r="H16" s="23" t="s">
        <v>32</v>
      </c>
      <c r="I16" s="23" t="s">
        <v>33</v>
      </c>
      <c r="J16" s="23" t="s">
        <v>39</v>
      </c>
      <c r="K16" s="23" t="s">
        <v>391</v>
      </c>
      <c r="L16" s="23" t="s">
        <v>37</v>
      </c>
      <c r="M16" s="23" t="s">
        <v>52</v>
      </c>
      <c r="N16" s="23">
        <v>43053.782901736115</v>
      </c>
      <c r="O16" s="23">
        <v>43047</v>
      </c>
      <c r="P16" s="24">
        <v>43053</v>
      </c>
      <c r="Q16" s="23">
        <v>43047</v>
      </c>
      <c r="R16" s="23">
        <v>43053.458333333336</v>
      </c>
      <c r="S16" s="23">
        <v>43053.583333333336</v>
      </c>
      <c r="T16" s="23">
        <v>43053.458333333336</v>
      </c>
      <c r="U16" s="23">
        <v>43053.583333333336</v>
      </c>
      <c r="V16" s="23">
        <v>3</v>
      </c>
      <c r="W16" s="23">
        <v>43053</v>
      </c>
      <c r="X16" s="23" t="s">
        <v>118</v>
      </c>
      <c r="Y16" s="23" t="s">
        <v>121</v>
      </c>
      <c r="Z16" s="23" t="s">
        <v>35</v>
      </c>
      <c r="AA16" s="23" t="s">
        <v>36</v>
      </c>
      <c r="AB16" s="23">
        <v>715949282</v>
      </c>
      <c r="AC16" s="23" t="s">
        <v>392</v>
      </c>
      <c r="AD16" s="23" t="s">
        <v>83</v>
      </c>
      <c r="AE16" s="23" t="s">
        <v>37</v>
      </c>
    </row>
    <row r="17" spans="1:31" s="12" customFormat="1" x14ac:dyDescent="0.2">
      <c r="A17" s="23" t="s">
        <v>277</v>
      </c>
      <c r="B17" s="23" t="s">
        <v>352</v>
      </c>
      <c r="C17" s="23" t="s">
        <v>53</v>
      </c>
      <c r="D17" s="23" t="s">
        <v>54</v>
      </c>
      <c r="E17" s="23" t="s">
        <v>34</v>
      </c>
      <c r="F17" s="23" t="s">
        <v>55</v>
      </c>
      <c r="G17" s="23" t="s">
        <v>30</v>
      </c>
      <c r="H17" s="23" t="s">
        <v>32</v>
      </c>
      <c r="I17" s="23" t="s">
        <v>33</v>
      </c>
      <c r="J17" s="23" t="s">
        <v>39</v>
      </c>
      <c r="K17" s="23" t="s">
        <v>393</v>
      </c>
      <c r="L17" s="23" t="s">
        <v>37</v>
      </c>
      <c r="M17" s="23" t="s">
        <v>52</v>
      </c>
      <c r="N17" s="23">
        <v>43053.796901736117</v>
      </c>
      <c r="O17" s="23">
        <v>43047</v>
      </c>
      <c r="P17" s="24">
        <v>43053</v>
      </c>
      <c r="Q17" s="23">
        <v>43047</v>
      </c>
      <c r="R17" s="23">
        <v>43053.583333333336</v>
      </c>
      <c r="S17" s="23">
        <v>43053.666666666672</v>
      </c>
      <c r="T17" s="23">
        <v>43053.583333333336</v>
      </c>
      <c r="U17" s="23">
        <v>43053.666666666672</v>
      </c>
      <c r="V17" s="23">
        <v>2</v>
      </c>
      <c r="W17" s="23">
        <v>43053</v>
      </c>
      <c r="X17" s="23" t="s">
        <v>121</v>
      </c>
      <c r="Y17" s="23" t="s">
        <v>394</v>
      </c>
      <c r="Z17" s="23" t="s">
        <v>35</v>
      </c>
      <c r="AA17" s="23" t="s">
        <v>36</v>
      </c>
      <c r="AB17" s="23">
        <v>715076932</v>
      </c>
      <c r="AC17" s="23" t="s">
        <v>395</v>
      </c>
      <c r="AD17" s="23" t="s">
        <v>84</v>
      </c>
      <c r="AE17" s="23" t="s">
        <v>37</v>
      </c>
    </row>
    <row r="18" spans="1:31" s="12" customFormat="1" x14ac:dyDescent="0.2">
      <c r="A18" s="23" t="s">
        <v>282</v>
      </c>
      <c r="B18" s="23" t="s">
        <v>353</v>
      </c>
      <c r="C18" s="23" t="s">
        <v>53</v>
      </c>
      <c r="D18" s="23" t="s">
        <v>54</v>
      </c>
      <c r="E18" s="23" t="s">
        <v>34</v>
      </c>
      <c r="F18" s="23" t="s">
        <v>55</v>
      </c>
      <c r="G18" s="23" t="s">
        <v>30</v>
      </c>
      <c r="H18" s="23" t="s">
        <v>32</v>
      </c>
      <c r="I18" s="23" t="s">
        <v>33</v>
      </c>
      <c r="J18" s="23" t="s">
        <v>39</v>
      </c>
      <c r="K18" s="23" t="s">
        <v>396</v>
      </c>
      <c r="L18" s="23" t="s">
        <v>37</v>
      </c>
      <c r="M18" s="23" t="s">
        <v>52</v>
      </c>
      <c r="N18" s="23">
        <v>43053.836901736118</v>
      </c>
      <c r="O18" s="23">
        <v>43047</v>
      </c>
      <c r="P18" s="24">
        <v>43053</v>
      </c>
      <c r="Q18" s="23">
        <v>43047</v>
      </c>
      <c r="R18" s="23">
        <v>43053.666666666672</v>
      </c>
      <c r="S18" s="23">
        <v>43053.708333333336</v>
      </c>
      <c r="T18" s="23">
        <v>43053.666666666672</v>
      </c>
      <c r="U18" s="23">
        <v>43053.708333333336</v>
      </c>
      <c r="V18" s="23">
        <v>1</v>
      </c>
      <c r="W18" s="23">
        <v>43053</v>
      </c>
      <c r="X18" s="23" t="s">
        <v>394</v>
      </c>
      <c r="Y18" s="23" t="s">
        <v>122</v>
      </c>
      <c r="Z18" s="23" t="s">
        <v>35</v>
      </c>
      <c r="AA18" s="23" t="s">
        <v>36</v>
      </c>
      <c r="AB18" s="23">
        <v>715858238</v>
      </c>
      <c r="AC18" s="23" t="s">
        <v>397</v>
      </c>
      <c r="AD18" s="23" t="s">
        <v>85</v>
      </c>
      <c r="AE18" s="23" t="s">
        <v>37</v>
      </c>
    </row>
    <row r="19" spans="1:31" s="12" customFormat="1" x14ac:dyDescent="0.2">
      <c r="A19" s="23" t="s">
        <v>287</v>
      </c>
      <c r="B19" s="23" t="s">
        <v>354</v>
      </c>
      <c r="C19" s="23" t="s">
        <v>53</v>
      </c>
      <c r="D19" s="23" t="s">
        <v>54</v>
      </c>
      <c r="E19" s="23" t="s">
        <v>34</v>
      </c>
      <c r="F19" s="23" t="s">
        <v>55</v>
      </c>
      <c r="G19" s="23" t="s">
        <v>30</v>
      </c>
      <c r="H19" s="23" t="s">
        <v>32</v>
      </c>
      <c r="I19" s="23" t="s">
        <v>33</v>
      </c>
      <c r="J19" s="23" t="s">
        <v>39</v>
      </c>
      <c r="K19" s="23" t="s">
        <v>398</v>
      </c>
      <c r="L19" s="23" t="s">
        <v>37</v>
      </c>
      <c r="M19" s="23" t="s">
        <v>52</v>
      </c>
      <c r="N19" s="23">
        <v>43053.84290173612</v>
      </c>
      <c r="O19" s="23">
        <v>43047</v>
      </c>
      <c r="P19" s="24">
        <v>43053</v>
      </c>
      <c r="Q19" s="23">
        <v>43047</v>
      </c>
      <c r="R19" s="23">
        <v>43053.708333333336</v>
      </c>
      <c r="S19" s="23">
        <v>43053.75</v>
      </c>
      <c r="T19" s="23">
        <v>43053.708333333336</v>
      </c>
      <c r="U19" s="23">
        <v>43053.75</v>
      </c>
      <c r="V19" s="23">
        <v>1</v>
      </c>
      <c r="W19" s="23">
        <v>43053</v>
      </c>
      <c r="X19" s="23" t="s">
        <v>122</v>
      </c>
      <c r="Y19" s="23" t="s">
        <v>399</v>
      </c>
      <c r="Z19" s="23" t="s">
        <v>35</v>
      </c>
      <c r="AA19" s="23" t="s">
        <v>36</v>
      </c>
      <c r="AB19" s="23">
        <v>715944823</v>
      </c>
      <c r="AC19" s="23" t="s">
        <v>400</v>
      </c>
      <c r="AD19" s="23" t="s">
        <v>86</v>
      </c>
      <c r="AE19" s="23" t="s">
        <v>37</v>
      </c>
    </row>
    <row r="20" spans="1:31" s="12" customFormat="1" x14ac:dyDescent="0.2">
      <c r="A20" s="23" t="s">
        <v>293</v>
      </c>
      <c r="B20" s="23" t="s">
        <v>355</v>
      </c>
      <c r="C20" s="23" t="s">
        <v>53</v>
      </c>
      <c r="D20" s="23" t="s">
        <v>54</v>
      </c>
      <c r="E20" s="23" t="s">
        <v>34</v>
      </c>
      <c r="F20" s="23" t="s">
        <v>55</v>
      </c>
      <c r="G20" s="23" t="s">
        <v>30</v>
      </c>
      <c r="H20" s="23" t="s">
        <v>32</v>
      </c>
      <c r="I20" s="23" t="s">
        <v>33</v>
      </c>
      <c r="J20" s="23" t="s">
        <v>39</v>
      </c>
      <c r="K20" s="23" t="s">
        <v>401</v>
      </c>
      <c r="L20" s="23" t="s">
        <v>37</v>
      </c>
      <c r="M20" s="23" t="s">
        <v>52</v>
      </c>
      <c r="N20" s="23">
        <v>43053.881901736117</v>
      </c>
      <c r="O20" s="23">
        <v>43047</v>
      </c>
      <c r="P20" s="24">
        <v>43053</v>
      </c>
      <c r="Q20" s="23">
        <v>43047</v>
      </c>
      <c r="R20" s="23">
        <v>43053.75</v>
      </c>
      <c r="S20" s="23">
        <v>43053.875</v>
      </c>
      <c r="T20" s="23">
        <v>43053.75</v>
      </c>
      <c r="U20" s="23">
        <v>43053.875</v>
      </c>
      <c r="V20" s="23">
        <v>3</v>
      </c>
      <c r="W20" s="23">
        <v>43053</v>
      </c>
      <c r="X20" s="23" t="s">
        <v>399</v>
      </c>
      <c r="Y20" s="23" t="s">
        <v>402</v>
      </c>
      <c r="Z20" s="23" t="s">
        <v>35</v>
      </c>
      <c r="AA20" s="23" t="s">
        <v>36</v>
      </c>
      <c r="AB20" s="23">
        <v>715984538</v>
      </c>
      <c r="AC20" s="23" t="s">
        <v>403</v>
      </c>
      <c r="AD20" s="23" t="s">
        <v>87</v>
      </c>
      <c r="AE20" s="23" t="s">
        <v>37</v>
      </c>
    </row>
    <row r="21" spans="1:31" s="12" customFormat="1" x14ac:dyDescent="0.2">
      <c r="A21" s="23" t="s">
        <v>299</v>
      </c>
      <c r="B21" s="23" t="s">
        <v>356</v>
      </c>
      <c r="C21" s="23" t="s">
        <v>53</v>
      </c>
      <c r="D21" s="23" t="s">
        <v>54</v>
      </c>
      <c r="E21" s="23" t="s">
        <v>34</v>
      </c>
      <c r="F21" s="23" t="s">
        <v>55</v>
      </c>
      <c r="G21" s="23" t="s">
        <v>30</v>
      </c>
      <c r="H21" s="23" t="s">
        <v>32</v>
      </c>
      <c r="I21" s="23" t="s">
        <v>33</v>
      </c>
      <c r="J21" s="23" t="s">
        <v>39</v>
      </c>
      <c r="K21" s="23" t="s">
        <v>404</v>
      </c>
      <c r="L21" s="23" t="s">
        <v>37</v>
      </c>
      <c r="M21" s="23" t="s">
        <v>52</v>
      </c>
      <c r="N21" s="23">
        <v>43053.938901736117</v>
      </c>
      <c r="O21" s="23">
        <v>43047</v>
      </c>
      <c r="P21" s="24">
        <v>43053</v>
      </c>
      <c r="Q21" s="23">
        <v>43047</v>
      </c>
      <c r="R21" s="23">
        <v>43053.875</v>
      </c>
      <c r="S21" s="23">
        <v>43053.958333333336</v>
      </c>
      <c r="T21" s="23">
        <v>43053.875</v>
      </c>
      <c r="U21" s="23">
        <v>43053.958333333336</v>
      </c>
      <c r="V21" s="23">
        <v>2</v>
      </c>
      <c r="W21" s="23">
        <v>43053</v>
      </c>
      <c r="X21" s="23" t="s">
        <v>402</v>
      </c>
      <c r="Y21" s="23" t="s">
        <v>126</v>
      </c>
      <c r="Z21" s="23" t="s">
        <v>35</v>
      </c>
      <c r="AA21" s="23" t="s">
        <v>36</v>
      </c>
      <c r="AB21" s="23">
        <v>715075623</v>
      </c>
      <c r="AC21" s="23" t="s">
        <v>405</v>
      </c>
      <c r="AD21" s="23" t="s">
        <v>88</v>
      </c>
      <c r="AE21" s="23" t="s">
        <v>37</v>
      </c>
    </row>
    <row r="22" spans="1:31" s="12" customFormat="1" x14ac:dyDescent="0.2">
      <c r="A22" s="23" t="s">
        <v>304</v>
      </c>
      <c r="B22" s="23" t="s">
        <v>357</v>
      </c>
      <c r="C22" s="23" t="s">
        <v>53</v>
      </c>
      <c r="D22" s="23" t="s">
        <v>54</v>
      </c>
      <c r="E22" s="23" t="s">
        <v>34</v>
      </c>
      <c r="F22" s="23" t="s">
        <v>55</v>
      </c>
      <c r="G22" s="23" t="s">
        <v>30</v>
      </c>
      <c r="H22" s="23" t="s">
        <v>32</v>
      </c>
      <c r="I22" s="23" t="s">
        <v>33</v>
      </c>
      <c r="J22" s="23" t="s">
        <v>39</v>
      </c>
      <c r="K22" s="23" t="s">
        <v>406</v>
      </c>
      <c r="L22" s="23" t="s">
        <v>37</v>
      </c>
      <c r="M22" s="23" t="s">
        <v>52</v>
      </c>
      <c r="N22" s="23">
        <v>43053.963901736119</v>
      </c>
      <c r="O22" s="23">
        <v>43047</v>
      </c>
      <c r="P22" s="24">
        <v>43053</v>
      </c>
      <c r="Q22" s="23">
        <v>43047</v>
      </c>
      <c r="R22" s="23">
        <v>43053.958333333336</v>
      </c>
      <c r="S22" s="23">
        <v>43054.166666666672</v>
      </c>
      <c r="T22" s="23">
        <v>43053.958333333336</v>
      </c>
      <c r="U22" s="23">
        <v>43054.166666666672</v>
      </c>
      <c r="V22" s="23">
        <v>5</v>
      </c>
      <c r="W22" s="23">
        <v>43053</v>
      </c>
      <c r="X22" s="23" t="s">
        <v>126</v>
      </c>
      <c r="Y22" s="23" t="s">
        <v>407</v>
      </c>
      <c r="Z22" s="23" t="s">
        <v>35</v>
      </c>
      <c r="AA22" s="23" t="s">
        <v>36</v>
      </c>
      <c r="AB22" s="23">
        <v>715438076</v>
      </c>
      <c r="AC22" s="23" t="s">
        <v>408</v>
      </c>
      <c r="AD22" s="23" t="s">
        <v>89</v>
      </c>
      <c r="AE22" s="23" t="s">
        <v>37</v>
      </c>
    </row>
    <row r="23" spans="1:31" s="12" customFormat="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4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</row>
    <row r="24" spans="1:31" s="12" customFormat="1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4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</row>
    <row r="25" spans="1:31" s="12" customFormat="1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4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 spans="1:31" s="12" customFormat="1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4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</row>
    <row r="27" spans="1:31" s="12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4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</row>
    <row r="28" spans="1:31" s="12" customFormat="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4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</row>
    <row r="29" spans="1:31" s="12" customFormat="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4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</row>
  </sheetData>
  <sortState ref="A2:AE22">
    <sortCondition ref="P2:P22"/>
    <sortCondition ref="R2:R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0"/>
  <sheetViews>
    <sheetView workbookViewId="0">
      <selection activeCell="AE1" sqref="B1:AE90"/>
    </sheetView>
  </sheetViews>
  <sheetFormatPr defaultRowHeight="12.75" x14ac:dyDescent="0.2"/>
  <cols>
    <col min="1" max="1" width="40.5" bestFit="1" customWidth="1"/>
    <col min="2" max="2" width="43" bestFit="1" customWidth="1"/>
    <col min="3" max="3" width="39" bestFit="1" customWidth="1"/>
    <col min="4" max="4" width="15.33203125" bestFit="1" customWidth="1"/>
    <col min="5" max="5" width="20.1640625" bestFit="1" customWidth="1"/>
    <col min="6" max="6" width="17" bestFit="1" customWidth="1"/>
    <col min="7" max="7" width="24.6640625" bestFit="1" customWidth="1"/>
    <col min="8" max="8" width="26" bestFit="1" customWidth="1"/>
    <col min="9" max="9" width="24.6640625" bestFit="1" customWidth="1"/>
    <col min="10" max="10" width="32.33203125" bestFit="1" customWidth="1"/>
    <col min="11" max="11" width="39" bestFit="1" customWidth="1"/>
    <col min="12" max="12" width="25" bestFit="1" customWidth="1"/>
    <col min="13" max="13" width="17" bestFit="1" customWidth="1"/>
    <col min="14" max="14" width="28.83203125" bestFit="1" customWidth="1"/>
    <col min="15" max="15" width="29.1640625" bestFit="1" customWidth="1"/>
    <col min="16" max="16" width="22.6640625" bestFit="1" customWidth="1"/>
    <col min="17" max="17" width="31.33203125" bestFit="1" customWidth="1"/>
    <col min="18" max="19" width="22.1640625" bestFit="1" customWidth="1"/>
    <col min="20" max="21" width="10.83203125" bestFit="1" customWidth="1"/>
    <col min="22" max="22" width="22.33203125" bestFit="1" customWidth="1"/>
    <col min="23" max="23" width="21.1640625" bestFit="1" customWidth="1"/>
    <col min="24" max="24" width="36.33203125" bestFit="1" customWidth="1"/>
    <col min="25" max="25" width="35.1640625" bestFit="1" customWidth="1"/>
    <col min="26" max="26" width="13.6640625" bestFit="1" customWidth="1"/>
    <col min="27" max="27" width="32" bestFit="1" customWidth="1"/>
    <col min="28" max="28" width="20.6640625" bestFit="1" customWidth="1"/>
    <col min="29" max="29" width="16.6640625" bestFit="1" customWidth="1"/>
    <col min="30" max="30" width="29" style="4" customWidth="1"/>
    <col min="31" max="31" width="27.83203125" style="4" bestFit="1" customWidth="1"/>
  </cols>
  <sheetData>
    <row r="1" spans="1:32" ht="15" x14ac:dyDescent="0.25">
      <c r="A1" s="10" t="str">
        <f ca="1">CONCATENATE("{`",INDIRECT("aatestreports!$A$1"),"`:`",INDIRECT("aatestreports!A"&amp;ROW()),"`,")</f>
        <v>{`_id`:`_id`,</v>
      </c>
      <c r="B1" s="10" t="str">
        <f ca="1">CONCATENATE("`",INDIRECT("aatestreports!$B$1"),"`:`",INDIRECT("aatestreports!B"&amp;ROW()),"`,")</f>
        <v>`_rev`:`_rev`,</v>
      </c>
      <c r="C1" s="10" t="str">
        <f ca="1">CONCATENATE("`",INDIRECT("aatestreports!$C$1"),"`:`",INDIRECT("aatestreports!C"&amp;ROW()),"`,")</f>
        <v>`worksiteEncoded`:`worksiteEncoded`,</v>
      </c>
      <c r="D1" s="10" t="str">
        <f ca="1">CONCATENATE("`",INDIRECT("aatestreports!$D$1"),"`:`",INDIRECT("aatestreports!D"&amp;ROW()),"`,")</f>
        <v>`client`:`client`,</v>
      </c>
      <c r="E1" s="10" t="str">
        <f ca="1">CONCATENATE("`",INDIRECT("aatestreports!$E$1"),"`:`",INDIRECT("aatestreports!E"&amp;ROW()),"`,")</f>
        <v>`location`:`location`,</v>
      </c>
      <c r="F1" s="10" t="str">
        <f ca="1">CONCATENATE("`",INDIRECT("aatestreports!$F$1"),"`:`",INDIRECT("aatestreports!F"&amp;ROW()),"`,")</f>
        <v>`locID`:`locID`,</v>
      </c>
      <c r="G1" s="10" t="str">
        <f ca="1">CONCATENATE("`",INDIRECT("aatestreports!$G$1"),"`:`",INDIRECT("aatestreports!G"&amp;ROW()),"`,")</f>
        <v>`username`:`username`,</v>
      </c>
      <c r="H1" s="10" t="str">
        <f ca="1">CONCATENATE("`",INDIRECT("aatestreports!$H$1"),"`:`",INDIRECT("aatestreports!H"&amp;ROW()),"`,")</f>
        <v>`lastName`:`lastName`,</v>
      </c>
      <c r="I1" s="10" t="str">
        <f ca="1">CONCATENATE("`",INDIRECT("aatestreports!$I$1"),"`:`",INDIRECT("aatestreports!I"&amp;ROW()),"`,")</f>
        <v>`firstName`:`firstName`,</v>
      </c>
      <c r="J1" s="10" t="str">
        <f ca="1">CONCATENATE("`",INDIRECT("aatestreports!$J$1"),"`:`",INDIRECT("aatestreports!J"&amp;ROW()),"`,")</f>
        <v>`technician`:`technician`,</v>
      </c>
      <c r="K1" s="10" t="str">
        <f ca="1">CONCATENATE("`",INDIRECT("aatestreports!$K$1"),"`:`",INDIRECT("aatestreports!K"&amp;ROW()),"`,")</f>
        <v>`timeStampM`:`timeStampM`,</v>
      </c>
      <c r="L1" s="10" t="str">
        <f ca="1">CONCATENATE("`",INDIRECT("aatestreports!$L$1"),"`:`",INDIRECT("aatestreports!L"&amp;ROW()),"`,")</f>
        <v>`shiftSerial`:`shiftSerial`,</v>
      </c>
      <c r="M1" s="10" t="str">
        <f ca="1">CONCATENATE("`",INDIRECT("aatestreports!$M$1"),"`:",INDIRECT("aatestreports!M"&amp;ROW()),",")</f>
        <v>`siteUid`:siteUid,</v>
      </c>
      <c r="N1" s="10" t="str">
        <f ca="1">CONCATENATE("`",INDIRECT("aatestreports!$N$1"),"`:",INDIRECT("aatestreports!N"&amp;ROW()),",")</f>
        <v>`timeStamp`:timeStamp,</v>
      </c>
      <c r="O1" s="10" t="str">
        <f ca="1">CONCATENATE("`",INDIRECT("aatestreports!$O$1"),"`:",INDIRECT("aatestreports!O"&amp;ROW()),",")</f>
        <v>`payrollPeriod`:payrollPeriod,</v>
      </c>
      <c r="P1" s="10" t="str">
        <f ca="1">CONCATENATE("`",INDIRECT("aatestreports!$P$1"),"`:",INDIRECT("aatestreports!P"&amp;ROW()),",")</f>
        <v>`rprtDateX`:rprtDateX,</v>
      </c>
      <c r="Q1" s="10" t="str">
        <f ca="1">CONCATENATE("`",INDIRECT("aatestreports!$Q$1"),"`:",INDIRECT("aatestreports!Q"&amp;ROW()),",")</f>
        <v>`payroll_Period`:payroll_Period,</v>
      </c>
      <c r="R1" s="10" t="str">
        <f ca="1">CONCATENATE("`",INDIRECT("aatestreports!$R$1"),"`:",INDIRECT("aatestreports!R"&amp;ROW()),",")</f>
        <v>`tsX`:tsX,</v>
      </c>
      <c r="S1" s="10" t="str">
        <f ca="1">CONCATENATE("`",INDIRECT("aatestreports!$S$1"),"`:",INDIRECT("aatestreports!S"&amp;ROW()),",")</f>
        <v>`teX`:teX,</v>
      </c>
      <c r="T1" s="10" t="str">
        <f ca="1">CONCATENATE("`",TEXT(INDIRECT("aatestreports!$T$1"),"hh:mm"),"`:`",TEXT(INDIRECT("aatestreports!T"&amp;ROW()),"hh:mm"),"`,")</f>
        <v>`ts`:`ts`,</v>
      </c>
      <c r="U1" s="10" t="str">
        <f ca="1">CONCATENATE("`",TEXT(INDIRECT("aatestreports!$U$1"),"hh:mm"),"`:`",TEXT(INDIRECT("aatestreports!U"&amp;ROW()),"hh:mm"),"`,")</f>
        <v>`te`:`te`,</v>
      </c>
      <c r="V1" s="10" t="str">
        <f ca="1">CONCATENATE("`",INDIRECT("aatestreports_norev!$V$1"),"`:",INDIRECT("aatestreports_norev!V"&amp;ROW()),",")</f>
        <v>`repairHrs`:repairHrs,</v>
      </c>
      <c r="W1" s="10" t="str">
        <f ca="1">CONCATENATE("`",INDIRECT("aatestreports_norev!$W$1"),"`:`",TEXT(INDIRECT("aatestreports_norev!W"&amp;ROW()),"yyyy-mm-dd"),"`,")</f>
        <v>`rprtDate`:`rprtDate`,</v>
      </c>
      <c r="X1" s="10" t="str">
        <f ca="1">CONCATENATE("`",INDIRECT("aatestreports_norev!$X$1"),"`:`",INDIRECT("aatestreports_norev!X"&amp;ROW()),"`,")</f>
        <v>`timeStarts`:`timeStarts`,</v>
      </c>
      <c r="Y1" s="10" t="str">
        <f ca="1">CONCATENATE("`",INDIRECT("aatestreports_norev!$Y$1"),"`:`",INDIRECT("aatestreports_norev!Y"&amp;ROW()),"`,")</f>
        <v>`timeEnds`:`timeEnds`,</v>
      </c>
      <c r="Z1" s="10" t="str">
        <f ca="1">CONCATENATE("`",INDIRECT("aatestreports_norev!$Z$1"),"`:`",INDIRECT("aatestreports_norev!Z"&amp;ROW()),"`,")</f>
        <v>`shift`:`shift`,</v>
      </c>
      <c r="AA1" s="10" t="str">
        <f ca="1">CONCATENATE("`",INDIRECT("aatestreports_norev!$AA$1"),"`:",INDIRECT("aatestreports_norev!AA"&amp;ROW()),",")</f>
        <v>`shiftStartTime`:shiftStartTime,</v>
      </c>
      <c r="AB1" s="10" t="str">
        <f t="shared" ref="AB1:AB65" ca="1" si="0">CONCATENATE("`",INDIRECT("aatestreports!$AB$1"),"`:`",INDIRECT("aatestreports!AB"&amp;ROW()),"`,")</f>
        <v>`wONum`:`wONum`,</v>
      </c>
      <c r="AC1" s="10" t="str">
        <f t="shared" ref="AC1:AC65" ca="1" si="1">CONCATENATE("`",INDIRECT("aatestreports!$AC$1"),"`:`",INDIRECT("aatestreports!AC"&amp;ROW()),"`,")</f>
        <v>`uNum`:`uNum`,</v>
      </c>
      <c r="AD1" s="10" t="str">
        <f t="shared" ref="AD1:AD65" ca="1" si="2">CONCATENATE("`",INDIRECT("aatestreports!$AD$1"),"`:`",INDIRECT("aatestreports!AD"&amp;ROW()),"`,")</f>
        <v>`notes`:`notes`,</v>
      </c>
      <c r="AE1" s="10" t="str">
        <f t="shared" ref="AE1:AE65" ca="1" si="3">CONCATENATE("`",INDIRECT("aatestreports!$AE$1"),"`:`",INDIRECT("aatestreports!AE"&amp;ROW()),"`},")</f>
        <v>`shift_Serial`:`shift_Serial`},</v>
      </c>
      <c r="AF1" s="17" t="s">
        <v>104</v>
      </c>
    </row>
    <row r="2" spans="1:32" x14ac:dyDescent="0.2">
      <c r="A2" s="26" t="str">
        <f t="shared" ref="A2:A65" ca="1" si="4">CONCATENATE("{`",INDIRECT("aatestreports!$A$1"),"`:`",INDIRECT("aatestreports!A"&amp;ROW()),"`,")</f>
        <v>{`_id`:`aaron_2017-11-14_17-29-26_-0600_Tue`,</v>
      </c>
      <c r="B2" s="26" t="str">
        <f t="shared" ref="B2:B65" ca="1" si="5">CONCATENATE("`",INDIRECT("aatestreports!$B$1"),"`:`",INDIRECT("aatestreports!B"&amp;ROW()),"`,")</f>
        <v>`_rev`:`4-fb448651ef276ec9ecca442411cd7d9a`,</v>
      </c>
      <c r="C2" s="26" t="str">
        <f t="shared" ref="C2:C65" ca="1" si="6">CONCATENATE("`",INDIRECT("aatestreports!$C$1"),"`:`",INDIRECT("aatestreports!C"&amp;ROW()),"`,")</f>
        <v>`worksiteEncoded`:`AA_ART_MNSHOP`,</v>
      </c>
      <c r="D2" s="26" t="str">
        <f t="shared" ref="D2:D65" ca="1" si="7">CONCATENATE("`",INDIRECT("aatestreports!$D$1"),"`:`",INDIRECT("aatestreports!D"&amp;ROW()),"`,")</f>
        <v>`client`:`AA`,</v>
      </c>
      <c r="E2" s="26" t="str">
        <f t="shared" ref="E2:E65" ca="1" si="8">CONCATENATE("`",INDIRECT("aatestreports!$E$1"),"`:`",INDIRECT("aatestreports!E"&amp;ROW()),"`,")</f>
        <v>`location`:`Artesia`,</v>
      </c>
      <c r="F2" s="26" t="str">
        <f t="shared" ref="F2:F65" ca="1" si="9">CONCATENATE("`",INDIRECT("aatestreports!$F$1"),"`:`",INDIRECT("aatestreports!F"&amp;ROW()),"`,")</f>
        <v>`locID`:`MNSHOP`,</v>
      </c>
      <c r="G2" s="26" t="str">
        <f t="shared" ref="G2:G65" ca="1" si="10">CONCATENATE("`",INDIRECT("aatestreports!$G$1"),"`:`",INDIRECT("aatestreports!G"&amp;ROW()),"`,")</f>
        <v>`username`:`aaron`,</v>
      </c>
      <c r="H2" s="26" t="str">
        <f t="shared" ref="H2:H65" ca="1" si="11">CONCATENATE("`",INDIRECT("aatestreports!$H$1"),"`:`",INDIRECT("aatestreports!H"&amp;ROW()),"`,")</f>
        <v>`lastName`:`Aaronaaronson`,</v>
      </c>
      <c r="I2" s="26" t="str">
        <f t="shared" ref="I2:I65" ca="1" si="12">CONCATENATE("`",INDIRECT("aatestreports!$I$1"),"`:`",INDIRECT("aatestreports!I"&amp;ROW()),"`,")</f>
        <v>`firstName`:`Aaron`,</v>
      </c>
      <c r="J2" s="26" t="str">
        <f t="shared" ref="J2:J65" ca="1" si="13">CONCATENATE("`",INDIRECT("aatestreports!$J$1"),"`:`",INDIRECT("aatestreports!J"&amp;ROW()),"`,")</f>
        <v>`technician`:`Aaronaaronson, Aaron`,</v>
      </c>
      <c r="K2" s="26" t="str">
        <f t="shared" ref="K2:K65" ca="1" si="14">CONCATENATE("`",INDIRECT("aatestreports!$K$1"),"`:`",INDIRECT("aatestreports!K"&amp;ROW()),"`,")</f>
        <v>`timeStampM`:`2017-11-14T03:21:28-06:00`,</v>
      </c>
      <c r="L2" s="26" t="str">
        <f t="shared" ref="L2:L65" ca="1" si="15">CONCATENATE("`",INDIRECT("aatestreports!$L$1"),"`:`",INDIRECT("aatestreports!L"&amp;ROW()),"`,")</f>
        <v>`shiftSerial`:`43047_01`,</v>
      </c>
      <c r="M2" s="25" t="str">
        <f t="shared" ref="M2:M65" ca="1" si="16">CONCATENATE("`",INDIRECT("aatestreports!$M$1"),"`:",INDIRECT("aatestreports!M"&amp;ROW()),",")</f>
        <v>`siteUid`:971087,</v>
      </c>
      <c r="N2" s="25" t="str">
        <f t="shared" ref="N2:N65" ca="1" si="17">CONCATENATE("`",INDIRECT("aatestreports!$N$1"),"`:",INDIRECT("aatestreports!N"&amp;ROW()),",")</f>
        <v>`timeStamp`:43053.1399017361,</v>
      </c>
      <c r="O2" s="25" t="str">
        <f t="shared" ref="O2:O65" ca="1" si="18">CONCATENATE("`",INDIRECT("aatestreports!$O$1"),"`:",INDIRECT("aatestreports!O"&amp;ROW()),",")</f>
        <v>`payrollPeriod`:43047,</v>
      </c>
      <c r="P2" s="25" t="str">
        <f t="shared" ref="P2:P65" ca="1" si="19">CONCATENATE("`",INDIRECT("aatestreports!$P$1"),"`:",INDIRECT("aatestreports!P"&amp;ROW()),",")</f>
        <v>`rprtDateX`:43047,</v>
      </c>
      <c r="Q2" s="25" t="str">
        <f t="shared" ref="Q2:Q65" ca="1" si="20">CONCATENATE("`",INDIRECT("aatestreports!$Q$1"),"`:",INDIRECT("aatestreports!Q"&amp;ROW()),",")</f>
        <v>`payroll_Period`:43047,</v>
      </c>
      <c r="R2" s="25" t="str">
        <f ca="1">CONCATENATE("`",INDIRECT("aatestreports!$R$1"),"`:",INDIRECT("aatestreports!R"&amp;ROW()),",")</f>
        <v>`tsX`:43047.3333333333,</v>
      </c>
      <c r="S2" s="25" t="str">
        <f ca="1">CONCATENATE("`",INDIRECT("aatestreports!$S$1"),"`:",INDIRECT("aatestreports!S"&amp;ROW()),",")</f>
        <v>`teX`:43047.375,</v>
      </c>
      <c r="T2" s="26" t="str">
        <f t="shared" ref="T2:T65" ca="1" si="21">CONCATENATE("`",TEXT(INDIRECT("aatestreports!$T$1"),"hh:mm"),"`:`",TEXT(INDIRECT("aatestreports!T"&amp;ROW()),"hh:mm"),"`,")</f>
        <v>`ts`:`08:00`,</v>
      </c>
      <c r="U2" s="26" t="str">
        <f t="shared" ref="U2:U65" ca="1" si="22">CONCATENATE("`",TEXT(INDIRECT("aatestreports!$U$1"),"hh:mm"),"`:`",TEXT(INDIRECT("aatestreports!U"&amp;ROW()),"hh:mm"),"`,")</f>
        <v>`te`:`09:00`,</v>
      </c>
      <c r="V2" s="25" t="str">
        <f ca="1">CONCATENATE("`",INDIRECT("aatestreports_norev!$V$1"),"`:",INDIRECT("aatestreports_norev!V"&amp;ROW()),",")</f>
        <v>`repairHrs`:1,</v>
      </c>
      <c r="W2" s="26" t="str">
        <f ca="1">CONCATENATE("`",INDIRECT("aatestreports_norev!$W$1"),"`:`",TEXT(INDIRECT("aatestreports_norev!W"&amp;ROW()),"yyyy-mm-dd"),"`,")</f>
        <v>`rprtDate`:`2017-11-08`,</v>
      </c>
      <c r="X2" s="26" t="str">
        <f ca="1">CONCATENATE("`",INDIRECT("aatestreports_norev!$X$1"),"`:`",INDIRECT("aatestreports_norev!X"&amp;ROW()),"`,")</f>
        <v>`timeStarts`:`2017-11-08T08:00:00-0600`,</v>
      </c>
      <c r="Y2" s="26" t="str">
        <f ca="1">CONCATENATE("`",INDIRECT("aatestreports_norev!$Y$1"),"`:`",INDIRECT("aatestreports_norev!Y"&amp;ROW()),"`,")</f>
        <v>`timeEnds`:`2017-11-08T09:00:00-0600`,</v>
      </c>
      <c r="Z2" s="26" t="str">
        <f ca="1">CONCATENATE("`",INDIRECT("aatestreports_norev!$Z$1"),"`:`",INDIRECT("aatestreports_norev!Z"&amp;ROW()),"`,")</f>
        <v>`shift`:`AM`,</v>
      </c>
      <c r="AA2" s="25" t="str">
        <f ca="1">CONCATENATE("`",INDIRECT("aatestreports_norev!$AA$1"),"`:",INDIRECT("aatestreports_norev!AA"&amp;ROW()),",")</f>
        <v>`shiftStartTime`:8,</v>
      </c>
      <c r="AB2" s="26" t="str">
        <f t="shared" ca="1" si="0"/>
        <v>`wONum`:`715886731`,</v>
      </c>
      <c r="AC2" s="26" t="str">
        <f t="shared" ca="1" si="1"/>
        <v>`uNum`:`AA-7641`,</v>
      </c>
      <c r="AD2" s="27" t="str">
        <f t="shared" ca="1" si="2"/>
        <v>`notes`:`Cras eget feugiat dui, quis ultricies elit.`,</v>
      </c>
      <c r="AE2" s="27" t="str">
        <f t="shared" ca="1" si="3"/>
        <v>`shift_Serial`:`43047_01`},</v>
      </c>
      <c r="AF2" s="18" t="s">
        <v>104</v>
      </c>
    </row>
    <row r="3" spans="1:32" x14ac:dyDescent="0.2">
      <c r="A3" s="26" t="str">
        <f t="shared" ca="1" si="4"/>
        <v>{`_id`:`aaron_2017-11-14_17-29-39_-0600_Tue`,</v>
      </c>
      <c r="B3" s="26" t="str">
        <f t="shared" ca="1" si="5"/>
        <v>`_rev`:`4-b0de18012ce9e6aeb12be1c27b4d10d2`,</v>
      </c>
      <c r="C3" s="26" t="str">
        <f t="shared" ca="1" si="6"/>
        <v>`worksiteEncoded`:`AA_ART_MNSHOP`,</v>
      </c>
      <c r="D3" s="26" t="str">
        <f t="shared" ca="1" si="7"/>
        <v>`client`:`AA`,</v>
      </c>
      <c r="E3" s="26" t="str">
        <f t="shared" ca="1" si="8"/>
        <v>`location`:`Artesia`,</v>
      </c>
      <c r="F3" s="26" t="str">
        <f t="shared" ca="1" si="9"/>
        <v>`locID`:`MNSHOP`,</v>
      </c>
      <c r="G3" s="26" t="str">
        <f t="shared" ca="1" si="10"/>
        <v>`username`:`aaron`,</v>
      </c>
      <c r="H3" s="26" t="str">
        <f t="shared" ca="1" si="11"/>
        <v>`lastName`:`Aaronaaronson`,</v>
      </c>
      <c r="I3" s="26" t="str">
        <f t="shared" ca="1" si="12"/>
        <v>`firstName`:`Aaron`,</v>
      </c>
      <c r="J3" s="26" t="str">
        <f t="shared" ca="1" si="13"/>
        <v>`technician`:`Aaronaaronson, Aaron`,</v>
      </c>
      <c r="K3" s="26" t="str">
        <f t="shared" ca="1" si="14"/>
        <v>`timeStampM`:`2017-11-14T04:34:54-06:00`,</v>
      </c>
      <c r="L3" s="26" t="str">
        <f t="shared" ca="1" si="15"/>
        <v>`shiftSerial`:`43047_01`,</v>
      </c>
      <c r="M3" s="25" t="str">
        <f t="shared" ca="1" si="16"/>
        <v>`siteUid`:971087,</v>
      </c>
      <c r="N3" s="25" t="str">
        <f t="shared" ca="1" si="17"/>
        <v>`timeStamp`:43053.1909017361,</v>
      </c>
      <c r="O3" s="25" t="str">
        <f t="shared" ca="1" si="18"/>
        <v>`payrollPeriod`:43047,</v>
      </c>
      <c r="P3" s="25" t="str">
        <f t="shared" ca="1" si="19"/>
        <v>`rprtDateX`:43047,</v>
      </c>
      <c r="Q3" s="25" t="str">
        <f t="shared" ca="1" si="20"/>
        <v>`payroll_Period`:43047,</v>
      </c>
      <c r="R3" s="25" t="str">
        <f t="shared" ref="R3:R66" ca="1" si="23">CONCATENATE("`",INDIRECT("aatestreports!$R$1"),"`:",INDIRECT("aatestreports!R"&amp;ROW()),",")</f>
        <v>`tsX`:43047.375,</v>
      </c>
      <c r="S3" s="25" t="str">
        <f t="shared" ref="S3:S66" ca="1" si="24">CONCATENATE("`",INDIRECT("aatestreports!$S$1"),"`:",INDIRECT("aatestreports!S"&amp;ROW()),",")</f>
        <v>`teX`:43047.5833333333,</v>
      </c>
      <c r="T3" s="26" t="str">
        <f t="shared" ca="1" si="21"/>
        <v>`ts`:`09:00`,</v>
      </c>
      <c r="U3" s="26" t="str">
        <f t="shared" ca="1" si="22"/>
        <v>`te`:`14:00`,</v>
      </c>
      <c r="V3" s="25" t="str">
        <f t="shared" ref="V3:V66" ca="1" si="25">CONCATENATE("`",INDIRECT("aatestreports_norev!$V$1"),"`:",INDIRECT("aatestreports_norev!V"&amp;ROW()),",")</f>
        <v>`repairHrs`:4,</v>
      </c>
      <c r="W3" s="26" t="str">
        <f t="shared" ref="W3:W66" ca="1" si="26">CONCATENATE("`",INDIRECT("aatestreports_norev!$W$1"),"`:`",TEXT(INDIRECT("aatestreports_norev!W"&amp;ROW()),"yyyy-mm-dd"),"`,")</f>
        <v>`rprtDate`:`2017-11-08`,</v>
      </c>
      <c r="X3" s="26" t="str">
        <f t="shared" ref="X3:X66" ca="1" si="27">CONCATENATE("`",INDIRECT("aatestreports_norev!$X$1"),"`:`",INDIRECT("aatestreports_norev!X"&amp;ROW()),"`,")</f>
        <v>`timeStarts`:`2017-11-08T09:00:00-0600`,</v>
      </c>
      <c r="Y3" s="26" t="str">
        <f t="shared" ref="Y3:Y66" ca="1" si="28">CONCATENATE("`",INDIRECT("aatestreports_norev!$Y$1"),"`:`",INDIRECT("aatestreports_norev!Y"&amp;ROW()),"`,")</f>
        <v>`timeEnds`:`2017-11-08T13:00:00-0600`,</v>
      </c>
      <c r="Z3" s="26" t="str">
        <f t="shared" ref="Z3:Z66" ca="1" si="29">CONCATENATE("`",INDIRECT("aatestreports_norev!$Z$1"),"`:`",INDIRECT("aatestreports_norev!Z"&amp;ROW()),"`,")</f>
        <v>`shift`:`AM`,</v>
      </c>
      <c r="AA3" s="25" t="str">
        <f t="shared" ref="AA3:AA66" ca="1" si="30">CONCATENATE("`",INDIRECT("aatestreports_norev!$AA$1"),"`:",INDIRECT("aatestreports_norev!AA"&amp;ROW()),",")</f>
        <v>`shiftStartTime`:8,</v>
      </c>
      <c r="AB3" s="26" t="str">
        <f t="shared" ca="1" si="0"/>
        <v>`wONum`:`715410922`,</v>
      </c>
      <c r="AC3" s="26" t="str">
        <f t="shared" ca="1" si="1"/>
        <v>`uNum`:`AA-7899`,</v>
      </c>
      <c r="AD3" s="27" t="str">
        <f t="shared" ca="1" si="2"/>
        <v>`notes`:`Fusce et accumsan ex, molestie porttitor velit.`,</v>
      </c>
      <c r="AE3" s="27" t="str">
        <f t="shared" ca="1" si="3"/>
        <v>`shift_Serial`:`43047_01`},</v>
      </c>
      <c r="AF3" s="18" t="s">
        <v>104</v>
      </c>
    </row>
    <row r="4" spans="1:32" x14ac:dyDescent="0.2">
      <c r="A4" s="26" t="str">
        <f t="shared" ca="1" si="4"/>
        <v>{`_id`:`aaron_2017-11-14_17-29-55_-0600_Tue`,</v>
      </c>
      <c r="B4" s="26" t="str">
        <f t="shared" ca="1" si="5"/>
        <v>`_rev`:`4-19a5c582134a67554bdb115f8f13901e`,</v>
      </c>
      <c r="C4" s="26" t="str">
        <f t="shared" ca="1" si="6"/>
        <v>`worksiteEncoded`:`AA_ART_MNSHOP`,</v>
      </c>
      <c r="D4" s="26" t="str">
        <f t="shared" ca="1" si="7"/>
        <v>`client`:`AA`,</v>
      </c>
      <c r="E4" s="26" t="str">
        <f t="shared" ca="1" si="8"/>
        <v>`location`:`Artesia`,</v>
      </c>
      <c r="F4" s="26" t="str">
        <f t="shared" ca="1" si="9"/>
        <v>`locID`:`MNSHOP`,</v>
      </c>
      <c r="G4" s="26" t="str">
        <f t="shared" ca="1" si="10"/>
        <v>`username`:`aaron`,</v>
      </c>
      <c r="H4" s="26" t="str">
        <f t="shared" ca="1" si="11"/>
        <v>`lastName`:`Aaronaaronson`,</v>
      </c>
      <c r="I4" s="26" t="str">
        <f t="shared" ca="1" si="12"/>
        <v>`firstName`:`Aaron`,</v>
      </c>
      <c r="J4" s="26" t="str">
        <f t="shared" ca="1" si="13"/>
        <v>`technician`:`Aaronaaronson, Aaron`,</v>
      </c>
      <c r="K4" s="26" t="str">
        <f t="shared" ca="1" si="14"/>
        <v>`timeStampM`:`2017-11-14T05:54:06-06:00`,</v>
      </c>
      <c r="L4" s="26" t="str">
        <f t="shared" ca="1" si="15"/>
        <v>`shiftSerial`:`43047_01`,</v>
      </c>
      <c r="M4" s="25" t="str">
        <f t="shared" ca="1" si="16"/>
        <v>`siteUid`:971087,</v>
      </c>
      <c r="N4" s="25" t="str">
        <f t="shared" ca="1" si="17"/>
        <v>`timeStamp`:43053.2459017361,</v>
      </c>
      <c r="O4" s="25" t="str">
        <f t="shared" ca="1" si="18"/>
        <v>`payrollPeriod`:43047,</v>
      </c>
      <c r="P4" s="25" t="str">
        <f t="shared" ca="1" si="19"/>
        <v>`rprtDateX`:43047,</v>
      </c>
      <c r="Q4" s="25" t="str">
        <f t="shared" ca="1" si="20"/>
        <v>`payroll_Period`:43047,</v>
      </c>
      <c r="R4" s="25" t="str">
        <f t="shared" ca="1" si="23"/>
        <v>`tsX`:43047.5833333333,</v>
      </c>
      <c r="S4" s="25" t="str">
        <f t="shared" ca="1" si="24"/>
        <v>`teX`:43047.6666666667,</v>
      </c>
      <c r="T4" s="26" t="str">
        <f t="shared" ca="1" si="21"/>
        <v>`ts`:`14:00`,</v>
      </c>
      <c r="U4" s="26" t="str">
        <f t="shared" ca="1" si="22"/>
        <v>`te`:`16:00`,</v>
      </c>
      <c r="V4" s="25" t="str">
        <f t="shared" ca="1" si="25"/>
        <v>`repairHrs`:5,</v>
      </c>
      <c r="W4" s="26" t="str">
        <f t="shared" ca="1" si="26"/>
        <v>`rprtDate`:`2017-11-08`,</v>
      </c>
      <c r="X4" s="26" t="str">
        <f t="shared" ca="1" si="27"/>
        <v>`timeStarts`:`2017-11-08T13:00:00-0600`,</v>
      </c>
      <c r="Y4" s="26" t="str">
        <f t="shared" ca="1" si="28"/>
        <v>`timeEnds`:`2017-11-08T18:00:00-0600`,</v>
      </c>
      <c r="Z4" s="26" t="str">
        <f t="shared" ca="1" si="29"/>
        <v>`shift`:`AM`,</v>
      </c>
      <c r="AA4" s="25" t="str">
        <f t="shared" ca="1" si="30"/>
        <v>`shiftStartTime`:8,</v>
      </c>
      <c r="AB4" s="26" t="str">
        <f t="shared" ca="1" si="0"/>
        <v>`wONum`:`715359481`,</v>
      </c>
      <c r="AC4" s="26" t="str">
        <f t="shared" ca="1" si="1"/>
        <v>`uNum`:`AA-7576`,</v>
      </c>
      <c r="AD4" s="27" t="str">
        <f t="shared" ca="1" si="2"/>
        <v>`notes`:`Integer fringilla eros id augue suscipit, eget luctus sem consectetur.`,</v>
      </c>
      <c r="AE4" s="27" t="str">
        <f t="shared" ca="1" si="3"/>
        <v>`shift_Serial`:`43047_01`},</v>
      </c>
      <c r="AF4" s="18" t="s">
        <v>104</v>
      </c>
    </row>
    <row r="5" spans="1:32" x14ac:dyDescent="0.2">
      <c r="A5" s="26" t="str">
        <f t="shared" ca="1" si="4"/>
        <v>{`_id`:`aaron_2017-11-14_17-30-11_-0600_Tue`,</v>
      </c>
      <c r="B5" s="26" t="str">
        <f t="shared" ca="1" si="5"/>
        <v>`_rev`:`4-13a84c69dca3d6c26371abe5a4f35085`,</v>
      </c>
      <c r="C5" s="26" t="str">
        <f t="shared" ca="1" si="6"/>
        <v>`worksiteEncoded`:`AA_ART_MNSHOP`,</v>
      </c>
      <c r="D5" s="26" t="str">
        <f t="shared" ca="1" si="7"/>
        <v>`client`:`AA`,</v>
      </c>
      <c r="E5" s="26" t="str">
        <f t="shared" ca="1" si="8"/>
        <v>`location`:`Artesia`,</v>
      </c>
      <c r="F5" s="26" t="str">
        <f t="shared" ca="1" si="9"/>
        <v>`locID`:`MNSHOP`,</v>
      </c>
      <c r="G5" s="26" t="str">
        <f t="shared" ca="1" si="10"/>
        <v>`username`:`aaron`,</v>
      </c>
      <c r="H5" s="26" t="str">
        <f t="shared" ca="1" si="11"/>
        <v>`lastName`:`Aaronaaronson`,</v>
      </c>
      <c r="I5" s="26" t="str">
        <f t="shared" ca="1" si="12"/>
        <v>`firstName`:`Aaron`,</v>
      </c>
      <c r="J5" s="26" t="str">
        <f t="shared" ca="1" si="13"/>
        <v>`technician`:`Aaronaaronson, Aaron`,</v>
      </c>
      <c r="K5" s="26" t="str">
        <f t="shared" ca="1" si="14"/>
        <v>`timeStampM`:`2017-11-14T06:12:49-06:00`,</v>
      </c>
      <c r="L5" s="26" t="str">
        <f t="shared" ca="1" si="15"/>
        <v>`shiftSerial`:`43047_01`,</v>
      </c>
      <c r="M5" s="25" t="str">
        <f t="shared" ca="1" si="16"/>
        <v>`siteUid`:971087,</v>
      </c>
      <c r="N5" s="25" t="str">
        <f t="shared" ca="1" si="17"/>
        <v>`timeStamp`:43053.2589017361,</v>
      </c>
      <c r="O5" s="25" t="str">
        <f t="shared" ca="1" si="18"/>
        <v>`payrollPeriod`:43047,</v>
      </c>
      <c r="P5" s="25" t="str">
        <f t="shared" ca="1" si="19"/>
        <v>`rprtDateX`:43047,</v>
      </c>
      <c r="Q5" s="25" t="str">
        <f t="shared" ca="1" si="20"/>
        <v>`payroll_Period`:43047,</v>
      </c>
      <c r="R5" s="25" t="str">
        <f t="shared" ca="1" si="23"/>
        <v>`tsX`:43047.6666666667,</v>
      </c>
      <c r="S5" s="25" t="str">
        <f t="shared" ca="1" si="24"/>
        <v>`teX`:43047.875,</v>
      </c>
      <c r="T5" s="26" t="str">
        <f t="shared" ca="1" si="21"/>
        <v>`ts`:`16:00`,</v>
      </c>
      <c r="U5" s="26" t="str">
        <f t="shared" ca="1" si="22"/>
        <v>`te`:`21:00`,</v>
      </c>
      <c r="V5" s="25" t="str">
        <f t="shared" ca="1" si="25"/>
        <v>`repairHrs`:1,</v>
      </c>
      <c r="W5" s="26" t="str">
        <f t="shared" ca="1" si="26"/>
        <v>`rprtDate`:`2017-11-08`,</v>
      </c>
      <c r="X5" s="26" t="str">
        <f t="shared" ca="1" si="27"/>
        <v>`timeStarts`:`2017-11-08T18:00:00-0600`,</v>
      </c>
      <c r="Y5" s="26" t="str">
        <f t="shared" ca="1" si="28"/>
        <v>`timeEnds`:`2017-11-08T19:00:00-0600`,</v>
      </c>
      <c r="Z5" s="26" t="str">
        <f t="shared" ca="1" si="29"/>
        <v>`shift`:`AM`,</v>
      </c>
      <c r="AA5" s="25" t="str">
        <f t="shared" ca="1" si="30"/>
        <v>`shiftStartTime`:8,</v>
      </c>
      <c r="AB5" s="26" t="str">
        <f t="shared" ca="1" si="0"/>
        <v>`wONum`:`715041192`,</v>
      </c>
      <c r="AC5" s="26" t="str">
        <f t="shared" ca="1" si="1"/>
        <v>`uNum`:`AA-7503`,</v>
      </c>
      <c r="AD5" s="27" t="str">
        <f t="shared" ca="1" si="2"/>
        <v>`notes`:`Quisque egestas euismod imperdiet.`,</v>
      </c>
      <c r="AE5" s="27" t="str">
        <f t="shared" ca="1" si="3"/>
        <v>`shift_Serial`:`43047_01`},</v>
      </c>
      <c r="AF5" s="18" t="s">
        <v>104</v>
      </c>
    </row>
    <row r="6" spans="1:32" x14ac:dyDescent="0.2">
      <c r="A6" s="26" t="str">
        <f t="shared" ca="1" si="4"/>
        <v>{`_id`:`aaron_2017-11-14_17-30-31_-0600_Tue`,</v>
      </c>
      <c r="B6" s="26" t="str">
        <f t="shared" ca="1" si="5"/>
        <v>`_rev`:`4-6dedc972c21123c2917feffbbe21b010`,</v>
      </c>
      <c r="C6" s="26" t="str">
        <f t="shared" ca="1" si="6"/>
        <v>`worksiteEncoded`:`AA_ART_MNSHOP`,</v>
      </c>
      <c r="D6" s="26" t="str">
        <f t="shared" ca="1" si="7"/>
        <v>`client`:`AA`,</v>
      </c>
      <c r="E6" s="26" t="str">
        <f t="shared" ca="1" si="8"/>
        <v>`location`:`Artesia`,</v>
      </c>
      <c r="F6" s="26" t="str">
        <f t="shared" ca="1" si="9"/>
        <v>`locID`:`MNSHOP`,</v>
      </c>
      <c r="G6" s="26" t="str">
        <f t="shared" ca="1" si="10"/>
        <v>`username`:`aaron`,</v>
      </c>
      <c r="H6" s="26" t="str">
        <f t="shared" ca="1" si="11"/>
        <v>`lastName`:`Aaronaaronson`,</v>
      </c>
      <c r="I6" s="26" t="str">
        <f t="shared" ca="1" si="12"/>
        <v>`firstName`:`Aaron`,</v>
      </c>
      <c r="J6" s="26" t="str">
        <f t="shared" ca="1" si="13"/>
        <v>`technician`:`Aaronaaronson, Aaron`,</v>
      </c>
      <c r="K6" s="26" t="str">
        <f t="shared" ca="1" si="14"/>
        <v>`timeStampM`:`2017-11-14T07:14:44-06:00`,</v>
      </c>
      <c r="L6" s="26" t="str">
        <f t="shared" ca="1" si="15"/>
        <v>`shiftSerial`:`43047_01`,</v>
      </c>
      <c r="M6" s="25" t="str">
        <f t="shared" ca="1" si="16"/>
        <v>`siteUid`:971087,</v>
      </c>
      <c r="N6" s="25" t="str">
        <f t="shared" ca="1" si="17"/>
        <v>`timeStamp`:43053.3019017361,</v>
      </c>
      <c r="O6" s="25" t="str">
        <f t="shared" ca="1" si="18"/>
        <v>`payrollPeriod`:43047,</v>
      </c>
      <c r="P6" s="25" t="str">
        <f t="shared" ca="1" si="19"/>
        <v>`rprtDateX`:43047,</v>
      </c>
      <c r="Q6" s="25" t="str">
        <f t="shared" ca="1" si="20"/>
        <v>`payroll_Period`:43047,</v>
      </c>
      <c r="R6" s="25" t="str">
        <f t="shared" ca="1" si="23"/>
        <v>`tsX`:43047.875,</v>
      </c>
      <c r="S6" s="25" t="str">
        <f t="shared" ca="1" si="24"/>
        <v>`teX`:43048.0833333333,</v>
      </c>
      <c r="T6" s="26" t="str">
        <f t="shared" ca="1" si="21"/>
        <v>`ts`:`21:00`,</v>
      </c>
      <c r="U6" s="26" t="str">
        <f t="shared" ca="1" si="22"/>
        <v>`te`:`02:00`,</v>
      </c>
      <c r="V6" s="25" t="str">
        <f t="shared" ca="1" si="25"/>
        <v>`repairHrs`:2,</v>
      </c>
      <c r="W6" s="26" t="str">
        <f t="shared" ca="1" si="26"/>
        <v>`rprtDate`:`2017-11-08`,</v>
      </c>
      <c r="X6" s="26" t="str">
        <f t="shared" ca="1" si="27"/>
        <v>`timeStarts`:`2017-11-08T19:00:00-0600`,</v>
      </c>
      <c r="Y6" s="26" t="str">
        <f t="shared" ca="1" si="28"/>
        <v>`timeEnds`:`2017-11-08T21:00:00-0600`,</v>
      </c>
      <c r="Z6" s="26" t="str">
        <f t="shared" ca="1" si="29"/>
        <v>`shift`:`AM`,</v>
      </c>
      <c r="AA6" s="25" t="str">
        <f t="shared" ca="1" si="30"/>
        <v>`shiftStartTime`:8,</v>
      </c>
      <c r="AB6" s="26" t="str">
        <f t="shared" ca="1" si="0"/>
        <v>`wONum`:`715323944`,</v>
      </c>
      <c r="AC6" s="26" t="str">
        <f t="shared" ca="1" si="1"/>
        <v>`uNum`:`AA-7836`,</v>
      </c>
      <c r="AD6" s="27" t="str">
        <f t="shared" ca="1" si="2"/>
        <v>`notes`:`Curabitur pharetra ultricies tincidunt.`,</v>
      </c>
      <c r="AE6" s="27" t="str">
        <f t="shared" ca="1" si="3"/>
        <v>`shift_Serial`:`43047_01`},</v>
      </c>
      <c r="AF6" s="18" t="s">
        <v>104</v>
      </c>
    </row>
    <row r="7" spans="1:32" x14ac:dyDescent="0.2">
      <c r="A7" s="26" t="str">
        <f t="shared" ca="1" si="4"/>
        <v>{`_id`:`aaron_2017-11-14_17-31-30_-0600_Tue`,</v>
      </c>
      <c r="B7" s="26" t="str">
        <f t="shared" ca="1" si="5"/>
        <v>`_rev`:`4-3f38eccb1fee78fe2cb053839469fda3`,</v>
      </c>
      <c r="C7" s="26" t="str">
        <f t="shared" ca="1" si="6"/>
        <v>`worksiteEncoded`:`AA_ART_MNSHOP`,</v>
      </c>
      <c r="D7" s="26" t="str">
        <f t="shared" ca="1" si="7"/>
        <v>`client`:`AA`,</v>
      </c>
      <c r="E7" s="26" t="str">
        <f t="shared" ca="1" si="8"/>
        <v>`location`:`Artesia`,</v>
      </c>
      <c r="F7" s="26" t="str">
        <f t="shared" ca="1" si="9"/>
        <v>`locID`:`MNSHOP`,</v>
      </c>
      <c r="G7" s="26" t="str">
        <f t="shared" ca="1" si="10"/>
        <v>`username`:`aaron`,</v>
      </c>
      <c r="H7" s="26" t="str">
        <f t="shared" ca="1" si="11"/>
        <v>`lastName`:`Aaronaaronson`,</v>
      </c>
      <c r="I7" s="26" t="str">
        <f t="shared" ca="1" si="12"/>
        <v>`firstName`:`Aaron`,</v>
      </c>
      <c r="J7" s="26" t="str">
        <f t="shared" ca="1" si="13"/>
        <v>`technician`:`Aaronaaronson, Aaron`,</v>
      </c>
      <c r="K7" s="26" t="str">
        <f t="shared" ca="1" si="14"/>
        <v>`timeStampM`:`2017-11-14T09:18:35-06:00`,</v>
      </c>
      <c r="L7" s="26" t="str">
        <f t="shared" ca="1" si="15"/>
        <v>`shiftSerial`:`43047_02`,</v>
      </c>
      <c r="M7" s="25" t="str">
        <f t="shared" ca="1" si="16"/>
        <v>`siteUid`:971087,</v>
      </c>
      <c r="N7" s="25" t="str">
        <f t="shared" ca="1" si="17"/>
        <v>`timeStamp`:43053.3879017361,</v>
      </c>
      <c r="O7" s="25" t="str">
        <f t="shared" ca="1" si="18"/>
        <v>`payrollPeriod`:43047,</v>
      </c>
      <c r="P7" s="25" t="str">
        <f t="shared" ca="1" si="19"/>
        <v>`rprtDateX`:43048,</v>
      </c>
      <c r="Q7" s="25" t="str">
        <f t="shared" ca="1" si="20"/>
        <v>`payroll_Period`:43047,</v>
      </c>
      <c r="R7" s="25" t="str">
        <f t="shared" ca="1" si="23"/>
        <v>`tsX`:43048.3333333333,</v>
      </c>
      <c r="S7" s="25" t="str">
        <f t="shared" ca="1" si="24"/>
        <v>`teX`:43048.4166666667,</v>
      </c>
      <c r="T7" s="26" t="str">
        <f t="shared" ca="1" si="21"/>
        <v>`ts`:`08:00`,</v>
      </c>
      <c r="U7" s="26" t="str">
        <f t="shared" ca="1" si="22"/>
        <v>`te`:`10:00`,</v>
      </c>
      <c r="V7" s="25" t="str">
        <f t="shared" ca="1" si="25"/>
        <v>`repairHrs`:3,</v>
      </c>
      <c r="W7" s="26" t="str">
        <f t="shared" ca="1" si="26"/>
        <v>`rprtDate`:`2017-11-09`,</v>
      </c>
      <c r="X7" s="26" t="str">
        <f t="shared" ca="1" si="27"/>
        <v>`timeStarts`:`2017-11-09T08:00:00-0600`,</v>
      </c>
      <c r="Y7" s="26" t="str">
        <f t="shared" ca="1" si="28"/>
        <v>`timeEnds`:`2017-11-09T11:00:00-0600`,</v>
      </c>
      <c r="Z7" s="26" t="str">
        <f t="shared" ca="1" si="29"/>
        <v>`shift`:`AM`,</v>
      </c>
      <c r="AA7" s="25" t="str">
        <f t="shared" ca="1" si="30"/>
        <v>`shiftStartTime`:8,</v>
      </c>
      <c r="AB7" s="26" t="str">
        <f t="shared" ca="1" si="0"/>
        <v>`wONum`:`715321329`,</v>
      </c>
      <c r="AC7" s="26" t="str">
        <f t="shared" ca="1" si="1"/>
        <v>`uNum`:`AA-7904`,</v>
      </c>
      <c r="AD7" s="27" t="str">
        <f t="shared" ca="1" si="2"/>
        <v>`notes`:`Curabitur facilisis, lacus at venenatis dictum, lacus velit finibus elit, nec efficitur magna lorem vel velit.`,</v>
      </c>
      <c r="AE7" s="27" t="str">
        <f t="shared" ca="1" si="3"/>
        <v>`shift_Serial`:`43047_02`},</v>
      </c>
      <c r="AF7" s="18" t="s">
        <v>104</v>
      </c>
    </row>
    <row r="8" spans="1:32" x14ac:dyDescent="0.2">
      <c r="A8" s="26" t="str">
        <f t="shared" ca="1" si="4"/>
        <v>{`_id`:`aaron_2017-11-14_17-31-51_-0600_Tue`,</v>
      </c>
      <c r="B8" s="26" t="str">
        <f t="shared" ca="1" si="5"/>
        <v>`_rev`:`4-ce74575f8083e3c498fb992f2cbf1c44`,</v>
      </c>
      <c r="C8" s="26" t="str">
        <f t="shared" ca="1" si="6"/>
        <v>`worksiteEncoded`:`AA_ART_MNSHOP`,</v>
      </c>
      <c r="D8" s="26" t="str">
        <f t="shared" ca="1" si="7"/>
        <v>`client`:`AA`,</v>
      </c>
      <c r="E8" s="26" t="str">
        <f t="shared" ca="1" si="8"/>
        <v>`location`:`Artesia`,</v>
      </c>
      <c r="F8" s="26" t="str">
        <f t="shared" ca="1" si="9"/>
        <v>`locID`:`MNSHOP`,</v>
      </c>
      <c r="G8" s="26" t="str">
        <f t="shared" ca="1" si="10"/>
        <v>`username`:`aaron`,</v>
      </c>
      <c r="H8" s="26" t="str">
        <f t="shared" ca="1" si="11"/>
        <v>`lastName`:`Aaronaaronson`,</v>
      </c>
      <c r="I8" s="26" t="str">
        <f t="shared" ca="1" si="12"/>
        <v>`firstName`:`Aaron`,</v>
      </c>
      <c r="J8" s="26" t="str">
        <f t="shared" ca="1" si="13"/>
        <v>`technician`:`Aaronaaronson, Aaron`,</v>
      </c>
      <c r="K8" s="26" t="str">
        <f t="shared" ca="1" si="14"/>
        <v>`timeStampM`:`2017-11-14T11:22:25-06:00`,</v>
      </c>
      <c r="L8" s="26" t="str">
        <f t="shared" ca="1" si="15"/>
        <v>`shiftSerial`:`43047_02`,</v>
      </c>
      <c r="M8" s="25" t="str">
        <f t="shared" ca="1" si="16"/>
        <v>`siteUid`:971087,</v>
      </c>
      <c r="N8" s="25" t="str">
        <f t="shared" ca="1" si="17"/>
        <v>`timeStamp`:43053.4739017361,</v>
      </c>
      <c r="O8" s="25" t="str">
        <f t="shared" ca="1" si="18"/>
        <v>`payrollPeriod`:43047,</v>
      </c>
      <c r="P8" s="25" t="str">
        <f t="shared" ca="1" si="19"/>
        <v>`rprtDateX`:43048,</v>
      </c>
      <c r="Q8" s="25" t="str">
        <f t="shared" ca="1" si="20"/>
        <v>`payroll_Period`:43047,</v>
      </c>
      <c r="R8" s="25" t="str">
        <f t="shared" ca="1" si="23"/>
        <v>`tsX`:43048.4166666667,</v>
      </c>
      <c r="S8" s="25" t="str">
        <f t="shared" ca="1" si="24"/>
        <v>`teX`:43048.5,</v>
      </c>
      <c r="T8" s="26" t="str">
        <f t="shared" ca="1" si="21"/>
        <v>`ts`:`10:00`,</v>
      </c>
      <c r="U8" s="26" t="str">
        <f t="shared" ca="1" si="22"/>
        <v>`te`:`12:00`,</v>
      </c>
      <c r="V8" s="25" t="str">
        <f t="shared" ca="1" si="25"/>
        <v>`repairHrs`:1,</v>
      </c>
      <c r="W8" s="26" t="str">
        <f t="shared" ca="1" si="26"/>
        <v>`rprtDate`:`2017-11-09`,</v>
      </c>
      <c r="X8" s="26" t="str">
        <f t="shared" ca="1" si="27"/>
        <v>`timeStarts`:`2017-11-09T11:00:00-0600`,</v>
      </c>
      <c r="Y8" s="26" t="str">
        <f t="shared" ca="1" si="28"/>
        <v>`timeEnds`:`2017-11-09T12:00:00-0600`,</v>
      </c>
      <c r="Z8" s="26" t="str">
        <f t="shared" ca="1" si="29"/>
        <v>`shift`:`AM`,</v>
      </c>
      <c r="AA8" s="25" t="str">
        <f t="shared" ca="1" si="30"/>
        <v>`shiftStartTime`:8,</v>
      </c>
      <c r="AB8" s="26" t="str">
        <f t="shared" ca="1" si="0"/>
        <v>`wONum`:`715551587`,</v>
      </c>
      <c r="AC8" s="26" t="str">
        <f t="shared" ca="1" si="1"/>
        <v>`uNum`:`AA-7838`,</v>
      </c>
      <c r="AD8" s="27" t="str">
        <f t="shared" ca="1" si="2"/>
        <v>`notes`:`Vivamus laoreet quis ante ut aliquam.`,</v>
      </c>
      <c r="AE8" s="27" t="str">
        <f t="shared" ca="1" si="3"/>
        <v>`shift_Serial`:`43047_02`},</v>
      </c>
      <c r="AF8" s="18" t="s">
        <v>104</v>
      </c>
    </row>
    <row r="9" spans="1:32" x14ac:dyDescent="0.2">
      <c r="A9" s="26" t="str">
        <f t="shared" ca="1" si="4"/>
        <v>{`_id`:`aaron_2017-11-14_17-32-32_-0600_Tue`,</v>
      </c>
      <c r="B9" s="26" t="str">
        <f t="shared" ca="1" si="5"/>
        <v>`_rev`:`4-fda05d455bd4b77e502c7df6290d34eb`,</v>
      </c>
      <c r="C9" s="26" t="str">
        <f t="shared" ca="1" si="6"/>
        <v>`worksiteEncoded`:`AA_ART_MNSHOP`,</v>
      </c>
      <c r="D9" s="26" t="str">
        <f t="shared" ca="1" si="7"/>
        <v>`client`:`AA`,</v>
      </c>
      <c r="E9" s="26" t="str">
        <f t="shared" ca="1" si="8"/>
        <v>`location`:`Artesia`,</v>
      </c>
      <c r="F9" s="26" t="str">
        <f t="shared" ca="1" si="9"/>
        <v>`locID`:`MNSHOP`,</v>
      </c>
      <c r="G9" s="26" t="str">
        <f t="shared" ca="1" si="10"/>
        <v>`username`:`aaron`,</v>
      </c>
      <c r="H9" s="26" t="str">
        <f t="shared" ca="1" si="11"/>
        <v>`lastName`:`Aaronaaronson`,</v>
      </c>
      <c r="I9" s="26" t="str">
        <f t="shared" ca="1" si="12"/>
        <v>`firstName`:`Aaron`,</v>
      </c>
      <c r="J9" s="26" t="str">
        <f t="shared" ca="1" si="13"/>
        <v>`technician`:`Aaronaaronson, Aaron`,</v>
      </c>
      <c r="K9" s="26" t="str">
        <f t="shared" ca="1" si="14"/>
        <v>`timeStampM`:`2017-11-14T11:42:35-06:00`,</v>
      </c>
      <c r="L9" s="26" t="str">
        <f t="shared" ca="1" si="15"/>
        <v>`shiftSerial`:`43047_02`,</v>
      </c>
      <c r="M9" s="25" t="str">
        <f t="shared" ca="1" si="16"/>
        <v>`siteUid`:971087,</v>
      </c>
      <c r="N9" s="25" t="str">
        <f t="shared" ca="1" si="17"/>
        <v>`timeStamp`:43053.4879017361,</v>
      </c>
      <c r="O9" s="25" t="str">
        <f t="shared" ca="1" si="18"/>
        <v>`payrollPeriod`:43047,</v>
      </c>
      <c r="P9" s="25" t="str">
        <f t="shared" ca="1" si="19"/>
        <v>`rprtDateX`:43048,</v>
      </c>
      <c r="Q9" s="25" t="str">
        <f t="shared" ca="1" si="20"/>
        <v>`payroll_Period`:43047,</v>
      </c>
      <c r="R9" s="25" t="str">
        <f t="shared" ca="1" si="23"/>
        <v>`tsX`:43048.5,</v>
      </c>
      <c r="S9" s="25" t="str">
        <f t="shared" ca="1" si="24"/>
        <v>`teX`:43048.5833333333,</v>
      </c>
      <c r="T9" s="26" t="str">
        <f t="shared" ca="1" si="21"/>
        <v>`ts`:`12:00`,</v>
      </c>
      <c r="U9" s="26" t="str">
        <f t="shared" ca="1" si="22"/>
        <v>`te`:`14:00`,</v>
      </c>
      <c r="V9" s="25" t="str">
        <f t="shared" ca="1" si="25"/>
        <v>`repairHrs`:4,</v>
      </c>
      <c r="W9" s="26" t="str">
        <f t="shared" ca="1" si="26"/>
        <v>`rprtDate`:`2017-11-09`,</v>
      </c>
      <c r="X9" s="26" t="str">
        <f t="shared" ca="1" si="27"/>
        <v>`timeStarts`:`2017-11-09T12:00:00-0600`,</v>
      </c>
      <c r="Y9" s="26" t="str">
        <f t="shared" ca="1" si="28"/>
        <v>`timeEnds`:`2017-11-09T16:00:00-0600`,</v>
      </c>
      <c r="Z9" s="26" t="str">
        <f t="shared" ca="1" si="29"/>
        <v>`shift`:`AM`,</v>
      </c>
      <c r="AA9" s="25" t="str">
        <f t="shared" ca="1" si="30"/>
        <v>`shiftStartTime`:8,</v>
      </c>
      <c r="AB9" s="26" t="str">
        <f t="shared" ca="1" si="0"/>
        <v>`wONum`:`715310661`,</v>
      </c>
      <c r="AC9" s="26" t="str">
        <f t="shared" ca="1" si="1"/>
        <v>`uNum`:`AA-7669`,</v>
      </c>
      <c r="AD9" s="27" t="str">
        <f t="shared" ca="1" si="2"/>
        <v>`notes`:`Nam tempor lacinia elit id gravida.`,</v>
      </c>
      <c r="AE9" s="27" t="str">
        <f t="shared" ca="1" si="3"/>
        <v>`shift_Serial`:`43047_02`},</v>
      </c>
      <c r="AF9" s="18" t="s">
        <v>104</v>
      </c>
    </row>
    <row r="10" spans="1:32" x14ac:dyDescent="0.2">
      <c r="A10" s="26" t="str">
        <f t="shared" ca="1" si="4"/>
        <v>{`_id`:`aaron_2017-11-14_17-32-45_-0600_Tue`,</v>
      </c>
      <c r="B10" s="26" t="str">
        <f t="shared" ca="1" si="5"/>
        <v>`_rev`:`4-3eff9d006f35ccc68b020da16a014abc`,</v>
      </c>
      <c r="C10" s="26" t="str">
        <f t="shared" ca="1" si="6"/>
        <v>`worksiteEncoded`:`AA_ART_MNSHOP`,</v>
      </c>
      <c r="D10" s="26" t="str">
        <f t="shared" ca="1" si="7"/>
        <v>`client`:`AA`,</v>
      </c>
      <c r="E10" s="26" t="str">
        <f t="shared" ca="1" si="8"/>
        <v>`location`:`Artesia`,</v>
      </c>
      <c r="F10" s="26" t="str">
        <f t="shared" ca="1" si="9"/>
        <v>`locID`:`MNSHOP`,</v>
      </c>
      <c r="G10" s="26" t="str">
        <f t="shared" ca="1" si="10"/>
        <v>`username`:`aaron`,</v>
      </c>
      <c r="H10" s="26" t="str">
        <f t="shared" ca="1" si="11"/>
        <v>`lastName`:`Aaronaaronson`,</v>
      </c>
      <c r="I10" s="26" t="str">
        <f t="shared" ca="1" si="12"/>
        <v>`firstName`:`Aaron`,</v>
      </c>
      <c r="J10" s="26" t="str">
        <f t="shared" ca="1" si="13"/>
        <v>`technician`:`Aaronaaronson, Aaron`,</v>
      </c>
      <c r="K10" s="26" t="str">
        <f t="shared" ca="1" si="14"/>
        <v>`timeStampM`:`2017-11-14T13:10:25-06:00`,</v>
      </c>
      <c r="L10" s="26" t="str">
        <f t="shared" ca="1" si="15"/>
        <v>`shiftSerial`:`43047_02`,</v>
      </c>
      <c r="M10" s="25" t="str">
        <f t="shared" ca="1" si="16"/>
        <v>`siteUid`:971087,</v>
      </c>
      <c r="N10" s="25" t="str">
        <f t="shared" ca="1" si="17"/>
        <v>`timeStamp`:43053.5489017361,</v>
      </c>
      <c r="O10" s="25" t="str">
        <f t="shared" ca="1" si="18"/>
        <v>`payrollPeriod`:43047,</v>
      </c>
      <c r="P10" s="25" t="str">
        <f t="shared" ca="1" si="19"/>
        <v>`rprtDateX`:43048,</v>
      </c>
      <c r="Q10" s="25" t="str">
        <f t="shared" ca="1" si="20"/>
        <v>`payroll_Period`:43047,</v>
      </c>
      <c r="R10" s="25" t="str">
        <f t="shared" ca="1" si="23"/>
        <v>`tsX`:43048.5833333333,</v>
      </c>
      <c r="S10" s="25" t="str">
        <f t="shared" ca="1" si="24"/>
        <v>`teX`:43048.6666666667,</v>
      </c>
      <c r="T10" s="26" t="str">
        <f t="shared" ca="1" si="21"/>
        <v>`ts`:`14:00`,</v>
      </c>
      <c r="U10" s="26" t="str">
        <f t="shared" ca="1" si="22"/>
        <v>`te`:`16:00`,</v>
      </c>
      <c r="V10" s="25" t="str">
        <f t="shared" ca="1" si="25"/>
        <v>`repairHrs`:3,</v>
      </c>
      <c r="W10" s="26" t="str">
        <f t="shared" ca="1" si="26"/>
        <v>`rprtDate`:`2017-11-09`,</v>
      </c>
      <c r="X10" s="26" t="str">
        <f t="shared" ca="1" si="27"/>
        <v>`timeStarts`:`2017-11-09T16:00:00-0600`,</v>
      </c>
      <c r="Y10" s="26" t="str">
        <f t="shared" ca="1" si="28"/>
        <v>`timeEnds`:`2017-11-09T19:00:00-0600`,</v>
      </c>
      <c r="Z10" s="26" t="str">
        <f t="shared" ca="1" si="29"/>
        <v>`shift`:`AM`,</v>
      </c>
      <c r="AA10" s="25" t="str">
        <f t="shared" ca="1" si="30"/>
        <v>`shiftStartTime`:8,</v>
      </c>
      <c r="AB10" s="26" t="str">
        <f t="shared" ca="1" si="0"/>
        <v>`wONum`:`715865634`,</v>
      </c>
      <c r="AC10" s="26" t="str">
        <f t="shared" ca="1" si="1"/>
        <v>`uNum`:`AA-7505`,</v>
      </c>
      <c r="AD10" s="27" t="str">
        <f t="shared" ca="1" si="2"/>
        <v>`notes`:`Curabitur vitae porttitor nulla.`,</v>
      </c>
      <c r="AE10" s="27" t="str">
        <f t="shared" ca="1" si="3"/>
        <v>`shift_Serial`:`43047_02`},</v>
      </c>
      <c r="AF10" s="18" t="s">
        <v>104</v>
      </c>
    </row>
    <row r="11" spans="1:32" x14ac:dyDescent="0.2">
      <c r="A11" s="26" t="str">
        <f t="shared" ca="1" si="4"/>
        <v>{`_id`:`aaron_2017-11-14_17-33-30_-0600_Tue`,</v>
      </c>
      <c r="B11" s="26" t="str">
        <f t="shared" ca="1" si="5"/>
        <v>`_rev`:`4-8211897e98a26479ed9c8a009f44ba03`,</v>
      </c>
      <c r="C11" s="26" t="str">
        <f t="shared" ca="1" si="6"/>
        <v>`worksiteEncoded`:`AA_ART_MNSHOP`,</v>
      </c>
      <c r="D11" s="26" t="str">
        <f t="shared" ca="1" si="7"/>
        <v>`client`:`AA`,</v>
      </c>
      <c r="E11" s="26" t="str">
        <f t="shared" ca="1" si="8"/>
        <v>`location`:`Artesia`,</v>
      </c>
      <c r="F11" s="26" t="str">
        <f t="shared" ca="1" si="9"/>
        <v>`locID`:`MNSHOP`,</v>
      </c>
      <c r="G11" s="26" t="str">
        <f t="shared" ca="1" si="10"/>
        <v>`username`:`aaron`,</v>
      </c>
      <c r="H11" s="26" t="str">
        <f t="shared" ca="1" si="11"/>
        <v>`lastName`:`Aaronaaronson`,</v>
      </c>
      <c r="I11" s="26" t="str">
        <f t="shared" ca="1" si="12"/>
        <v>`firstName`:`Aaron`,</v>
      </c>
      <c r="J11" s="26" t="str">
        <f t="shared" ca="1" si="13"/>
        <v>`technician`:`Aaronaaronson, Aaron`,</v>
      </c>
      <c r="K11" s="26" t="str">
        <f t="shared" ca="1" si="14"/>
        <v>`timeStampM`:`2017-11-14T14:49:47-06:00`,</v>
      </c>
      <c r="L11" s="26" t="str">
        <f t="shared" ca="1" si="15"/>
        <v>`shiftSerial`:`43047_02`,</v>
      </c>
      <c r="M11" s="25" t="str">
        <f t="shared" ca="1" si="16"/>
        <v>`siteUid`:971087,</v>
      </c>
      <c r="N11" s="25" t="str">
        <f t="shared" ca="1" si="17"/>
        <v>`timeStamp`:43053.6179017361,</v>
      </c>
      <c r="O11" s="25" t="str">
        <f t="shared" ca="1" si="18"/>
        <v>`payrollPeriod`:43047,</v>
      </c>
      <c r="P11" s="25" t="str">
        <f t="shared" ca="1" si="19"/>
        <v>`rprtDateX`:43048,</v>
      </c>
      <c r="Q11" s="25" t="str">
        <f t="shared" ca="1" si="20"/>
        <v>`payroll_Period`:43047,</v>
      </c>
      <c r="R11" s="25" t="str">
        <f t="shared" ca="1" si="23"/>
        <v>`tsX`:43048.6666666667,</v>
      </c>
      <c r="S11" s="25" t="str">
        <f t="shared" ca="1" si="24"/>
        <v>`teX`:43048.8333333333,</v>
      </c>
      <c r="T11" s="26" t="str">
        <f t="shared" ca="1" si="21"/>
        <v>`ts`:`16:00`,</v>
      </c>
      <c r="U11" s="26" t="str">
        <f t="shared" ca="1" si="22"/>
        <v>`te`:`20:00`,</v>
      </c>
      <c r="V11" s="25" t="str">
        <f t="shared" ca="1" si="25"/>
        <v>`repairHrs`:2,</v>
      </c>
      <c r="W11" s="26" t="str">
        <f t="shared" ca="1" si="26"/>
        <v>`rprtDate`:`2017-11-09`,</v>
      </c>
      <c r="X11" s="26" t="str">
        <f t="shared" ca="1" si="27"/>
        <v>`timeStarts`:`2017-11-09T19:00:00-0600`,</v>
      </c>
      <c r="Y11" s="26" t="str">
        <f t="shared" ca="1" si="28"/>
        <v>`timeEnds`:`2017-11-09T21:00:00-0600`,</v>
      </c>
      <c r="Z11" s="26" t="str">
        <f t="shared" ca="1" si="29"/>
        <v>`shift`:`AM`,</v>
      </c>
      <c r="AA11" s="25" t="str">
        <f t="shared" ca="1" si="30"/>
        <v>`shiftStartTime`:8,</v>
      </c>
      <c r="AB11" s="26" t="str">
        <f t="shared" ca="1" si="0"/>
        <v>`wONum`:`715952326`,</v>
      </c>
      <c r="AC11" s="26" t="str">
        <f t="shared" ca="1" si="1"/>
        <v>`uNum`:`AA-7372`,</v>
      </c>
      <c r="AD11" s="27" t="str">
        <f t="shared" ca="1" si="2"/>
        <v>`notes`:`Aenean sit amet viverra nibh.`,</v>
      </c>
      <c r="AE11" s="27" t="str">
        <f t="shared" ca="1" si="3"/>
        <v>`shift_Serial`:`43047_02`},</v>
      </c>
      <c r="AF11" s="18" t="s">
        <v>104</v>
      </c>
    </row>
    <row r="12" spans="1:32" x14ac:dyDescent="0.2">
      <c r="A12" s="26" t="str">
        <f t="shared" ca="1" si="4"/>
        <v>{`_id`:`aaron_2017-11-14T00:49:29-06:00_Sat`,</v>
      </c>
      <c r="B12" s="26" t="str">
        <f t="shared" ca="1" si="5"/>
        <v>`_rev`:`3-6f5e33112d0e53e96c283ad4438ff4fc`,</v>
      </c>
      <c r="C12" s="26" t="str">
        <f t="shared" ca="1" si="6"/>
        <v>`worksiteEncoded`:`AA_ART_MNSHOP`,</v>
      </c>
      <c r="D12" s="26" t="str">
        <f t="shared" ca="1" si="7"/>
        <v>`client`:`AA`,</v>
      </c>
      <c r="E12" s="26" t="str">
        <f t="shared" ca="1" si="8"/>
        <v>`location`:`Artesia`,</v>
      </c>
      <c r="F12" s="26" t="str">
        <f t="shared" ca="1" si="9"/>
        <v>`locID`:`MNSHOP`,</v>
      </c>
      <c r="G12" s="26" t="str">
        <f t="shared" ca="1" si="10"/>
        <v>`username`:`aaron`,</v>
      </c>
      <c r="H12" s="26" t="str">
        <f t="shared" ca="1" si="11"/>
        <v>`lastName`:`Aaronaaronson`,</v>
      </c>
      <c r="I12" s="26" t="str">
        <f t="shared" ca="1" si="12"/>
        <v>`firstName`:`Aaron`,</v>
      </c>
      <c r="J12" s="26" t="str">
        <f t="shared" ca="1" si="13"/>
        <v>`technician`:`Aaronaaronson, Aaron`,</v>
      </c>
      <c r="K12" s="26" t="str">
        <f t="shared" ca="1" si="14"/>
        <v>`timeStampM`:`2017-11-14T16:10:25-06:00`,</v>
      </c>
      <c r="L12" s="26" t="str">
        <f t="shared" ca="1" si="15"/>
        <v>`shiftSerial`:`43047_02`,</v>
      </c>
      <c r="M12" s="25" t="str">
        <f t="shared" ca="1" si="16"/>
        <v>`siteUid`:971087,</v>
      </c>
      <c r="N12" s="25" t="str">
        <f t="shared" ca="1" si="17"/>
        <v>`timeStamp`:43053.6739017361,</v>
      </c>
      <c r="O12" s="25" t="str">
        <f t="shared" ca="1" si="18"/>
        <v>`payrollPeriod`:43047,</v>
      </c>
      <c r="P12" s="25" t="str">
        <f t="shared" ca="1" si="19"/>
        <v>`rprtDateX`:43048,</v>
      </c>
      <c r="Q12" s="25" t="str">
        <f t="shared" ca="1" si="20"/>
        <v>`payroll_Period`:43047,</v>
      </c>
      <c r="R12" s="25" t="str">
        <f t="shared" ca="1" si="23"/>
        <v>`tsX`:43048.8333333333,</v>
      </c>
      <c r="S12" s="25" t="str">
        <f t="shared" ca="1" si="24"/>
        <v>`teX`:43049,</v>
      </c>
      <c r="T12" s="26" t="str">
        <f t="shared" ca="1" si="21"/>
        <v>`ts`:`20:00`,</v>
      </c>
      <c r="U12" s="26" t="str">
        <f t="shared" ca="1" si="22"/>
        <v>`te`:`00:00`,</v>
      </c>
      <c r="V12" s="25" t="str">
        <f t="shared" ca="1" si="25"/>
        <v>`repairHrs`:1,</v>
      </c>
      <c r="W12" s="26" t="str">
        <f t="shared" ca="1" si="26"/>
        <v>`rprtDate`:`2017-11-09`,</v>
      </c>
      <c r="X12" s="26" t="str">
        <f t="shared" ca="1" si="27"/>
        <v>`timeStarts`:`2017-11-09T21:00:00-0600`,</v>
      </c>
      <c r="Y12" s="26" t="str">
        <f t="shared" ca="1" si="28"/>
        <v>`timeEnds`:`2017-11-09T22:00:00-0600`,</v>
      </c>
      <c r="Z12" s="26" t="str">
        <f t="shared" ca="1" si="29"/>
        <v>`shift`:`AM`,</v>
      </c>
      <c r="AA12" s="25" t="str">
        <f t="shared" ca="1" si="30"/>
        <v>`shiftStartTime`:8,</v>
      </c>
      <c r="AB12" s="26" t="str">
        <f t="shared" ca="1" si="0"/>
        <v>`wONum`:`715087748`,</v>
      </c>
      <c r="AC12" s="26" t="str">
        <f t="shared" ca="1" si="1"/>
        <v>`uNum`:`AA-7263`,</v>
      </c>
      <c r="AD12" s="27" t="str">
        <f t="shared" ca="1" si="2"/>
        <v>`notes`:`Quisque hendrerit sagittis sem, vitae imperdiet nunc vehicula nec.`,</v>
      </c>
      <c r="AE12" s="27" t="str">
        <f t="shared" ca="1" si="3"/>
        <v>`shift_Serial`:`43047_02`},</v>
      </c>
      <c r="AF12" s="18" t="s">
        <v>104</v>
      </c>
    </row>
    <row r="13" spans="1:32" x14ac:dyDescent="0.2">
      <c r="A13" s="26" t="str">
        <f t="shared" ca="1" si="4"/>
        <v>{`_id`:`aaron_2017-11-14T01:48:32-06:00_Sat`,</v>
      </c>
      <c r="B13" s="26" t="str">
        <f t="shared" ca="1" si="5"/>
        <v>`_rev`:`3-9e9ad5676c0cd075ad912d308c7027b3`,</v>
      </c>
      <c r="C13" s="26" t="str">
        <f t="shared" ca="1" si="6"/>
        <v>`worksiteEncoded`:`AA_ART_MNSHOP`,</v>
      </c>
      <c r="D13" s="26" t="str">
        <f t="shared" ca="1" si="7"/>
        <v>`client`:`AA`,</v>
      </c>
      <c r="E13" s="26" t="str">
        <f t="shared" ca="1" si="8"/>
        <v>`location`:`Artesia`,</v>
      </c>
      <c r="F13" s="26" t="str">
        <f t="shared" ca="1" si="9"/>
        <v>`locID`:`MNSHOP`,</v>
      </c>
      <c r="G13" s="26" t="str">
        <f t="shared" ca="1" si="10"/>
        <v>`username`:`aaron`,</v>
      </c>
      <c r="H13" s="26" t="str">
        <f t="shared" ca="1" si="11"/>
        <v>`lastName`:`Aaronaaronson`,</v>
      </c>
      <c r="I13" s="26" t="str">
        <f t="shared" ca="1" si="12"/>
        <v>`firstName`:`Aaron`,</v>
      </c>
      <c r="J13" s="26" t="str">
        <f t="shared" ca="1" si="13"/>
        <v>`technician`:`Aaronaaronson, Aaron`,</v>
      </c>
      <c r="K13" s="26" t="str">
        <f t="shared" ca="1" si="14"/>
        <v>`timeStampM`:`2017-11-14T17:23:52-06:00`,</v>
      </c>
      <c r="L13" s="26" t="str">
        <f t="shared" ca="1" si="15"/>
        <v>`shiftSerial`:`43047_06`,</v>
      </c>
      <c r="M13" s="25" t="str">
        <f t="shared" ca="1" si="16"/>
        <v>`siteUid`:971087,</v>
      </c>
      <c r="N13" s="25" t="str">
        <f t="shared" ca="1" si="17"/>
        <v>`timeStamp`:43053.7249017361,</v>
      </c>
      <c r="O13" s="25" t="str">
        <f t="shared" ca="1" si="18"/>
        <v>`payrollPeriod`:43047,</v>
      </c>
      <c r="P13" s="25" t="str">
        <f t="shared" ca="1" si="19"/>
        <v>`rprtDateX`:43052,</v>
      </c>
      <c r="Q13" s="25" t="str">
        <f t="shared" ca="1" si="20"/>
        <v>`payroll_Period`:43047,</v>
      </c>
      <c r="R13" s="25" t="str">
        <f t="shared" ca="1" si="23"/>
        <v>`tsX`:43052.3333333333,</v>
      </c>
      <c r="S13" s="25" t="str">
        <f t="shared" ca="1" si="24"/>
        <v>`teX`:43052.5,</v>
      </c>
      <c r="T13" s="26" t="str">
        <f t="shared" ca="1" si="21"/>
        <v>`ts`:`08:00`,</v>
      </c>
      <c r="U13" s="26" t="str">
        <f t="shared" ca="1" si="22"/>
        <v>`te`:`12:00`,</v>
      </c>
      <c r="V13" s="25" t="str">
        <f t="shared" ca="1" si="25"/>
        <v>`repairHrs`:3,</v>
      </c>
      <c r="W13" s="26" t="str">
        <f t="shared" ca="1" si="26"/>
        <v>`rprtDate`:`2017-11-10`,</v>
      </c>
      <c r="X13" s="26" t="str">
        <f t="shared" ca="1" si="27"/>
        <v>`timeStarts`:`2017-11-10T08:00:00-0600`,</v>
      </c>
      <c r="Y13" s="26" t="str">
        <f t="shared" ca="1" si="28"/>
        <v>`timeEnds`:`2017-11-10T11:00:00-0600`,</v>
      </c>
      <c r="Z13" s="26" t="str">
        <f t="shared" ca="1" si="29"/>
        <v>`shift`:`AM`,</v>
      </c>
      <c r="AA13" s="25" t="str">
        <f t="shared" ca="1" si="30"/>
        <v>`shiftStartTime`:8,</v>
      </c>
      <c r="AB13" s="26" t="str">
        <f t="shared" ca="1" si="0"/>
        <v>`wONum`:`715329702`,</v>
      </c>
      <c r="AC13" s="26" t="str">
        <f t="shared" ca="1" si="1"/>
        <v>`uNum`:`AA-7495`,</v>
      </c>
      <c r="AD13" s="27" t="str">
        <f t="shared" ca="1" si="2"/>
        <v>`notes`:`Nam a mauris vel urna aliquam malesuada eu a erat.`,</v>
      </c>
      <c r="AE13" s="27" t="str">
        <f t="shared" ca="1" si="3"/>
        <v>`shift_Serial`:`43047_06`},</v>
      </c>
      <c r="AF13" s="18" t="s">
        <v>104</v>
      </c>
    </row>
    <row r="14" spans="1:32" x14ac:dyDescent="0.2">
      <c r="A14" s="26" t="str">
        <f t="shared" ca="1" si="4"/>
        <v>{`_id`:`aaron_2017-11-14T02:21:39-06:00_Sat`,</v>
      </c>
      <c r="B14" s="26" t="str">
        <f t="shared" ca="1" si="5"/>
        <v>`_rev`:`3-988d7731684bc31e271411ec2013c541`,</v>
      </c>
      <c r="C14" s="26" t="str">
        <f t="shared" ca="1" si="6"/>
        <v>`worksiteEncoded`:`AA_ART_MNSHOP`,</v>
      </c>
      <c r="D14" s="26" t="str">
        <f t="shared" ca="1" si="7"/>
        <v>`client`:`AA`,</v>
      </c>
      <c r="E14" s="26" t="str">
        <f t="shared" ca="1" si="8"/>
        <v>`location`:`Artesia`,</v>
      </c>
      <c r="F14" s="26" t="str">
        <f t="shared" ca="1" si="9"/>
        <v>`locID`:`MNSHOP`,</v>
      </c>
      <c r="G14" s="26" t="str">
        <f t="shared" ca="1" si="10"/>
        <v>`username`:`aaron`,</v>
      </c>
      <c r="H14" s="26" t="str">
        <f t="shared" ca="1" si="11"/>
        <v>`lastName`:`Aaronaaronson`,</v>
      </c>
      <c r="I14" s="26" t="str">
        <f t="shared" ca="1" si="12"/>
        <v>`firstName`:`Aaron`,</v>
      </c>
      <c r="J14" s="26" t="str">
        <f t="shared" ca="1" si="13"/>
        <v>`technician`:`Aaronaaronson, Aaron`,</v>
      </c>
      <c r="K14" s="26" t="str">
        <f t="shared" ca="1" si="14"/>
        <v>`timeStampM`:`2017-11-14T17:28:11-06:00`,</v>
      </c>
      <c r="L14" s="26" t="str">
        <f t="shared" ca="1" si="15"/>
        <v>`shiftSerial`:`43047_06`,</v>
      </c>
      <c r="M14" s="25" t="str">
        <f t="shared" ca="1" si="16"/>
        <v>`siteUid`:971087,</v>
      </c>
      <c r="N14" s="25" t="str">
        <f t="shared" ca="1" si="17"/>
        <v>`timeStamp`:43053.7279017361,</v>
      </c>
      <c r="O14" s="25" t="str">
        <f t="shared" ca="1" si="18"/>
        <v>`payrollPeriod`:43047,</v>
      </c>
      <c r="P14" s="25" t="str">
        <f t="shared" ca="1" si="19"/>
        <v>`rprtDateX`:43052,</v>
      </c>
      <c r="Q14" s="25" t="str">
        <f t="shared" ca="1" si="20"/>
        <v>`payroll_Period`:43047,</v>
      </c>
      <c r="R14" s="25" t="str">
        <f t="shared" ca="1" si="23"/>
        <v>`tsX`:43052.5,</v>
      </c>
      <c r="S14" s="25" t="str">
        <f t="shared" ca="1" si="24"/>
        <v>`teX`:43052.625,</v>
      </c>
      <c r="T14" s="26" t="str">
        <f t="shared" ca="1" si="21"/>
        <v>`ts`:`12:00`,</v>
      </c>
      <c r="U14" s="26" t="str">
        <f t="shared" ca="1" si="22"/>
        <v>`te`:`15:00`,</v>
      </c>
      <c r="V14" s="25" t="str">
        <f t="shared" ca="1" si="25"/>
        <v>`repairHrs`:4,</v>
      </c>
      <c r="W14" s="26" t="str">
        <f t="shared" ca="1" si="26"/>
        <v>`rprtDate`:`2017-11-10`,</v>
      </c>
      <c r="X14" s="26" t="str">
        <f t="shared" ca="1" si="27"/>
        <v>`timeStarts`:`2017-11-10T11:00:00-0600`,</v>
      </c>
      <c r="Y14" s="26" t="str">
        <f t="shared" ca="1" si="28"/>
        <v>`timeEnds`:`2017-11-10T15:00:00-0600`,</v>
      </c>
      <c r="Z14" s="26" t="str">
        <f t="shared" ca="1" si="29"/>
        <v>`shift`:`AM`,</v>
      </c>
      <c r="AA14" s="25" t="str">
        <f t="shared" ca="1" si="30"/>
        <v>`shiftStartTime`:8,</v>
      </c>
      <c r="AB14" s="26" t="str">
        <f t="shared" ca="1" si="0"/>
        <v>`wONum`:`715475082`,</v>
      </c>
      <c r="AC14" s="26" t="str">
        <f t="shared" ca="1" si="1"/>
        <v>`uNum`:`AA-7095`,</v>
      </c>
      <c r="AD14" s="27" t="str">
        <f t="shared" ca="1" si="2"/>
        <v>`notes`:`Quisque fringilla mattis interdum.`,</v>
      </c>
      <c r="AE14" s="27" t="str">
        <f t="shared" ca="1" si="3"/>
        <v>`shift_Serial`:`43047_06`},</v>
      </c>
      <c r="AF14" s="18" t="s">
        <v>104</v>
      </c>
    </row>
    <row r="15" spans="1:32" x14ac:dyDescent="0.2">
      <c r="A15" s="26" t="str">
        <f t="shared" ca="1" si="4"/>
        <v>{`_id`:`aaron_2017-11-14T02:53:20-06:00_Sat`,</v>
      </c>
      <c r="B15" s="26" t="str">
        <f t="shared" ca="1" si="5"/>
        <v>`_rev`:`3-d2f2b82275d36bb39a6aee036b2fff96`,</v>
      </c>
      <c r="C15" s="26" t="str">
        <f t="shared" ca="1" si="6"/>
        <v>`worksiteEncoded`:`AA_ART_MNSHOP`,</v>
      </c>
      <c r="D15" s="26" t="str">
        <f t="shared" ca="1" si="7"/>
        <v>`client`:`AA`,</v>
      </c>
      <c r="E15" s="26" t="str">
        <f t="shared" ca="1" si="8"/>
        <v>`location`:`Artesia`,</v>
      </c>
      <c r="F15" s="26" t="str">
        <f t="shared" ca="1" si="9"/>
        <v>`locID`:`MNSHOP`,</v>
      </c>
      <c r="G15" s="26" t="str">
        <f t="shared" ca="1" si="10"/>
        <v>`username`:`aaron`,</v>
      </c>
      <c r="H15" s="26" t="str">
        <f t="shared" ca="1" si="11"/>
        <v>`lastName`:`Aaronaaronson`,</v>
      </c>
      <c r="I15" s="26" t="str">
        <f t="shared" ca="1" si="12"/>
        <v>`firstName`:`Aaron`,</v>
      </c>
      <c r="J15" s="26" t="str">
        <f t="shared" ca="1" si="13"/>
        <v>`technician`:`Aaronaaronson, Aaron`,</v>
      </c>
      <c r="K15" s="26" t="str">
        <f t="shared" ca="1" si="14"/>
        <v>`timeStampM`:`2017-11-14T17:59:52-06:00`,</v>
      </c>
      <c r="L15" s="26" t="str">
        <f t="shared" ca="1" si="15"/>
        <v>`shiftSerial`:`43047_07`,</v>
      </c>
      <c r="M15" s="25" t="str">
        <f t="shared" ca="1" si="16"/>
        <v>`siteUid`:971087,</v>
      </c>
      <c r="N15" s="25" t="str">
        <f t="shared" ca="1" si="17"/>
        <v>`timeStamp`:43053.7499017361,</v>
      </c>
      <c r="O15" s="25" t="str">
        <f t="shared" ca="1" si="18"/>
        <v>`payrollPeriod`:43047,</v>
      </c>
      <c r="P15" s="25" t="str">
        <f t="shared" ca="1" si="19"/>
        <v>`rprtDateX`:43053,</v>
      </c>
      <c r="Q15" s="25" t="str">
        <f t="shared" ca="1" si="20"/>
        <v>`payroll_Period`:43047,</v>
      </c>
      <c r="R15" s="25" t="str">
        <f t="shared" ca="1" si="23"/>
        <v>`tsX`:43053.3333333333,</v>
      </c>
      <c r="S15" s="25" t="str">
        <f t="shared" ca="1" si="24"/>
        <v>`teX`:43053.4583333333,</v>
      </c>
      <c r="T15" s="26" t="str">
        <f t="shared" ca="1" si="21"/>
        <v>`ts`:`08:00`,</v>
      </c>
      <c r="U15" s="26" t="str">
        <f t="shared" ca="1" si="22"/>
        <v>`te`:`11:00`,</v>
      </c>
      <c r="V15" s="25" t="str">
        <f t="shared" ca="1" si="25"/>
        <v>`repairHrs`:3,</v>
      </c>
      <c r="W15" s="26" t="str">
        <f t="shared" ca="1" si="26"/>
        <v>`rprtDate`:`2017-11-10`,</v>
      </c>
      <c r="X15" s="26" t="str">
        <f t="shared" ca="1" si="27"/>
        <v>`timeStarts`:`2017-11-10T15:00:00-0600`,</v>
      </c>
      <c r="Y15" s="26" t="str">
        <f t="shared" ca="1" si="28"/>
        <v>`timeEnds`:`2017-11-10T18:00:00-0600`,</v>
      </c>
      <c r="Z15" s="26" t="str">
        <f t="shared" ca="1" si="29"/>
        <v>`shift`:`AM`,</v>
      </c>
      <c r="AA15" s="25" t="str">
        <f t="shared" ca="1" si="30"/>
        <v>`shiftStartTime`:8,</v>
      </c>
      <c r="AB15" s="26" t="str">
        <f t="shared" ca="1" si="0"/>
        <v>`wONum`:`715571996`,</v>
      </c>
      <c r="AC15" s="26" t="str">
        <f t="shared" ca="1" si="1"/>
        <v>`uNum`:`AA-7968`,</v>
      </c>
      <c r="AD15" s="27" t="str">
        <f t="shared" ca="1" si="2"/>
        <v>`notes`:`Etiam ac fermentum risus.`,</v>
      </c>
      <c r="AE15" s="27" t="str">
        <f t="shared" ca="1" si="3"/>
        <v>`shift_Serial`:`43047_07`},</v>
      </c>
      <c r="AF15" s="18" t="s">
        <v>104</v>
      </c>
    </row>
    <row r="16" spans="1:32" x14ac:dyDescent="0.2">
      <c r="A16" s="26" t="str">
        <f t="shared" ca="1" si="4"/>
        <v>{`_id`:`aaron_2017-11-14T04:32:41-06:00_Sat`,</v>
      </c>
      <c r="B16" s="26" t="str">
        <f t="shared" ca="1" si="5"/>
        <v>`_rev`:`3-dff0505cba3c4daf69f9eac4fb2d863a`,</v>
      </c>
      <c r="C16" s="26" t="str">
        <f t="shared" ca="1" si="6"/>
        <v>`worksiteEncoded`:`AA_ART_MNSHOP`,</v>
      </c>
      <c r="D16" s="26" t="str">
        <f t="shared" ca="1" si="7"/>
        <v>`client`:`AA`,</v>
      </c>
      <c r="E16" s="26" t="str">
        <f t="shared" ca="1" si="8"/>
        <v>`location`:`Artesia`,</v>
      </c>
      <c r="F16" s="26" t="str">
        <f t="shared" ca="1" si="9"/>
        <v>`locID`:`MNSHOP`,</v>
      </c>
      <c r="G16" s="26" t="str">
        <f t="shared" ca="1" si="10"/>
        <v>`username`:`aaron`,</v>
      </c>
      <c r="H16" s="26" t="str">
        <f t="shared" ca="1" si="11"/>
        <v>`lastName`:`Aaronaaronson`,</v>
      </c>
      <c r="I16" s="26" t="str">
        <f t="shared" ca="1" si="12"/>
        <v>`firstName`:`Aaron`,</v>
      </c>
      <c r="J16" s="26" t="str">
        <f t="shared" ca="1" si="13"/>
        <v>`technician`:`Aaronaaronson, Aaron`,</v>
      </c>
      <c r="K16" s="26" t="str">
        <f t="shared" ca="1" si="14"/>
        <v>`timeStampM`:`2017-11-14T18:47:23-06:00`,</v>
      </c>
      <c r="L16" s="26" t="str">
        <f t="shared" ca="1" si="15"/>
        <v>`shiftSerial`:`43047_07`,</v>
      </c>
      <c r="M16" s="25" t="str">
        <f t="shared" ca="1" si="16"/>
        <v>`siteUid`:971087,</v>
      </c>
      <c r="N16" s="25" t="str">
        <f t="shared" ca="1" si="17"/>
        <v>`timeStamp`:43053.7829017361,</v>
      </c>
      <c r="O16" s="25" t="str">
        <f t="shared" ca="1" si="18"/>
        <v>`payrollPeriod`:43047,</v>
      </c>
      <c r="P16" s="25" t="str">
        <f t="shared" ca="1" si="19"/>
        <v>`rprtDateX`:43053,</v>
      </c>
      <c r="Q16" s="25" t="str">
        <f t="shared" ca="1" si="20"/>
        <v>`payroll_Period`:43047,</v>
      </c>
      <c r="R16" s="25" t="str">
        <f t="shared" ca="1" si="23"/>
        <v>`tsX`:43053.4583333333,</v>
      </c>
      <c r="S16" s="25" t="str">
        <f t="shared" ca="1" si="24"/>
        <v>`teX`:43053.5833333333,</v>
      </c>
      <c r="T16" s="26" t="str">
        <f t="shared" ca="1" si="21"/>
        <v>`ts`:`11:00`,</v>
      </c>
      <c r="U16" s="26" t="str">
        <f t="shared" ca="1" si="22"/>
        <v>`te`:`14:00`,</v>
      </c>
      <c r="V16" s="25" t="str">
        <f t="shared" ca="1" si="25"/>
        <v>`repairHrs`:3,</v>
      </c>
      <c r="W16" s="26" t="str">
        <f t="shared" ca="1" si="26"/>
        <v>`rprtDate`:`2017-11-10`,</v>
      </c>
      <c r="X16" s="26" t="str">
        <f t="shared" ca="1" si="27"/>
        <v>`timeStarts`:`2017-11-10T18:00:00-0600`,</v>
      </c>
      <c r="Y16" s="26" t="str">
        <f t="shared" ca="1" si="28"/>
        <v>`timeEnds`:`2017-11-10T21:00:00-0600`,</v>
      </c>
      <c r="Z16" s="26" t="str">
        <f t="shared" ca="1" si="29"/>
        <v>`shift`:`AM`,</v>
      </c>
      <c r="AA16" s="25" t="str">
        <f t="shared" ca="1" si="30"/>
        <v>`shiftStartTime`:8,</v>
      </c>
      <c r="AB16" s="26" t="str">
        <f t="shared" ca="1" si="0"/>
        <v>`wONum`:`715949282`,</v>
      </c>
      <c r="AC16" s="26" t="str">
        <f t="shared" ca="1" si="1"/>
        <v>`uNum`:`AA-7504`,</v>
      </c>
      <c r="AD16" s="27" t="str">
        <f t="shared" ca="1" si="2"/>
        <v>`notes`:`Sed in volutpat enim.`,</v>
      </c>
      <c r="AE16" s="27" t="str">
        <f t="shared" ca="1" si="3"/>
        <v>`shift_Serial`:`43047_07`},</v>
      </c>
      <c r="AF16" s="18" t="s">
        <v>104</v>
      </c>
    </row>
    <row r="17" spans="1:32" x14ac:dyDescent="0.2">
      <c r="A17" s="26" t="str">
        <f t="shared" ca="1" si="4"/>
        <v>{`_id`:`aaron_2017-11-14T06:25:00-06:00_Sat`,</v>
      </c>
      <c r="B17" s="26" t="str">
        <f t="shared" ca="1" si="5"/>
        <v>`_rev`:`3-9eacec8dc4f073cce65691cc29a9e3d7`,</v>
      </c>
      <c r="C17" s="26" t="str">
        <f t="shared" ca="1" si="6"/>
        <v>`worksiteEncoded`:`AA_ART_MNSHOP`,</v>
      </c>
      <c r="D17" s="26" t="str">
        <f t="shared" ca="1" si="7"/>
        <v>`client`:`AA`,</v>
      </c>
      <c r="E17" s="26" t="str">
        <f t="shared" ca="1" si="8"/>
        <v>`location`:`Artesia`,</v>
      </c>
      <c r="F17" s="26" t="str">
        <f t="shared" ca="1" si="9"/>
        <v>`locID`:`MNSHOP`,</v>
      </c>
      <c r="G17" s="26" t="str">
        <f t="shared" ca="1" si="10"/>
        <v>`username`:`aaron`,</v>
      </c>
      <c r="H17" s="26" t="str">
        <f t="shared" ca="1" si="11"/>
        <v>`lastName`:`Aaronaaronson`,</v>
      </c>
      <c r="I17" s="26" t="str">
        <f t="shared" ca="1" si="12"/>
        <v>`firstName`:`Aaron`,</v>
      </c>
      <c r="J17" s="26" t="str">
        <f t="shared" ca="1" si="13"/>
        <v>`technician`:`Aaronaaronson, Aaron`,</v>
      </c>
      <c r="K17" s="26" t="str">
        <f t="shared" ca="1" si="14"/>
        <v>`timeStampM`:`2017-11-14T19:07:32-06:00`,</v>
      </c>
      <c r="L17" s="26" t="str">
        <f t="shared" ca="1" si="15"/>
        <v>`shiftSerial`:`43047_07`,</v>
      </c>
      <c r="M17" s="25" t="str">
        <f t="shared" ca="1" si="16"/>
        <v>`siteUid`:971087,</v>
      </c>
      <c r="N17" s="25" t="str">
        <f t="shared" ca="1" si="17"/>
        <v>`timeStamp`:43053.7969017361,</v>
      </c>
      <c r="O17" s="25" t="str">
        <f t="shared" ca="1" si="18"/>
        <v>`payrollPeriod`:43047,</v>
      </c>
      <c r="P17" s="25" t="str">
        <f t="shared" ca="1" si="19"/>
        <v>`rprtDateX`:43053,</v>
      </c>
      <c r="Q17" s="25" t="str">
        <f t="shared" ca="1" si="20"/>
        <v>`payroll_Period`:43047,</v>
      </c>
      <c r="R17" s="25" t="str">
        <f t="shared" ca="1" si="23"/>
        <v>`tsX`:43053.5833333333,</v>
      </c>
      <c r="S17" s="25" t="str">
        <f t="shared" ca="1" si="24"/>
        <v>`teX`:43053.6666666667,</v>
      </c>
      <c r="T17" s="26" t="str">
        <f t="shared" ca="1" si="21"/>
        <v>`ts`:`14:00`,</v>
      </c>
      <c r="U17" s="26" t="str">
        <f t="shared" ca="1" si="22"/>
        <v>`te`:`16:00`,</v>
      </c>
      <c r="V17" s="25" t="str">
        <f t="shared" ca="1" si="25"/>
        <v>`repairHrs`:4,</v>
      </c>
      <c r="W17" s="26" t="str">
        <f t="shared" ca="1" si="26"/>
        <v>`rprtDate`:`2017-11-10`,</v>
      </c>
      <c r="X17" s="26" t="str">
        <f t="shared" ca="1" si="27"/>
        <v>`timeStarts`:`2017-11-10T21:00:00-0600`,</v>
      </c>
      <c r="Y17" s="26" t="str">
        <f t="shared" ca="1" si="28"/>
        <v>`timeEnds`:`2017-11-11T01:00:00-0600`,</v>
      </c>
      <c r="Z17" s="26" t="str">
        <f t="shared" ca="1" si="29"/>
        <v>`shift`:`AM`,</v>
      </c>
      <c r="AA17" s="25" t="str">
        <f t="shared" ca="1" si="30"/>
        <v>`shiftStartTime`:8,</v>
      </c>
      <c r="AB17" s="26" t="str">
        <f t="shared" ca="1" si="0"/>
        <v>`wONum`:`715076932`,</v>
      </c>
      <c r="AC17" s="26" t="str">
        <f t="shared" ca="1" si="1"/>
        <v>`uNum`:`AA-7558`,</v>
      </c>
      <c r="AD17" s="27" t="str">
        <f t="shared" ca="1" si="2"/>
        <v>`notes`:`Maecenas in faucibus velit.`,</v>
      </c>
      <c r="AE17" s="27" t="str">
        <f t="shared" ca="1" si="3"/>
        <v>`shift_Serial`:`43047_07`},</v>
      </c>
      <c r="AF17" s="18" t="s">
        <v>104</v>
      </c>
    </row>
    <row r="18" spans="1:32" x14ac:dyDescent="0.2">
      <c r="A18" s="26" t="str">
        <f t="shared" ca="1" si="4"/>
        <v>{`_id`:`aaron_2017-11-14T07:22:36-06:00_Sat`,</v>
      </c>
      <c r="B18" s="26" t="str">
        <f t="shared" ca="1" si="5"/>
        <v>`_rev`:`3-58398f8b92261d2c1692b2838c85670c`,</v>
      </c>
      <c r="C18" s="26" t="str">
        <f t="shared" ca="1" si="6"/>
        <v>`worksiteEncoded`:`AA_ART_MNSHOP`,</v>
      </c>
      <c r="D18" s="26" t="str">
        <f t="shared" ca="1" si="7"/>
        <v>`client`:`AA`,</v>
      </c>
      <c r="E18" s="26" t="str">
        <f t="shared" ca="1" si="8"/>
        <v>`location`:`Artesia`,</v>
      </c>
      <c r="F18" s="26" t="str">
        <f t="shared" ca="1" si="9"/>
        <v>`locID`:`MNSHOP`,</v>
      </c>
      <c r="G18" s="26" t="str">
        <f t="shared" ca="1" si="10"/>
        <v>`username`:`aaron`,</v>
      </c>
      <c r="H18" s="26" t="str">
        <f t="shared" ca="1" si="11"/>
        <v>`lastName`:`Aaronaaronson`,</v>
      </c>
      <c r="I18" s="26" t="str">
        <f t="shared" ca="1" si="12"/>
        <v>`firstName`:`Aaron`,</v>
      </c>
      <c r="J18" s="26" t="str">
        <f t="shared" ca="1" si="13"/>
        <v>`technician`:`Aaronaaronson, Aaron`,</v>
      </c>
      <c r="K18" s="26" t="str">
        <f t="shared" ca="1" si="14"/>
        <v>`timeStampM`:`2017-11-14T20:05:08-06:00`,</v>
      </c>
      <c r="L18" s="26" t="str">
        <f t="shared" ca="1" si="15"/>
        <v>`shiftSerial`:`43047_07`,</v>
      </c>
      <c r="M18" s="25" t="str">
        <f t="shared" ca="1" si="16"/>
        <v>`siteUid`:971087,</v>
      </c>
      <c r="N18" s="25" t="str">
        <f t="shared" ca="1" si="17"/>
        <v>`timeStamp`:43053.8369017361,</v>
      </c>
      <c r="O18" s="25" t="str">
        <f t="shared" ca="1" si="18"/>
        <v>`payrollPeriod`:43047,</v>
      </c>
      <c r="P18" s="25" t="str">
        <f t="shared" ca="1" si="19"/>
        <v>`rprtDateX`:43053,</v>
      </c>
      <c r="Q18" s="25" t="str">
        <f t="shared" ca="1" si="20"/>
        <v>`payroll_Period`:43047,</v>
      </c>
      <c r="R18" s="25" t="str">
        <f t="shared" ca="1" si="23"/>
        <v>`tsX`:43053.6666666667,</v>
      </c>
      <c r="S18" s="25" t="str">
        <f t="shared" ca="1" si="24"/>
        <v>`teX`:43053.7083333333,</v>
      </c>
      <c r="T18" s="26" t="str">
        <f t="shared" ca="1" si="21"/>
        <v>`ts`:`16:00`,</v>
      </c>
      <c r="U18" s="26" t="str">
        <f t="shared" ca="1" si="22"/>
        <v>`te`:`17:00`,</v>
      </c>
      <c r="V18" s="25" t="str">
        <f t="shared" ca="1" si="25"/>
        <v>`repairHrs`:3,</v>
      </c>
      <c r="W18" s="26" t="str">
        <f t="shared" ca="1" si="26"/>
        <v>`rprtDate`:`2017-11-10`,</v>
      </c>
      <c r="X18" s="26" t="str">
        <f t="shared" ca="1" si="27"/>
        <v>`timeStarts`:`2017-11-11T01:00:00-0600`,</v>
      </c>
      <c r="Y18" s="26" t="str">
        <f t="shared" ca="1" si="28"/>
        <v>`timeEnds`:`2017-11-11T04:00:00-0600`,</v>
      </c>
      <c r="Z18" s="26" t="str">
        <f t="shared" ca="1" si="29"/>
        <v>`shift`:`AM`,</v>
      </c>
      <c r="AA18" s="25" t="str">
        <f t="shared" ca="1" si="30"/>
        <v>`shiftStartTime`:8,</v>
      </c>
      <c r="AB18" s="26" t="str">
        <f t="shared" ca="1" si="0"/>
        <v>`wONum`:`715858238`,</v>
      </c>
      <c r="AC18" s="26" t="str">
        <f t="shared" ca="1" si="1"/>
        <v>`uNum`:`AA-7623`,</v>
      </c>
      <c r="AD18" s="27" t="str">
        <f t="shared" ca="1" si="2"/>
        <v>`notes`:`Fusce tempor eleifend blandit.`,</v>
      </c>
      <c r="AE18" s="27" t="str">
        <f t="shared" ca="1" si="3"/>
        <v>`shift_Serial`:`43047_07`},</v>
      </c>
      <c r="AF18" s="18" t="s">
        <v>104</v>
      </c>
    </row>
    <row r="19" spans="1:32" x14ac:dyDescent="0.2">
      <c r="A19" s="26" t="str">
        <f t="shared" ca="1" si="4"/>
        <v>{`_id`:`aaron_2017-11-14T09:32:12-06:00_Sat`,</v>
      </c>
      <c r="B19" s="26" t="str">
        <f t="shared" ca="1" si="5"/>
        <v>`_rev`:`3-9cb734ef771eb5cab549f9952a2eca18`,</v>
      </c>
      <c r="C19" s="26" t="str">
        <f t="shared" ca="1" si="6"/>
        <v>`worksiteEncoded`:`AA_ART_MNSHOP`,</v>
      </c>
      <c r="D19" s="26" t="str">
        <f t="shared" ca="1" si="7"/>
        <v>`client`:`AA`,</v>
      </c>
      <c r="E19" s="26" t="str">
        <f t="shared" ca="1" si="8"/>
        <v>`location`:`Artesia`,</v>
      </c>
      <c r="F19" s="26" t="str">
        <f t="shared" ca="1" si="9"/>
        <v>`locID`:`MNSHOP`,</v>
      </c>
      <c r="G19" s="26" t="str">
        <f t="shared" ca="1" si="10"/>
        <v>`username`:`aaron`,</v>
      </c>
      <c r="H19" s="26" t="str">
        <f t="shared" ca="1" si="11"/>
        <v>`lastName`:`Aaronaaronson`,</v>
      </c>
      <c r="I19" s="26" t="str">
        <f t="shared" ca="1" si="12"/>
        <v>`firstName`:`Aaron`,</v>
      </c>
      <c r="J19" s="26" t="str">
        <f t="shared" ca="1" si="13"/>
        <v>`technician`:`Aaronaaronson, Aaron`,</v>
      </c>
      <c r="K19" s="26" t="str">
        <f t="shared" ca="1" si="14"/>
        <v>`timeStampM`:`2017-11-14T20:13:47-06:00`,</v>
      </c>
      <c r="L19" s="26" t="str">
        <f t="shared" ca="1" si="15"/>
        <v>`shiftSerial`:`43047_07`,</v>
      </c>
      <c r="M19" s="25" t="str">
        <f t="shared" ca="1" si="16"/>
        <v>`siteUid`:971087,</v>
      </c>
      <c r="N19" s="25" t="str">
        <f t="shared" ca="1" si="17"/>
        <v>`timeStamp`:43053.8429017361,</v>
      </c>
      <c r="O19" s="25" t="str">
        <f t="shared" ca="1" si="18"/>
        <v>`payrollPeriod`:43047,</v>
      </c>
      <c r="P19" s="25" t="str">
        <f t="shared" ca="1" si="19"/>
        <v>`rprtDateX`:43053,</v>
      </c>
      <c r="Q19" s="25" t="str">
        <f t="shared" ca="1" si="20"/>
        <v>`payroll_Period`:43047,</v>
      </c>
      <c r="R19" s="25" t="str">
        <f t="shared" ca="1" si="23"/>
        <v>`tsX`:43053.7083333333,</v>
      </c>
      <c r="S19" s="25" t="str">
        <f t="shared" ca="1" si="24"/>
        <v>`teX`:43053.75,</v>
      </c>
      <c r="T19" s="26" t="str">
        <f t="shared" ca="1" si="21"/>
        <v>`ts`:`17:00`,</v>
      </c>
      <c r="U19" s="26" t="str">
        <f t="shared" ca="1" si="22"/>
        <v>`te`:`18:00`,</v>
      </c>
      <c r="V19" s="25" t="str">
        <f t="shared" ca="1" si="25"/>
        <v>`repairHrs`:5,</v>
      </c>
      <c r="W19" s="26" t="str">
        <f t="shared" ca="1" si="26"/>
        <v>`rprtDate`:`2017-11-10`,</v>
      </c>
      <c r="X19" s="26" t="str">
        <f t="shared" ca="1" si="27"/>
        <v>`timeStarts`:`2017-11-11T04:00:00-0600`,</v>
      </c>
      <c r="Y19" s="26" t="str">
        <f t="shared" ca="1" si="28"/>
        <v>`timeEnds`:`2017-11-11T09:00:00-0600`,</v>
      </c>
      <c r="Z19" s="26" t="str">
        <f t="shared" ca="1" si="29"/>
        <v>`shift`:`AM`,</v>
      </c>
      <c r="AA19" s="25" t="str">
        <f t="shared" ca="1" si="30"/>
        <v>`shiftStartTime`:8,</v>
      </c>
      <c r="AB19" s="26" t="str">
        <f t="shared" ca="1" si="0"/>
        <v>`wONum`:`715944823`,</v>
      </c>
      <c r="AC19" s="26" t="str">
        <f t="shared" ca="1" si="1"/>
        <v>`uNum`:`AA-7294`,</v>
      </c>
      <c r="AD19" s="27" t="str">
        <f t="shared" ca="1" si="2"/>
        <v>`notes`:`Mauris libero eros, pharetra at erat vel, lobortis tincidunt eros.`,</v>
      </c>
      <c r="AE19" s="27" t="str">
        <f t="shared" ca="1" si="3"/>
        <v>`shift_Serial`:`43047_07`},</v>
      </c>
      <c r="AF19" s="18" t="s">
        <v>104</v>
      </c>
    </row>
    <row r="20" spans="1:32" x14ac:dyDescent="0.2">
      <c r="A20" s="26" t="str">
        <f t="shared" ca="1" si="4"/>
        <v>{`_id`:`aaron_2017-11-14T11:11:34-06:00_Sat`,</v>
      </c>
      <c r="B20" s="26" t="str">
        <f t="shared" ca="1" si="5"/>
        <v>`_rev`:`3-6d90cc6bfcb84b070d1ec49520aada89`,</v>
      </c>
      <c r="C20" s="26" t="str">
        <f t="shared" ca="1" si="6"/>
        <v>`worksiteEncoded`:`AA_ART_MNSHOP`,</v>
      </c>
      <c r="D20" s="26" t="str">
        <f t="shared" ca="1" si="7"/>
        <v>`client`:`AA`,</v>
      </c>
      <c r="E20" s="26" t="str">
        <f t="shared" ca="1" si="8"/>
        <v>`location`:`Artesia`,</v>
      </c>
      <c r="F20" s="26" t="str">
        <f t="shared" ca="1" si="9"/>
        <v>`locID`:`MNSHOP`,</v>
      </c>
      <c r="G20" s="26" t="str">
        <f t="shared" ca="1" si="10"/>
        <v>`username`:`aaron`,</v>
      </c>
      <c r="H20" s="26" t="str">
        <f t="shared" ca="1" si="11"/>
        <v>`lastName`:`Aaronaaronson`,</v>
      </c>
      <c r="I20" s="26" t="str">
        <f t="shared" ca="1" si="12"/>
        <v>`firstName`:`Aaron`,</v>
      </c>
      <c r="J20" s="26" t="str">
        <f t="shared" ca="1" si="13"/>
        <v>`technician`:`Aaronaaronson, Aaron`,</v>
      </c>
      <c r="K20" s="26" t="str">
        <f t="shared" ca="1" si="14"/>
        <v>`timeStampM`:`2017-11-14T21:09:56-06:00`,</v>
      </c>
      <c r="L20" s="26" t="str">
        <f t="shared" ca="1" si="15"/>
        <v>`shiftSerial`:`43047_07`,</v>
      </c>
      <c r="M20" s="25" t="str">
        <f t="shared" ca="1" si="16"/>
        <v>`siteUid`:971087,</v>
      </c>
      <c r="N20" s="25" t="str">
        <f t="shared" ca="1" si="17"/>
        <v>`timeStamp`:43053.8819017361,</v>
      </c>
      <c r="O20" s="25" t="str">
        <f t="shared" ca="1" si="18"/>
        <v>`payrollPeriod`:43047,</v>
      </c>
      <c r="P20" s="25" t="str">
        <f t="shared" ca="1" si="19"/>
        <v>`rprtDateX`:43053,</v>
      </c>
      <c r="Q20" s="25" t="str">
        <f t="shared" ca="1" si="20"/>
        <v>`payroll_Period`:43047,</v>
      </c>
      <c r="R20" s="25" t="str">
        <f t="shared" ca="1" si="23"/>
        <v>`tsX`:43053.75,</v>
      </c>
      <c r="S20" s="25" t="str">
        <f t="shared" ca="1" si="24"/>
        <v>`teX`:43053.875,</v>
      </c>
      <c r="T20" s="26" t="str">
        <f t="shared" ca="1" si="21"/>
        <v>`ts`:`18:00`,</v>
      </c>
      <c r="U20" s="26" t="str">
        <f t="shared" ca="1" si="22"/>
        <v>`te`:`21:00`,</v>
      </c>
      <c r="V20" s="25" t="str">
        <f t="shared" ca="1" si="25"/>
        <v>`repairHrs`:5,</v>
      </c>
      <c r="W20" s="26" t="str">
        <f t="shared" ca="1" si="26"/>
        <v>`rprtDate`:`2017-11-10`,</v>
      </c>
      <c r="X20" s="26" t="str">
        <f t="shared" ca="1" si="27"/>
        <v>`timeStarts`:`2017-11-11T09:00:00-0600`,</v>
      </c>
      <c r="Y20" s="26" t="str">
        <f t="shared" ca="1" si="28"/>
        <v>`timeEnds`:`2017-11-11T14:00:00-0600`,</v>
      </c>
      <c r="Z20" s="26" t="str">
        <f t="shared" ca="1" si="29"/>
        <v>`shift`:`AM`,</v>
      </c>
      <c r="AA20" s="25" t="str">
        <f t="shared" ca="1" si="30"/>
        <v>`shiftStartTime`:8,</v>
      </c>
      <c r="AB20" s="26" t="str">
        <f t="shared" ca="1" si="0"/>
        <v>`wONum`:`715984538`,</v>
      </c>
      <c r="AC20" s="26" t="str">
        <f t="shared" ca="1" si="1"/>
        <v>`uNum`:`AA-7683`,</v>
      </c>
      <c r="AD20" s="27" t="str">
        <f t="shared" ca="1" si="2"/>
        <v>`notes`:`In rhoncus arcu vitae mollis rutrum.`,</v>
      </c>
      <c r="AE20" s="27" t="str">
        <f t="shared" ca="1" si="3"/>
        <v>`shift_Serial`:`43047_07`},</v>
      </c>
      <c r="AF20" s="18" t="s">
        <v>104</v>
      </c>
    </row>
    <row r="21" spans="1:32" x14ac:dyDescent="0.2">
      <c r="A21" s="26" t="str">
        <f t="shared" ca="1" si="4"/>
        <v>{`_id`:`aaron_2017-11-14T13:12:32-06:00_Sat`,</v>
      </c>
      <c r="B21" s="26" t="str">
        <f t="shared" ca="1" si="5"/>
        <v>`_rev`:`3-9368dd2d674704852fda611009ae9b25`,</v>
      </c>
      <c r="C21" s="26" t="str">
        <f t="shared" ca="1" si="6"/>
        <v>`worksiteEncoded`:`AA_ART_MNSHOP`,</v>
      </c>
      <c r="D21" s="26" t="str">
        <f t="shared" ca="1" si="7"/>
        <v>`client`:`AA`,</v>
      </c>
      <c r="E21" s="26" t="str">
        <f t="shared" ca="1" si="8"/>
        <v>`location`:`Artesia`,</v>
      </c>
      <c r="F21" s="26" t="str">
        <f t="shared" ca="1" si="9"/>
        <v>`locID`:`MNSHOP`,</v>
      </c>
      <c r="G21" s="26" t="str">
        <f t="shared" ca="1" si="10"/>
        <v>`username`:`aaron`,</v>
      </c>
      <c r="H21" s="26" t="str">
        <f t="shared" ca="1" si="11"/>
        <v>`lastName`:`Aaronaaronson`,</v>
      </c>
      <c r="I21" s="26" t="str">
        <f t="shared" ca="1" si="12"/>
        <v>`firstName`:`Aaron`,</v>
      </c>
      <c r="J21" s="26" t="str">
        <f t="shared" ca="1" si="13"/>
        <v>`technician`:`Aaronaaronson, Aaron`,</v>
      </c>
      <c r="K21" s="26" t="str">
        <f t="shared" ca="1" si="14"/>
        <v>`timeStampM`:`2017-11-14T22:32:01-06:00`,</v>
      </c>
      <c r="L21" s="26" t="str">
        <f t="shared" ca="1" si="15"/>
        <v>`shiftSerial`:`43047_07`,</v>
      </c>
      <c r="M21" s="25" t="str">
        <f t="shared" ca="1" si="16"/>
        <v>`siteUid`:971087,</v>
      </c>
      <c r="N21" s="25" t="str">
        <f t="shared" ca="1" si="17"/>
        <v>`timeStamp`:43053.9389017361,</v>
      </c>
      <c r="O21" s="25" t="str">
        <f t="shared" ca="1" si="18"/>
        <v>`payrollPeriod`:43047,</v>
      </c>
      <c r="P21" s="25" t="str">
        <f t="shared" ca="1" si="19"/>
        <v>`rprtDateX`:43053,</v>
      </c>
      <c r="Q21" s="25" t="str">
        <f t="shared" ca="1" si="20"/>
        <v>`payroll_Period`:43047,</v>
      </c>
      <c r="R21" s="25" t="str">
        <f t="shared" ca="1" si="23"/>
        <v>`tsX`:43053.875,</v>
      </c>
      <c r="S21" s="25" t="str">
        <f t="shared" ca="1" si="24"/>
        <v>`teX`:43053.9583333333,</v>
      </c>
      <c r="T21" s="26" t="str">
        <f t="shared" ca="1" si="21"/>
        <v>`ts`:`21:00`,</v>
      </c>
      <c r="U21" s="26" t="str">
        <f t="shared" ca="1" si="22"/>
        <v>`te`:`23:00`,</v>
      </c>
      <c r="V21" s="25" t="str">
        <f t="shared" ca="1" si="25"/>
        <v>`repairHrs`:3,</v>
      </c>
      <c r="W21" s="26" t="str">
        <f t="shared" ca="1" si="26"/>
        <v>`rprtDate`:`2017-11-11`,</v>
      </c>
      <c r="X21" s="26" t="str">
        <f t="shared" ca="1" si="27"/>
        <v>`timeStarts`:`2017-11-11T08:00:00-0600`,</v>
      </c>
      <c r="Y21" s="26" t="str">
        <f t="shared" ca="1" si="28"/>
        <v>`timeEnds`:`2017-11-11T11:00:00-0600`,</v>
      </c>
      <c r="Z21" s="26" t="str">
        <f t="shared" ca="1" si="29"/>
        <v>`shift`:`AM`,</v>
      </c>
      <c r="AA21" s="25" t="str">
        <f t="shared" ca="1" si="30"/>
        <v>`shiftStartTime`:8,</v>
      </c>
      <c r="AB21" s="26" t="str">
        <f t="shared" ca="1" si="0"/>
        <v>`wONum`:`715075623`,</v>
      </c>
      <c r="AC21" s="26" t="str">
        <f t="shared" ca="1" si="1"/>
        <v>`uNum`:`AA-7229`,</v>
      </c>
      <c r="AD21" s="27" t="str">
        <f t="shared" ca="1" si="2"/>
        <v>`notes`:`Integer id rutrum lectus.`,</v>
      </c>
      <c r="AE21" s="27" t="str">
        <f t="shared" ca="1" si="3"/>
        <v>`shift_Serial`:`43047_07`},</v>
      </c>
      <c r="AF21" s="18" t="s">
        <v>104</v>
      </c>
    </row>
    <row r="22" spans="1:32" x14ac:dyDescent="0.2">
      <c r="A22" s="26" t="str">
        <f t="shared" ca="1" si="4"/>
        <v>{`_id`:`aaron_2017-11-14T14:11:34-06:00_Sat`,</v>
      </c>
      <c r="B22" s="26" t="str">
        <f t="shared" ca="1" si="5"/>
        <v>`_rev`:`3-6dc11e49ed18c6f22c1bd4d38fa335e8`,</v>
      </c>
      <c r="C22" s="26" t="str">
        <f t="shared" ca="1" si="6"/>
        <v>`worksiteEncoded`:`AA_ART_MNSHOP`,</v>
      </c>
      <c r="D22" s="26" t="str">
        <f t="shared" ca="1" si="7"/>
        <v>`client`:`AA`,</v>
      </c>
      <c r="E22" s="26" t="str">
        <f t="shared" ca="1" si="8"/>
        <v>`location`:`Artesia`,</v>
      </c>
      <c r="F22" s="26" t="str">
        <f t="shared" ca="1" si="9"/>
        <v>`locID`:`MNSHOP`,</v>
      </c>
      <c r="G22" s="26" t="str">
        <f t="shared" ca="1" si="10"/>
        <v>`username`:`aaron`,</v>
      </c>
      <c r="H22" s="26" t="str">
        <f t="shared" ca="1" si="11"/>
        <v>`lastName`:`Aaronaaronson`,</v>
      </c>
      <c r="I22" s="26" t="str">
        <f t="shared" ca="1" si="12"/>
        <v>`firstName`:`Aaron`,</v>
      </c>
      <c r="J22" s="26" t="str">
        <f t="shared" ca="1" si="13"/>
        <v>`technician`:`Aaronaaronson, Aaron`,</v>
      </c>
      <c r="K22" s="26" t="str">
        <f t="shared" ca="1" si="14"/>
        <v>`timeStampM`:`2017-11-14T23:08:01-06:00`,</v>
      </c>
      <c r="L22" s="26" t="str">
        <f t="shared" ca="1" si="15"/>
        <v>`shiftSerial`:`43047_07`,</v>
      </c>
      <c r="M22" s="25" t="str">
        <f t="shared" ca="1" si="16"/>
        <v>`siteUid`:971087,</v>
      </c>
      <c r="N22" s="25" t="str">
        <f t="shared" ca="1" si="17"/>
        <v>`timeStamp`:43053.9639017361,</v>
      </c>
      <c r="O22" s="25" t="str">
        <f t="shared" ca="1" si="18"/>
        <v>`payrollPeriod`:43047,</v>
      </c>
      <c r="P22" s="25" t="str">
        <f t="shared" ca="1" si="19"/>
        <v>`rprtDateX`:43053,</v>
      </c>
      <c r="Q22" s="25" t="str">
        <f t="shared" ca="1" si="20"/>
        <v>`payroll_Period`:43047,</v>
      </c>
      <c r="R22" s="25" t="str">
        <f t="shared" ca="1" si="23"/>
        <v>`tsX`:43053.9583333333,</v>
      </c>
      <c r="S22" s="25" t="str">
        <f t="shared" ca="1" si="24"/>
        <v>`teX`:43054.1666666667,</v>
      </c>
      <c r="T22" s="26" t="str">
        <f t="shared" ca="1" si="21"/>
        <v>`ts`:`23:00`,</v>
      </c>
      <c r="U22" s="26" t="str">
        <f t="shared" ca="1" si="22"/>
        <v>`te`:`04:00`,</v>
      </c>
      <c r="V22" s="25" t="str">
        <f t="shared" ca="1" si="25"/>
        <v>`repairHrs`:5,</v>
      </c>
      <c r="W22" s="26" t="str">
        <f t="shared" ca="1" si="26"/>
        <v>`rprtDate`:`2017-11-11`,</v>
      </c>
      <c r="X22" s="26" t="str">
        <f t="shared" ca="1" si="27"/>
        <v>`timeStarts`:`2017-11-11T11:00:00-0600`,</v>
      </c>
      <c r="Y22" s="26" t="str">
        <f t="shared" ca="1" si="28"/>
        <v>`timeEnds`:`2017-11-11T16:00:00-0600`,</v>
      </c>
      <c r="Z22" s="26" t="str">
        <f t="shared" ca="1" si="29"/>
        <v>`shift`:`AM`,</v>
      </c>
      <c r="AA22" s="25" t="str">
        <f t="shared" ca="1" si="30"/>
        <v>`shiftStartTime`:8,</v>
      </c>
      <c r="AB22" s="26" t="str">
        <f t="shared" ca="1" si="0"/>
        <v>`wONum`:`715438076`,</v>
      </c>
      <c r="AC22" s="26" t="str">
        <f t="shared" ca="1" si="1"/>
        <v>`uNum`:`AA-7124`,</v>
      </c>
      <c r="AD22" s="27" t="str">
        <f t="shared" ca="1" si="2"/>
        <v>`notes`:`Mauris laoreet, magna a gravida scelerisque, est turpis tempor lacus, molestie aliquet libero ipsum commodo ligula.`,</v>
      </c>
      <c r="AE22" s="27" t="str">
        <f t="shared" ca="1" si="3"/>
        <v>`shift_Serial`:`43047_07`},</v>
      </c>
      <c r="AF22" s="18" t="s">
        <v>104</v>
      </c>
    </row>
    <row r="23" spans="1:32" x14ac:dyDescent="0.2">
      <c r="A23" s="26" t="str">
        <f t="shared" ca="1" si="4"/>
        <v>{`_id`:``,</v>
      </c>
      <c r="B23" s="26" t="str">
        <f t="shared" ca="1" si="5"/>
        <v>`_rev`:``,</v>
      </c>
      <c r="C23" s="26" t="str">
        <f t="shared" ca="1" si="6"/>
        <v>`worksiteEncoded`:``,</v>
      </c>
      <c r="D23" s="26" t="str">
        <f t="shared" ca="1" si="7"/>
        <v>`client`:``,</v>
      </c>
      <c r="E23" s="26" t="str">
        <f t="shared" ca="1" si="8"/>
        <v>`location`:``,</v>
      </c>
      <c r="F23" s="26" t="str">
        <f t="shared" ca="1" si="9"/>
        <v>`locID`:``,</v>
      </c>
      <c r="G23" s="26" t="str">
        <f t="shared" ca="1" si="10"/>
        <v>`username`:``,</v>
      </c>
      <c r="H23" s="26" t="str">
        <f t="shared" ca="1" si="11"/>
        <v>`lastName`:``,</v>
      </c>
      <c r="I23" s="26" t="str">
        <f t="shared" ca="1" si="12"/>
        <v>`firstName`:``,</v>
      </c>
      <c r="J23" s="26" t="str">
        <f t="shared" ca="1" si="13"/>
        <v>`technician`:``,</v>
      </c>
      <c r="K23" s="26" t="str">
        <f t="shared" ca="1" si="14"/>
        <v>`timeStampM`:``,</v>
      </c>
      <c r="L23" s="26" t="str">
        <f t="shared" ca="1" si="15"/>
        <v>`shiftSerial`:``,</v>
      </c>
      <c r="M23" s="25" t="str">
        <f t="shared" ca="1" si="16"/>
        <v>`siteUid`:,</v>
      </c>
      <c r="N23" s="25" t="str">
        <f t="shared" ca="1" si="17"/>
        <v>`timeStamp`:,</v>
      </c>
      <c r="O23" s="25" t="str">
        <f t="shared" ca="1" si="18"/>
        <v>`payrollPeriod`:,</v>
      </c>
      <c r="P23" s="25" t="str">
        <f t="shared" ca="1" si="19"/>
        <v>`rprtDateX`:,</v>
      </c>
      <c r="Q23" s="25" t="str">
        <f t="shared" ca="1" si="20"/>
        <v>`payroll_Period`:,</v>
      </c>
      <c r="R23" s="25" t="str">
        <f t="shared" ca="1" si="23"/>
        <v>`tsX`:,</v>
      </c>
      <c r="S23" s="25" t="str">
        <f t="shared" ca="1" si="24"/>
        <v>`teX`:,</v>
      </c>
      <c r="T23" s="26" t="str">
        <f t="shared" ca="1" si="21"/>
        <v>`ts`:`00:00`,</v>
      </c>
      <c r="U23" s="26" t="str">
        <f t="shared" ca="1" si="22"/>
        <v>`te`:`00:00`,</v>
      </c>
      <c r="V23" s="25" t="str">
        <f t="shared" ca="1" si="25"/>
        <v>`repairHrs`:4,</v>
      </c>
      <c r="W23" s="26" t="str">
        <f t="shared" ca="1" si="26"/>
        <v>`rprtDate`:`2017-11-11`,</v>
      </c>
      <c r="X23" s="26" t="str">
        <f t="shared" ca="1" si="27"/>
        <v>`timeStarts`:`2017-11-11T16:00:00-0600`,</v>
      </c>
      <c r="Y23" s="26" t="str">
        <f t="shared" ca="1" si="28"/>
        <v>`timeEnds`:`2017-11-11T20:00:00-0600`,</v>
      </c>
      <c r="Z23" s="26" t="str">
        <f t="shared" ca="1" si="29"/>
        <v>`shift`:`AM`,</v>
      </c>
      <c r="AA23" s="25" t="str">
        <f t="shared" ca="1" si="30"/>
        <v>`shiftStartTime`:8,</v>
      </c>
      <c r="AB23" s="26" t="str">
        <f t="shared" ca="1" si="0"/>
        <v>`wONum`:``,</v>
      </c>
      <c r="AC23" s="26" t="str">
        <f t="shared" ca="1" si="1"/>
        <v>`uNum`:``,</v>
      </c>
      <c r="AD23" s="27" t="str">
        <f t="shared" ca="1" si="2"/>
        <v>`notes`:``,</v>
      </c>
      <c r="AE23" s="27" t="str">
        <f t="shared" ca="1" si="3"/>
        <v>`shift_Serial`:``},</v>
      </c>
      <c r="AF23" s="18" t="s">
        <v>104</v>
      </c>
    </row>
    <row r="24" spans="1:32" x14ac:dyDescent="0.2">
      <c r="A24" s="26" t="str">
        <f t="shared" ca="1" si="4"/>
        <v>{`_id`:``,</v>
      </c>
      <c r="B24" s="26" t="str">
        <f t="shared" ca="1" si="5"/>
        <v>`_rev`:``,</v>
      </c>
      <c r="C24" s="26" t="str">
        <f t="shared" ca="1" si="6"/>
        <v>`worksiteEncoded`:``,</v>
      </c>
      <c r="D24" s="26" t="str">
        <f t="shared" ca="1" si="7"/>
        <v>`client`:``,</v>
      </c>
      <c r="E24" s="26" t="str">
        <f t="shared" ca="1" si="8"/>
        <v>`location`:``,</v>
      </c>
      <c r="F24" s="26" t="str">
        <f t="shared" ca="1" si="9"/>
        <v>`locID`:``,</v>
      </c>
      <c r="G24" s="26" t="str">
        <f t="shared" ca="1" si="10"/>
        <v>`username`:``,</v>
      </c>
      <c r="H24" s="26" t="str">
        <f t="shared" ca="1" si="11"/>
        <v>`lastName`:``,</v>
      </c>
      <c r="I24" s="26" t="str">
        <f t="shared" ca="1" si="12"/>
        <v>`firstName`:``,</v>
      </c>
      <c r="J24" s="26" t="str">
        <f t="shared" ca="1" si="13"/>
        <v>`technician`:``,</v>
      </c>
      <c r="K24" s="26" t="str">
        <f t="shared" ca="1" si="14"/>
        <v>`timeStampM`:``,</v>
      </c>
      <c r="L24" s="26" t="str">
        <f t="shared" ca="1" si="15"/>
        <v>`shiftSerial`:``,</v>
      </c>
      <c r="M24" s="25" t="str">
        <f t="shared" ca="1" si="16"/>
        <v>`siteUid`:,</v>
      </c>
      <c r="N24" s="25" t="str">
        <f t="shared" ca="1" si="17"/>
        <v>`timeStamp`:,</v>
      </c>
      <c r="O24" s="25" t="str">
        <f t="shared" ca="1" si="18"/>
        <v>`payrollPeriod`:,</v>
      </c>
      <c r="P24" s="25" t="str">
        <f t="shared" ca="1" si="19"/>
        <v>`rprtDateX`:,</v>
      </c>
      <c r="Q24" s="25" t="str">
        <f t="shared" ca="1" si="20"/>
        <v>`payroll_Period`:,</v>
      </c>
      <c r="R24" s="25" t="str">
        <f t="shared" ca="1" si="23"/>
        <v>`tsX`:,</v>
      </c>
      <c r="S24" s="25" t="str">
        <f t="shared" ca="1" si="24"/>
        <v>`teX`:,</v>
      </c>
      <c r="T24" s="26" t="str">
        <f t="shared" ca="1" si="21"/>
        <v>`ts`:`00:00`,</v>
      </c>
      <c r="U24" s="26" t="str">
        <f t="shared" ca="1" si="22"/>
        <v>`te`:`00:00`,</v>
      </c>
      <c r="V24" s="25" t="str">
        <f t="shared" ca="1" si="25"/>
        <v>`repairHrs`:1,</v>
      </c>
      <c r="W24" s="26" t="str">
        <f t="shared" ca="1" si="26"/>
        <v>`rprtDate`:`2017-11-11`,</v>
      </c>
      <c r="X24" s="26" t="str">
        <f t="shared" ca="1" si="27"/>
        <v>`timeStarts`:`2017-11-11T20:00:00-0600`,</v>
      </c>
      <c r="Y24" s="26" t="str">
        <f t="shared" ca="1" si="28"/>
        <v>`timeEnds`:`2017-11-11T21:00:00-0600`,</v>
      </c>
      <c r="Z24" s="26" t="str">
        <f t="shared" ca="1" si="29"/>
        <v>`shift`:`AM`,</v>
      </c>
      <c r="AA24" s="25" t="str">
        <f t="shared" ca="1" si="30"/>
        <v>`shiftStartTime`:8,</v>
      </c>
      <c r="AB24" s="26" t="str">
        <f t="shared" ca="1" si="0"/>
        <v>`wONum`:``,</v>
      </c>
      <c r="AC24" s="26" t="str">
        <f t="shared" ca="1" si="1"/>
        <v>`uNum`:``,</v>
      </c>
      <c r="AD24" s="27" t="str">
        <f t="shared" ca="1" si="2"/>
        <v>`notes`:``,</v>
      </c>
      <c r="AE24" s="27" t="str">
        <f t="shared" ca="1" si="3"/>
        <v>`shift_Serial`:``},</v>
      </c>
      <c r="AF24" s="18" t="s">
        <v>104</v>
      </c>
    </row>
    <row r="25" spans="1:32" x14ac:dyDescent="0.2">
      <c r="A25" s="26" t="str">
        <f t="shared" ca="1" si="4"/>
        <v>{`_id`:``,</v>
      </c>
      <c r="B25" s="26" t="str">
        <f t="shared" ca="1" si="5"/>
        <v>`_rev`:``,</v>
      </c>
      <c r="C25" s="26" t="str">
        <f t="shared" ca="1" si="6"/>
        <v>`worksiteEncoded`:``,</v>
      </c>
      <c r="D25" s="26" t="str">
        <f t="shared" ca="1" si="7"/>
        <v>`client`:``,</v>
      </c>
      <c r="E25" s="26" t="str">
        <f t="shared" ca="1" si="8"/>
        <v>`location`:``,</v>
      </c>
      <c r="F25" s="26" t="str">
        <f t="shared" ca="1" si="9"/>
        <v>`locID`:``,</v>
      </c>
      <c r="G25" s="26" t="str">
        <f t="shared" ca="1" si="10"/>
        <v>`username`:``,</v>
      </c>
      <c r="H25" s="26" t="str">
        <f t="shared" ca="1" si="11"/>
        <v>`lastName`:``,</v>
      </c>
      <c r="I25" s="26" t="str">
        <f t="shared" ca="1" si="12"/>
        <v>`firstName`:``,</v>
      </c>
      <c r="J25" s="26" t="str">
        <f t="shared" ca="1" si="13"/>
        <v>`technician`:``,</v>
      </c>
      <c r="K25" s="26" t="str">
        <f t="shared" ca="1" si="14"/>
        <v>`timeStampM`:``,</v>
      </c>
      <c r="L25" s="26" t="str">
        <f t="shared" ca="1" si="15"/>
        <v>`shiftSerial`:``,</v>
      </c>
      <c r="M25" s="25" t="str">
        <f t="shared" ca="1" si="16"/>
        <v>`siteUid`:,</v>
      </c>
      <c r="N25" s="25" t="str">
        <f t="shared" ca="1" si="17"/>
        <v>`timeStamp`:,</v>
      </c>
      <c r="O25" s="25" t="str">
        <f t="shared" ca="1" si="18"/>
        <v>`payrollPeriod`:,</v>
      </c>
      <c r="P25" s="25" t="str">
        <f t="shared" ca="1" si="19"/>
        <v>`rprtDateX`:,</v>
      </c>
      <c r="Q25" s="25" t="str">
        <f t="shared" ca="1" si="20"/>
        <v>`payroll_Period`:,</v>
      </c>
      <c r="R25" s="25" t="str">
        <f t="shared" ca="1" si="23"/>
        <v>`tsX`:,</v>
      </c>
      <c r="S25" s="25" t="str">
        <f t="shared" ca="1" si="24"/>
        <v>`teX`:,</v>
      </c>
      <c r="T25" s="26" t="str">
        <f t="shared" ca="1" si="21"/>
        <v>`ts`:`00:00`,</v>
      </c>
      <c r="U25" s="26" t="str">
        <f t="shared" ca="1" si="22"/>
        <v>`te`:`00:00`,</v>
      </c>
      <c r="V25" s="25" t="str">
        <f t="shared" ca="1" si="25"/>
        <v>`repairHrs`:1,</v>
      </c>
      <c r="W25" s="26" t="str">
        <f t="shared" ca="1" si="26"/>
        <v>`rprtDate`:`2017-11-11`,</v>
      </c>
      <c r="X25" s="26" t="str">
        <f t="shared" ca="1" si="27"/>
        <v>`timeStarts`:`2017-11-11T21:00:00-0600`,</v>
      </c>
      <c r="Y25" s="26" t="str">
        <f t="shared" ca="1" si="28"/>
        <v>`timeEnds`:`2017-11-11T22:00:00-0600`,</v>
      </c>
      <c r="Z25" s="26" t="str">
        <f t="shared" ca="1" si="29"/>
        <v>`shift`:`AM`,</v>
      </c>
      <c r="AA25" s="25" t="str">
        <f t="shared" ca="1" si="30"/>
        <v>`shiftStartTime`:8,</v>
      </c>
      <c r="AB25" s="26" t="str">
        <f t="shared" ca="1" si="0"/>
        <v>`wONum`:``,</v>
      </c>
      <c r="AC25" s="26" t="str">
        <f t="shared" ca="1" si="1"/>
        <v>`uNum`:``,</v>
      </c>
      <c r="AD25" s="27" t="str">
        <f t="shared" ca="1" si="2"/>
        <v>`notes`:``,</v>
      </c>
      <c r="AE25" s="27" t="str">
        <f t="shared" ca="1" si="3"/>
        <v>`shift_Serial`:``},</v>
      </c>
      <c r="AF25" s="18" t="s">
        <v>104</v>
      </c>
    </row>
    <row r="26" spans="1:32" x14ac:dyDescent="0.2">
      <c r="A26" s="26" t="str">
        <f t="shared" ca="1" si="4"/>
        <v>{`_id`:``,</v>
      </c>
      <c r="B26" s="26" t="str">
        <f t="shared" ca="1" si="5"/>
        <v>`_rev`:``,</v>
      </c>
      <c r="C26" s="26" t="str">
        <f t="shared" ca="1" si="6"/>
        <v>`worksiteEncoded`:``,</v>
      </c>
      <c r="D26" s="26" t="str">
        <f t="shared" ca="1" si="7"/>
        <v>`client`:``,</v>
      </c>
      <c r="E26" s="26" t="str">
        <f t="shared" ca="1" si="8"/>
        <v>`location`:``,</v>
      </c>
      <c r="F26" s="26" t="str">
        <f t="shared" ca="1" si="9"/>
        <v>`locID`:``,</v>
      </c>
      <c r="G26" s="26" t="str">
        <f t="shared" ca="1" si="10"/>
        <v>`username`:``,</v>
      </c>
      <c r="H26" s="26" t="str">
        <f t="shared" ca="1" si="11"/>
        <v>`lastName`:``,</v>
      </c>
      <c r="I26" s="26" t="str">
        <f t="shared" ca="1" si="12"/>
        <v>`firstName`:``,</v>
      </c>
      <c r="J26" s="26" t="str">
        <f t="shared" ca="1" si="13"/>
        <v>`technician`:``,</v>
      </c>
      <c r="K26" s="26" t="str">
        <f t="shared" ca="1" si="14"/>
        <v>`timeStampM`:``,</v>
      </c>
      <c r="L26" s="26" t="str">
        <f t="shared" ca="1" si="15"/>
        <v>`shiftSerial`:``,</v>
      </c>
      <c r="M26" s="25" t="str">
        <f t="shared" ca="1" si="16"/>
        <v>`siteUid`:,</v>
      </c>
      <c r="N26" s="25" t="str">
        <f t="shared" ca="1" si="17"/>
        <v>`timeStamp`:,</v>
      </c>
      <c r="O26" s="25" t="str">
        <f t="shared" ca="1" si="18"/>
        <v>`payrollPeriod`:,</v>
      </c>
      <c r="P26" s="25" t="str">
        <f t="shared" ca="1" si="19"/>
        <v>`rprtDateX`:,</v>
      </c>
      <c r="Q26" s="25" t="str">
        <f t="shared" ca="1" si="20"/>
        <v>`payroll_Period`:,</v>
      </c>
      <c r="R26" s="25" t="str">
        <f t="shared" ca="1" si="23"/>
        <v>`tsX`:,</v>
      </c>
      <c r="S26" s="25" t="str">
        <f t="shared" ca="1" si="24"/>
        <v>`teX`:,</v>
      </c>
      <c r="T26" s="26" t="str">
        <f t="shared" ca="1" si="21"/>
        <v>`ts`:`00:00`,</v>
      </c>
      <c r="U26" s="26" t="str">
        <f t="shared" ca="1" si="22"/>
        <v>`te`:`00:00`,</v>
      </c>
      <c r="V26" s="25" t="str">
        <f t="shared" ca="1" si="25"/>
        <v>`repairHrs`:4,</v>
      </c>
      <c r="W26" s="26" t="str">
        <f t="shared" ca="1" si="26"/>
        <v>`rprtDate`:`2017-11-11`,</v>
      </c>
      <c r="X26" s="26" t="str">
        <f t="shared" ca="1" si="27"/>
        <v>`timeStarts`:`2017-11-11T22:00:00-0600`,</v>
      </c>
      <c r="Y26" s="26" t="str">
        <f t="shared" ca="1" si="28"/>
        <v>`timeEnds`:`2017-11-12T02:00:00-0600`,</v>
      </c>
      <c r="Z26" s="26" t="str">
        <f t="shared" ca="1" si="29"/>
        <v>`shift`:`AM`,</v>
      </c>
      <c r="AA26" s="25" t="str">
        <f t="shared" ca="1" si="30"/>
        <v>`shiftStartTime`:8,</v>
      </c>
      <c r="AB26" s="26" t="str">
        <f t="shared" ca="1" si="0"/>
        <v>`wONum`:``,</v>
      </c>
      <c r="AC26" s="26" t="str">
        <f t="shared" ca="1" si="1"/>
        <v>`uNum`:``,</v>
      </c>
      <c r="AD26" s="27" t="str">
        <f t="shared" ca="1" si="2"/>
        <v>`notes`:``,</v>
      </c>
      <c r="AE26" s="27" t="str">
        <f t="shared" ca="1" si="3"/>
        <v>`shift_Serial`:``},</v>
      </c>
      <c r="AF26" s="18" t="s">
        <v>104</v>
      </c>
    </row>
    <row r="27" spans="1:32" x14ac:dyDescent="0.2">
      <c r="A27" s="26" t="str">
        <f t="shared" ca="1" si="4"/>
        <v>{`_id`:``,</v>
      </c>
      <c r="B27" s="26" t="str">
        <f t="shared" ca="1" si="5"/>
        <v>`_rev`:``,</v>
      </c>
      <c r="C27" s="26" t="str">
        <f t="shared" ca="1" si="6"/>
        <v>`worksiteEncoded`:``,</v>
      </c>
      <c r="D27" s="26" t="str">
        <f t="shared" ca="1" si="7"/>
        <v>`client`:``,</v>
      </c>
      <c r="E27" s="26" t="str">
        <f t="shared" ca="1" si="8"/>
        <v>`location`:``,</v>
      </c>
      <c r="F27" s="26" t="str">
        <f t="shared" ca="1" si="9"/>
        <v>`locID`:``,</v>
      </c>
      <c r="G27" s="26" t="str">
        <f t="shared" ca="1" si="10"/>
        <v>`username`:``,</v>
      </c>
      <c r="H27" s="26" t="str">
        <f t="shared" ca="1" si="11"/>
        <v>`lastName`:``,</v>
      </c>
      <c r="I27" s="26" t="str">
        <f t="shared" ca="1" si="12"/>
        <v>`firstName`:``,</v>
      </c>
      <c r="J27" s="26" t="str">
        <f t="shared" ca="1" si="13"/>
        <v>`technician`:``,</v>
      </c>
      <c r="K27" s="26" t="str">
        <f t="shared" ca="1" si="14"/>
        <v>`timeStampM`:``,</v>
      </c>
      <c r="L27" s="26" t="str">
        <f t="shared" ca="1" si="15"/>
        <v>`shiftSerial`:``,</v>
      </c>
      <c r="M27" s="25" t="str">
        <f t="shared" ca="1" si="16"/>
        <v>`siteUid`:,</v>
      </c>
      <c r="N27" s="25" t="str">
        <f t="shared" ca="1" si="17"/>
        <v>`timeStamp`:,</v>
      </c>
      <c r="O27" s="25" t="str">
        <f t="shared" ca="1" si="18"/>
        <v>`payrollPeriod`:,</v>
      </c>
      <c r="P27" s="25" t="str">
        <f t="shared" ca="1" si="19"/>
        <v>`rprtDateX`:,</v>
      </c>
      <c r="Q27" s="25" t="str">
        <f t="shared" ca="1" si="20"/>
        <v>`payroll_Period`:,</v>
      </c>
      <c r="R27" s="25" t="str">
        <f t="shared" ca="1" si="23"/>
        <v>`tsX`:,</v>
      </c>
      <c r="S27" s="25" t="str">
        <f t="shared" ca="1" si="24"/>
        <v>`teX`:,</v>
      </c>
      <c r="T27" s="26" t="str">
        <f t="shared" ca="1" si="21"/>
        <v>`ts`:`00:00`,</v>
      </c>
      <c r="U27" s="26" t="str">
        <f t="shared" ca="1" si="22"/>
        <v>`te`:`00:00`,</v>
      </c>
      <c r="V27" s="25" t="str">
        <f t="shared" ca="1" si="25"/>
        <v>`repairHrs`:3,</v>
      </c>
      <c r="W27" s="26" t="str">
        <f t="shared" ca="1" si="26"/>
        <v>`rprtDate`:`2017-11-11`,</v>
      </c>
      <c r="X27" s="26" t="str">
        <f t="shared" ca="1" si="27"/>
        <v>`timeStarts`:`2017-11-12T02:00:00-0600`,</v>
      </c>
      <c r="Y27" s="26" t="str">
        <f t="shared" ca="1" si="28"/>
        <v>`timeEnds`:`2017-11-12T05:00:00-0600`,</v>
      </c>
      <c r="Z27" s="26" t="str">
        <f t="shared" ca="1" si="29"/>
        <v>`shift`:`AM`,</v>
      </c>
      <c r="AA27" s="25" t="str">
        <f t="shared" ca="1" si="30"/>
        <v>`shiftStartTime`:8,</v>
      </c>
      <c r="AB27" s="26" t="str">
        <f t="shared" ca="1" si="0"/>
        <v>`wONum`:``,</v>
      </c>
      <c r="AC27" s="26" t="str">
        <f t="shared" ca="1" si="1"/>
        <v>`uNum`:``,</v>
      </c>
      <c r="AD27" s="27" t="str">
        <f t="shared" ca="1" si="2"/>
        <v>`notes`:``,</v>
      </c>
      <c r="AE27" s="27" t="str">
        <f t="shared" ca="1" si="3"/>
        <v>`shift_Serial`:``},</v>
      </c>
      <c r="AF27" s="18" t="s">
        <v>104</v>
      </c>
    </row>
    <row r="28" spans="1:32" x14ac:dyDescent="0.2">
      <c r="A28" s="26" t="str">
        <f t="shared" ca="1" si="4"/>
        <v>{`_id`:``,</v>
      </c>
      <c r="B28" s="26" t="str">
        <f t="shared" ca="1" si="5"/>
        <v>`_rev`:``,</v>
      </c>
      <c r="C28" s="26" t="str">
        <f t="shared" ca="1" si="6"/>
        <v>`worksiteEncoded`:``,</v>
      </c>
      <c r="D28" s="26" t="str">
        <f t="shared" ca="1" si="7"/>
        <v>`client`:``,</v>
      </c>
      <c r="E28" s="26" t="str">
        <f t="shared" ca="1" si="8"/>
        <v>`location`:``,</v>
      </c>
      <c r="F28" s="26" t="str">
        <f t="shared" ca="1" si="9"/>
        <v>`locID`:``,</v>
      </c>
      <c r="G28" s="26" t="str">
        <f t="shared" ca="1" si="10"/>
        <v>`username`:``,</v>
      </c>
      <c r="H28" s="26" t="str">
        <f t="shared" ca="1" si="11"/>
        <v>`lastName`:``,</v>
      </c>
      <c r="I28" s="26" t="str">
        <f t="shared" ca="1" si="12"/>
        <v>`firstName`:``,</v>
      </c>
      <c r="J28" s="26" t="str">
        <f t="shared" ca="1" si="13"/>
        <v>`technician`:``,</v>
      </c>
      <c r="K28" s="26" t="str">
        <f t="shared" ca="1" si="14"/>
        <v>`timeStampM`:``,</v>
      </c>
      <c r="L28" s="26" t="str">
        <f t="shared" ca="1" si="15"/>
        <v>`shiftSerial`:``,</v>
      </c>
      <c r="M28" s="25" t="str">
        <f t="shared" ca="1" si="16"/>
        <v>`siteUid`:,</v>
      </c>
      <c r="N28" s="25" t="str">
        <f t="shared" ca="1" si="17"/>
        <v>`timeStamp`:,</v>
      </c>
      <c r="O28" s="25" t="str">
        <f t="shared" ca="1" si="18"/>
        <v>`payrollPeriod`:,</v>
      </c>
      <c r="P28" s="25" t="str">
        <f t="shared" ca="1" si="19"/>
        <v>`rprtDateX`:,</v>
      </c>
      <c r="Q28" s="25" t="str">
        <f t="shared" ca="1" si="20"/>
        <v>`payroll_Period`:,</v>
      </c>
      <c r="R28" s="25" t="str">
        <f t="shared" ca="1" si="23"/>
        <v>`tsX`:,</v>
      </c>
      <c r="S28" s="25" t="str">
        <f t="shared" ca="1" si="24"/>
        <v>`teX`:,</v>
      </c>
      <c r="T28" s="26" t="str">
        <f t="shared" ca="1" si="21"/>
        <v>`ts`:`00:00`,</v>
      </c>
      <c r="U28" s="26" t="str">
        <f t="shared" ca="1" si="22"/>
        <v>`te`:`00:00`,</v>
      </c>
      <c r="V28" s="25" t="str">
        <f t="shared" ca="1" si="25"/>
        <v>`repairHrs`:5,</v>
      </c>
      <c r="W28" s="26" t="str">
        <f t="shared" ca="1" si="26"/>
        <v>`rprtDate`:`2017-11-11`,</v>
      </c>
      <c r="X28" s="26" t="str">
        <f t="shared" ca="1" si="27"/>
        <v>`timeStarts`:`2017-11-12T05:00:00-0600`,</v>
      </c>
      <c r="Y28" s="26" t="str">
        <f t="shared" ca="1" si="28"/>
        <v>`timeEnds`:`2017-11-12T10:00:00-0600`,</v>
      </c>
      <c r="Z28" s="26" t="str">
        <f t="shared" ca="1" si="29"/>
        <v>`shift`:`AM`,</v>
      </c>
      <c r="AA28" s="25" t="str">
        <f t="shared" ca="1" si="30"/>
        <v>`shiftStartTime`:8,</v>
      </c>
      <c r="AB28" s="26" t="str">
        <f t="shared" ca="1" si="0"/>
        <v>`wONum`:``,</v>
      </c>
      <c r="AC28" s="26" t="str">
        <f t="shared" ca="1" si="1"/>
        <v>`uNum`:``,</v>
      </c>
      <c r="AD28" s="27" t="str">
        <f t="shared" ca="1" si="2"/>
        <v>`notes`:``,</v>
      </c>
      <c r="AE28" s="27" t="str">
        <f t="shared" ca="1" si="3"/>
        <v>`shift_Serial`:``},</v>
      </c>
      <c r="AF28" s="18" t="s">
        <v>104</v>
      </c>
    </row>
    <row r="29" spans="1:32" x14ac:dyDescent="0.2">
      <c r="A29" s="26" t="str">
        <f t="shared" ca="1" si="4"/>
        <v>{`_id`:``,</v>
      </c>
      <c r="B29" s="26" t="str">
        <f t="shared" ca="1" si="5"/>
        <v>`_rev`:``,</v>
      </c>
      <c r="C29" s="26" t="str">
        <f t="shared" ca="1" si="6"/>
        <v>`worksiteEncoded`:``,</v>
      </c>
      <c r="D29" s="26" t="str">
        <f t="shared" ca="1" si="7"/>
        <v>`client`:``,</v>
      </c>
      <c r="E29" s="26" t="str">
        <f t="shared" ca="1" si="8"/>
        <v>`location`:``,</v>
      </c>
      <c r="F29" s="26" t="str">
        <f t="shared" ca="1" si="9"/>
        <v>`locID`:``,</v>
      </c>
      <c r="G29" s="26" t="str">
        <f t="shared" ca="1" si="10"/>
        <v>`username`:``,</v>
      </c>
      <c r="H29" s="26" t="str">
        <f t="shared" ca="1" si="11"/>
        <v>`lastName`:``,</v>
      </c>
      <c r="I29" s="26" t="str">
        <f t="shared" ca="1" si="12"/>
        <v>`firstName`:``,</v>
      </c>
      <c r="J29" s="26" t="str">
        <f t="shared" ca="1" si="13"/>
        <v>`technician`:``,</v>
      </c>
      <c r="K29" s="26" t="str">
        <f t="shared" ca="1" si="14"/>
        <v>`timeStampM`:``,</v>
      </c>
      <c r="L29" s="26" t="str">
        <f t="shared" ca="1" si="15"/>
        <v>`shiftSerial`:``,</v>
      </c>
      <c r="M29" s="25" t="str">
        <f t="shared" ca="1" si="16"/>
        <v>`siteUid`:,</v>
      </c>
      <c r="N29" s="25" t="str">
        <f t="shared" ca="1" si="17"/>
        <v>`timeStamp`:,</v>
      </c>
      <c r="O29" s="25" t="str">
        <f t="shared" ca="1" si="18"/>
        <v>`payrollPeriod`:,</v>
      </c>
      <c r="P29" s="25" t="str">
        <f t="shared" ca="1" si="19"/>
        <v>`rprtDateX`:,</v>
      </c>
      <c r="Q29" s="25" t="str">
        <f t="shared" ca="1" si="20"/>
        <v>`payroll_Period`:,</v>
      </c>
      <c r="R29" s="25" t="str">
        <f t="shared" ca="1" si="23"/>
        <v>`tsX`:,</v>
      </c>
      <c r="S29" s="25" t="str">
        <f t="shared" ca="1" si="24"/>
        <v>`teX`:,</v>
      </c>
      <c r="T29" s="26" t="str">
        <f t="shared" ca="1" si="21"/>
        <v>`ts`:`00:00`,</v>
      </c>
      <c r="U29" s="26" t="str">
        <f t="shared" ca="1" si="22"/>
        <v>`te`:`00:00`,</v>
      </c>
      <c r="V29" s="25" t="str">
        <f t="shared" ca="1" si="25"/>
        <v>`repairHrs`:3,</v>
      </c>
      <c r="W29" s="26" t="str">
        <f t="shared" ca="1" si="26"/>
        <v>`rprtDate`:`2017-11-12`,</v>
      </c>
      <c r="X29" s="26" t="str">
        <f t="shared" ca="1" si="27"/>
        <v>`timeStarts`:`2017-11-12T08:00:00-0600`,</v>
      </c>
      <c r="Y29" s="26" t="str">
        <f t="shared" ca="1" si="28"/>
        <v>`timeEnds`:`2017-11-12T11:00:00-0600`,</v>
      </c>
      <c r="Z29" s="26" t="str">
        <f t="shared" ca="1" si="29"/>
        <v>`shift`:`AM`,</v>
      </c>
      <c r="AA29" s="25" t="str">
        <f t="shared" ca="1" si="30"/>
        <v>`shiftStartTime`:8,</v>
      </c>
      <c r="AB29" s="26" t="str">
        <f t="shared" ca="1" si="0"/>
        <v>`wONum`:``,</v>
      </c>
      <c r="AC29" s="26" t="str">
        <f t="shared" ca="1" si="1"/>
        <v>`uNum`:``,</v>
      </c>
      <c r="AD29" s="27" t="str">
        <f t="shared" ca="1" si="2"/>
        <v>`notes`:``,</v>
      </c>
      <c r="AE29" s="27" t="str">
        <f t="shared" ca="1" si="3"/>
        <v>`shift_Serial`:``},</v>
      </c>
      <c r="AF29" s="18" t="s">
        <v>104</v>
      </c>
    </row>
    <row r="30" spans="1:32" x14ac:dyDescent="0.2">
      <c r="A30" s="26" t="str">
        <f t="shared" ca="1" si="4"/>
        <v>{`_id`:``,</v>
      </c>
      <c r="B30" s="26" t="str">
        <f t="shared" ca="1" si="5"/>
        <v>`_rev`:``,</v>
      </c>
      <c r="C30" s="26" t="str">
        <f t="shared" ca="1" si="6"/>
        <v>`worksiteEncoded`:``,</v>
      </c>
      <c r="D30" s="26" t="str">
        <f t="shared" ca="1" si="7"/>
        <v>`client`:``,</v>
      </c>
      <c r="E30" s="26" t="str">
        <f t="shared" ca="1" si="8"/>
        <v>`location`:``,</v>
      </c>
      <c r="F30" s="26" t="str">
        <f t="shared" ca="1" si="9"/>
        <v>`locID`:``,</v>
      </c>
      <c r="G30" s="26" t="str">
        <f t="shared" ca="1" si="10"/>
        <v>`username`:``,</v>
      </c>
      <c r="H30" s="26" t="str">
        <f t="shared" ca="1" si="11"/>
        <v>`lastName`:``,</v>
      </c>
      <c r="I30" s="26" t="str">
        <f t="shared" ca="1" si="12"/>
        <v>`firstName`:``,</v>
      </c>
      <c r="J30" s="26" t="str">
        <f t="shared" ca="1" si="13"/>
        <v>`technician`:``,</v>
      </c>
      <c r="K30" s="26" t="str">
        <f t="shared" ca="1" si="14"/>
        <v>`timeStampM`:``,</v>
      </c>
      <c r="L30" s="26" t="str">
        <f t="shared" ca="1" si="15"/>
        <v>`shiftSerial`:``,</v>
      </c>
      <c r="M30" s="25" t="str">
        <f t="shared" ca="1" si="16"/>
        <v>`siteUid`:,</v>
      </c>
      <c r="N30" s="25" t="str">
        <f t="shared" ca="1" si="17"/>
        <v>`timeStamp`:,</v>
      </c>
      <c r="O30" s="25" t="str">
        <f t="shared" ca="1" si="18"/>
        <v>`payrollPeriod`:,</v>
      </c>
      <c r="P30" s="25" t="str">
        <f t="shared" ca="1" si="19"/>
        <v>`rprtDateX`:,</v>
      </c>
      <c r="Q30" s="25" t="str">
        <f t="shared" ca="1" si="20"/>
        <v>`payroll_Period`:,</v>
      </c>
      <c r="R30" s="25" t="str">
        <f t="shared" ca="1" si="23"/>
        <v>`tsX`:,</v>
      </c>
      <c r="S30" s="25" t="str">
        <f t="shared" ca="1" si="24"/>
        <v>`teX`:,</v>
      </c>
      <c r="T30" s="26" t="str">
        <f t="shared" ca="1" si="21"/>
        <v>`ts`:`00:00`,</v>
      </c>
      <c r="U30" s="26" t="str">
        <f t="shared" ca="1" si="22"/>
        <v>`te`:`00:00`,</v>
      </c>
      <c r="V30" s="25" t="str">
        <f t="shared" ca="1" si="25"/>
        <v>`repairHrs`:1,</v>
      </c>
      <c r="W30" s="26" t="str">
        <f t="shared" ca="1" si="26"/>
        <v>`rprtDate`:`2017-11-12`,</v>
      </c>
      <c r="X30" s="26" t="str">
        <f t="shared" ca="1" si="27"/>
        <v>`timeStarts`:`2017-11-12T11:00:00-0600`,</v>
      </c>
      <c r="Y30" s="26" t="str">
        <f t="shared" ca="1" si="28"/>
        <v>`timeEnds`:`2017-11-12T12:00:00-0600`,</v>
      </c>
      <c r="Z30" s="26" t="str">
        <f t="shared" ca="1" si="29"/>
        <v>`shift`:`AM`,</v>
      </c>
      <c r="AA30" s="25" t="str">
        <f t="shared" ca="1" si="30"/>
        <v>`shiftStartTime`:8,</v>
      </c>
      <c r="AB30" s="26" t="str">
        <f t="shared" ca="1" si="0"/>
        <v>`wONum`:``,</v>
      </c>
      <c r="AC30" s="26" t="str">
        <f t="shared" ca="1" si="1"/>
        <v>`uNum`:``,</v>
      </c>
      <c r="AD30" s="27" t="str">
        <f t="shared" ca="1" si="2"/>
        <v>`notes`:``,</v>
      </c>
      <c r="AE30" s="27" t="str">
        <f t="shared" ca="1" si="3"/>
        <v>`shift_Serial`:``},</v>
      </c>
      <c r="AF30" s="18" t="s">
        <v>104</v>
      </c>
    </row>
    <row r="31" spans="1:32" x14ac:dyDescent="0.2">
      <c r="A31" s="26" t="str">
        <f t="shared" ca="1" si="4"/>
        <v>{`_id`:``,</v>
      </c>
      <c r="B31" s="26" t="str">
        <f t="shared" ca="1" si="5"/>
        <v>`_rev`:``,</v>
      </c>
      <c r="C31" s="26" t="str">
        <f t="shared" ca="1" si="6"/>
        <v>`worksiteEncoded`:``,</v>
      </c>
      <c r="D31" s="26" t="str">
        <f t="shared" ca="1" si="7"/>
        <v>`client`:``,</v>
      </c>
      <c r="E31" s="26" t="str">
        <f t="shared" ca="1" si="8"/>
        <v>`location`:``,</v>
      </c>
      <c r="F31" s="26" t="str">
        <f t="shared" ca="1" si="9"/>
        <v>`locID`:``,</v>
      </c>
      <c r="G31" s="26" t="str">
        <f t="shared" ca="1" si="10"/>
        <v>`username`:``,</v>
      </c>
      <c r="H31" s="26" t="str">
        <f t="shared" ca="1" si="11"/>
        <v>`lastName`:``,</v>
      </c>
      <c r="I31" s="26" t="str">
        <f t="shared" ca="1" si="12"/>
        <v>`firstName`:``,</v>
      </c>
      <c r="J31" s="26" t="str">
        <f t="shared" ca="1" si="13"/>
        <v>`technician`:``,</v>
      </c>
      <c r="K31" s="26" t="str">
        <f t="shared" ca="1" si="14"/>
        <v>`timeStampM`:``,</v>
      </c>
      <c r="L31" s="26" t="str">
        <f t="shared" ca="1" si="15"/>
        <v>`shiftSerial`:``,</v>
      </c>
      <c r="M31" s="25" t="str">
        <f t="shared" ca="1" si="16"/>
        <v>`siteUid`:,</v>
      </c>
      <c r="N31" s="25" t="str">
        <f t="shared" ca="1" si="17"/>
        <v>`timeStamp`:,</v>
      </c>
      <c r="O31" s="25" t="str">
        <f t="shared" ca="1" si="18"/>
        <v>`payrollPeriod`:,</v>
      </c>
      <c r="P31" s="25" t="str">
        <f t="shared" ca="1" si="19"/>
        <v>`rprtDateX`:,</v>
      </c>
      <c r="Q31" s="25" t="str">
        <f t="shared" ca="1" si="20"/>
        <v>`payroll_Period`:,</v>
      </c>
      <c r="R31" s="25" t="str">
        <f t="shared" ca="1" si="23"/>
        <v>`tsX`:,</v>
      </c>
      <c r="S31" s="25" t="str">
        <f t="shared" ca="1" si="24"/>
        <v>`teX`:,</v>
      </c>
      <c r="T31" s="26" t="str">
        <f t="shared" ca="1" si="21"/>
        <v>`ts`:`00:00`,</v>
      </c>
      <c r="U31" s="26" t="str">
        <f t="shared" ca="1" si="22"/>
        <v>`te`:`00:00`,</v>
      </c>
      <c r="V31" s="25" t="str">
        <f t="shared" ca="1" si="25"/>
        <v>`repairHrs`:4,</v>
      </c>
      <c r="W31" s="26" t="str">
        <f t="shared" ca="1" si="26"/>
        <v>`rprtDate`:`2017-11-12`,</v>
      </c>
      <c r="X31" s="26" t="str">
        <f t="shared" ca="1" si="27"/>
        <v>`timeStarts`:`2017-11-12T12:00:00-0600`,</v>
      </c>
      <c r="Y31" s="26" t="str">
        <f t="shared" ca="1" si="28"/>
        <v>`timeEnds`:`2017-11-12T16:00:00-0600`,</v>
      </c>
      <c r="Z31" s="26" t="str">
        <f t="shared" ca="1" si="29"/>
        <v>`shift`:`AM`,</v>
      </c>
      <c r="AA31" s="25" t="str">
        <f t="shared" ca="1" si="30"/>
        <v>`shiftStartTime`:8,</v>
      </c>
      <c r="AB31" s="26" t="str">
        <f t="shared" ca="1" si="0"/>
        <v>`wONum`:``,</v>
      </c>
      <c r="AC31" s="26" t="str">
        <f t="shared" ca="1" si="1"/>
        <v>`uNum`:``,</v>
      </c>
      <c r="AD31" s="27" t="str">
        <f t="shared" ca="1" si="2"/>
        <v>`notes`:``,</v>
      </c>
      <c r="AE31" s="27" t="str">
        <f t="shared" ca="1" si="3"/>
        <v>`shift_Serial`:``},</v>
      </c>
      <c r="AF31" s="18" t="s">
        <v>104</v>
      </c>
    </row>
    <row r="32" spans="1:32" x14ac:dyDescent="0.2">
      <c r="A32" s="26" t="str">
        <f t="shared" ca="1" si="4"/>
        <v>{`_id`:``,</v>
      </c>
      <c r="B32" s="26" t="str">
        <f t="shared" ca="1" si="5"/>
        <v>`_rev`:``,</v>
      </c>
      <c r="C32" s="26" t="str">
        <f t="shared" ca="1" si="6"/>
        <v>`worksiteEncoded`:``,</v>
      </c>
      <c r="D32" s="26" t="str">
        <f t="shared" ca="1" si="7"/>
        <v>`client`:``,</v>
      </c>
      <c r="E32" s="26" t="str">
        <f t="shared" ca="1" si="8"/>
        <v>`location`:``,</v>
      </c>
      <c r="F32" s="26" t="str">
        <f t="shared" ca="1" si="9"/>
        <v>`locID`:``,</v>
      </c>
      <c r="G32" s="26" t="str">
        <f t="shared" ca="1" si="10"/>
        <v>`username`:``,</v>
      </c>
      <c r="H32" s="26" t="str">
        <f t="shared" ca="1" si="11"/>
        <v>`lastName`:``,</v>
      </c>
      <c r="I32" s="26" t="str">
        <f t="shared" ca="1" si="12"/>
        <v>`firstName`:``,</v>
      </c>
      <c r="J32" s="26" t="str">
        <f t="shared" ca="1" si="13"/>
        <v>`technician`:``,</v>
      </c>
      <c r="K32" s="26" t="str">
        <f t="shared" ca="1" si="14"/>
        <v>`timeStampM`:``,</v>
      </c>
      <c r="L32" s="26" t="str">
        <f t="shared" ca="1" si="15"/>
        <v>`shiftSerial`:``,</v>
      </c>
      <c r="M32" s="25" t="str">
        <f t="shared" ca="1" si="16"/>
        <v>`siteUid`:,</v>
      </c>
      <c r="N32" s="25" t="str">
        <f t="shared" ca="1" si="17"/>
        <v>`timeStamp`:,</v>
      </c>
      <c r="O32" s="25" t="str">
        <f t="shared" ca="1" si="18"/>
        <v>`payrollPeriod`:,</v>
      </c>
      <c r="P32" s="25" t="str">
        <f t="shared" ca="1" si="19"/>
        <v>`rprtDateX`:,</v>
      </c>
      <c r="Q32" s="25" t="str">
        <f t="shared" ca="1" si="20"/>
        <v>`payroll_Period`:,</v>
      </c>
      <c r="R32" s="25" t="str">
        <f t="shared" ca="1" si="23"/>
        <v>`tsX`:,</v>
      </c>
      <c r="S32" s="25" t="str">
        <f t="shared" ca="1" si="24"/>
        <v>`teX`:,</v>
      </c>
      <c r="T32" s="26" t="str">
        <f t="shared" ca="1" si="21"/>
        <v>`ts`:`00:00`,</v>
      </c>
      <c r="U32" s="26" t="str">
        <f t="shared" ca="1" si="22"/>
        <v>`te`:`00:00`,</v>
      </c>
      <c r="V32" s="25" t="str">
        <f t="shared" ca="1" si="25"/>
        <v>`repairHrs`:4,</v>
      </c>
      <c r="W32" s="26" t="str">
        <f t="shared" ca="1" si="26"/>
        <v>`rprtDate`:`2017-11-12`,</v>
      </c>
      <c r="X32" s="26" t="str">
        <f t="shared" ca="1" si="27"/>
        <v>`timeStarts`:`2017-11-12T16:00:00-0600`,</v>
      </c>
      <c r="Y32" s="26" t="str">
        <f t="shared" ca="1" si="28"/>
        <v>`timeEnds`:`2017-11-12T20:00:00-0600`,</v>
      </c>
      <c r="Z32" s="26" t="str">
        <f t="shared" ca="1" si="29"/>
        <v>`shift`:`AM`,</v>
      </c>
      <c r="AA32" s="25" t="str">
        <f t="shared" ca="1" si="30"/>
        <v>`shiftStartTime`:8,</v>
      </c>
      <c r="AB32" s="26" t="str">
        <f t="shared" ca="1" si="0"/>
        <v>`wONum`:``,</v>
      </c>
      <c r="AC32" s="26" t="str">
        <f t="shared" ca="1" si="1"/>
        <v>`uNum`:``,</v>
      </c>
      <c r="AD32" s="27" t="str">
        <f t="shared" ca="1" si="2"/>
        <v>`notes`:``,</v>
      </c>
      <c r="AE32" s="27" t="str">
        <f t="shared" ca="1" si="3"/>
        <v>`shift_Serial`:``},</v>
      </c>
      <c r="AF32" s="18" t="s">
        <v>104</v>
      </c>
    </row>
    <row r="33" spans="1:32" x14ac:dyDescent="0.2">
      <c r="A33" s="26" t="str">
        <f t="shared" ca="1" si="4"/>
        <v>{`_id`:``,</v>
      </c>
      <c r="B33" s="26" t="str">
        <f t="shared" ca="1" si="5"/>
        <v>`_rev`:``,</v>
      </c>
      <c r="C33" s="26" t="str">
        <f t="shared" ca="1" si="6"/>
        <v>`worksiteEncoded`:``,</v>
      </c>
      <c r="D33" s="26" t="str">
        <f t="shared" ca="1" si="7"/>
        <v>`client`:``,</v>
      </c>
      <c r="E33" s="26" t="str">
        <f t="shared" ca="1" si="8"/>
        <v>`location`:``,</v>
      </c>
      <c r="F33" s="26" t="str">
        <f t="shared" ca="1" si="9"/>
        <v>`locID`:``,</v>
      </c>
      <c r="G33" s="26" t="str">
        <f t="shared" ca="1" si="10"/>
        <v>`username`:``,</v>
      </c>
      <c r="H33" s="26" t="str">
        <f t="shared" ca="1" si="11"/>
        <v>`lastName`:``,</v>
      </c>
      <c r="I33" s="26" t="str">
        <f t="shared" ca="1" si="12"/>
        <v>`firstName`:``,</v>
      </c>
      <c r="J33" s="26" t="str">
        <f t="shared" ca="1" si="13"/>
        <v>`technician`:``,</v>
      </c>
      <c r="K33" s="26" t="str">
        <f t="shared" ca="1" si="14"/>
        <v>`timeStampM`:``,</v>
      </c>
      <c r="L33" s="26" t="str">
        <f t="shared" ca="1" si="15"/>
        <v>`shiftSerial`:``,</v>
      </c>
      <c r="M33" s="25" t="str">
        <f t="shared" ca="1" si="16"/>
        <v>`siteUid`:,</v>
      </c>
      <c r="N33" s="25" t="str">
        <f t="shared" ca="1" si="17"/>
        <v>`timeStamp`:,</v>
      </c>
      <c r="O33" s="25" t="str">
        <f t="shared" ca="1" si="18"/>
        <v>`payrollPeriod`:,</v>
      </c>
      <c r="P33" s="25" t="str">
        <f t="shared" ca="1" si="19"/>
        <v>`rprtDateX`:,</v>
      </c>
      <c r="Q33" s="25" t="str">
        <f t="shared" ca="1" si="20"/>
        <v>`payroll_Period`:,</v>
      </c>
      <c r="R33" s="25" t="str">
        <f t="shared" ca="1" si="23"/>
        <v>`tsX`:,</v>
      </c>
      <c r="S33" s="25" t="str">
        <f t="shared" ca="1" si="24"/>
        <v>`teX`:,</v>
      </c>
      <c r="T33" s="26" t="str">
        <f t="shared" ca="1" si="21"/>
        <v>`ts`:`00:00`,</v>
      </c>
      <c r="U33" s="26" t="str">
        <f t="shared" ca="1" si="22"/>
        <v>`te`:`00:00`,</v>
      </c>
      <c r="V33" s="25" t="str">
        <f t="shared" ca="1" si="25"/>
        <v>`repairHrs`:4,</v>
      </c>
      <c r="W33" s="26" t="str">
        <f t="shared" ca="1" si="26"/>
        <v>`rprtDate`:`2017-11-13`,</v>
      </c>
      <c r="X33" s="26" t="str">
        <f t="shared" ca="1" si="27"/>
        <v>`timeStarts`:`2017-11-13T08:00:00-0600`,</v>
      </c>
      <c r="Y33" s="26" t="str">
        <f t="shared" ca="1" si="28"/>
        <v>`timeEnds`:`2017-11-13T12:00:00-0600`,</v>
      </c>
      <c r="Z33" s="26" t="str">
        <f t="shared" ca="1" si="29"/>
        <v>`shift`:`AM`,</v>
      </c>
      <c r="AA33" s="25" t="str">
        <f t="shared" ca="1" si="30"/>
        <v>`shiftStartTime`:8,</v>
      </c>
      <c r="AB33" s="26" t="str">
        <f t="shared" ca="1" si="0"/>
        <v>`wONum`:``,</v>
      </c>
      <c r="AC33" s="26" t="str">
        <f t="shared" ca="1" si="1"/>
        <v>`uNum`:``,</v>
      </c>
      <c r="AD33" s="27" t="str">
        <f t="shared" ca="1" si="2"/>
        <v>`notes`:``,</v>
      </c>
      <c r="AE33" s="27" t="str">
        <f t="shared" ca="1" si="3"/>
        <v>`shift_Serial`:``},</v>
      </c>
      <c r="AF33" s="18" t="s">
        <v>104</v>
      </c>
    </row>
    <row r="34" spans="1:32" x14ac:dyDescent="0.2">
      <c r="A34" s="26" t="str">
        <f t="shared" ca="1" si="4"/>
        <v>{`_id`:``,</v>
      </c>
      <c r="B34" s="26" t="str">
        <f t="shared" ca="1" si="5"/>
        <v>`_rev`:``,</v>
      </c>
      <c r="C34" s="26" t="str">
        <f t="shared" ca="1" si="6"/>
        <v>`worksiteEncoded`:``,</v>
      </c>
      <c r="D34" s="26" t="str">
        <f t="shared" ca="1" si="7"/>
        <v>`client`:``,</v>
      </c>
      <c r="E34" s="26" t="str">
        <f t="shared" ca="1" si="8"/>
        <v>`location`:``,</v>
      </c>
      <c r="F34" s="26" t="str">
        <f t="shared" ca="1" si="9"/>
        <v>`locID`:``,</v>
      </c>
      <c r="G34" s="26" t="str">
        <f t="shared" ca="1" si="10"/>
        <v>`username`:``,</v>
      </c>
      <c r="H34" s="26" t="str">
        <f t="shared" ca="1" si="11"/>
        <v>`lastName`:``,</v>
      </c>
      <c r="I34" s="26" t="str">
        <f t="shared" ca="1" si="12"/>
        <v>`firstName`:``,</v>
      </c>
      <c r="J34" s="26" t="str">
        <f t="shared" ca="1" si="13"/>
        <v>`technician`:``,</v>
      </c>
      <c r="K34" s="26" t="str">
        <f t="shared" ca="1" si="14"/>
        <v>`timeStampM`:``,</v>
      </c>
      <c r="L34" s="26" t="str">
        <f t="shared" ca="1" si="15"/>
        <v>`shiftSerial`:``,</v>
      </c>
      <c r="M34" s="25" t="str">
        <f t="shared" ca="1" si="16"/>
        <v>`siteUid`:,</v>
      </c>
      <c r="N34" s="25" t="str">
        <f t="shared" ca="1" si="17"/>
        <v>`timeStamp`:,</v>
      </c>
      <c r="O34" s="25" t="str">
        <f t="shared" ca="1" si="18"/>
        <v>`payrollPeriod`:,</v>
      </c>
      <c r="P34" s="25" t="str">
        <f t="shared" ca="1" si="19"/>
        <v>`rprtDateX`:,</v>
      </c>
      <c r="Q34" s="25" t="str">
        <f t="shared" ca="1" si="20"/>
        <v>`payroll_Period`:,</v>
      </c>
      <c r="R34" s="25" t="str">
        <f t="shared" ca="1" si="23"/>
        <v>`tsX`:,</v>
      </c>
      <c r="S34" s="25" t="str">
        <f t="shared" ca="1" si="24"/>
        <v>`teX`:,</v>
      </c>
      <c r="T34" s="26" t="str">
        <f t="shared" ca="1" si="21"/>
        <v>`ts`:`00:00`,</v>
      </c>
      <c r="U34" s="26" t="str">
        <f t="shared" ca="1" si="22"/>
        <v>`te`:`00:00`,</v>
      </c>
      <c r="V34" s="25" t="str">
        <f t="shared" ca="1" si="25"/>
        <v>`repairHrs`:5,</v>
      </c>
      <c r="W34" s="26" t="str">
        <f t="shared" ca="1" si="26"/>
        <v>`rprtDate`:`2017-11-13`,</v>
      </c>
      <c r="X34" s="26" t="str">
        <f t="shared" ca="1" si="27"/>
        <v>`timeStarts`:`2017-11-13T12:00:00-0600`,</v>
      </c>
      <c r="Y34" s="26" t="str">
        <f t="shared" ca="1" si="28"/>
        <v>`timeEnds`:`2017-11-13T17:00:00-0600`,</v>
      </c>
      <c r="Z34" s="26" t="str">
        <f t="shared" ca="1" si="29"/>
        <v>`shift`:`AM`,</v>
      </c>
      <c r="AA34" s="25" t="str">
        <f t="shared" ca="1" si="30"/>
        <v>`shiftStartTime`:8,</v>
      </c>
      <c r="AB34" s="26" t="str">
        <f t="shared" ca="1" si="0"/>
        <v>`wONum`:``,</v>
      </c>
      <c r="AC34" s="26" t="str">
        <f t="shared" ca="1" si="1"/>
        <v>`uNum`:``,</v>
      </c>
      <c r="AD34" s="27" t="str">
        <f t="shared" ca="1" si="2"/>
        <v>`notes`:``,</v>
      </c>
      <c r="AE34" s="27" t="str">
        <f t="shared" ca="1" si="3"/>
        <v>`shift_Serial`:``},</v>
      </c>
      <c r="AF34" s="18" t="s">
        <v>104</v>
      </c>
    </row>
    <row r="35" spans="1:32" x14ac:dyDescent="0.2">
      <c r="A35" s="26" t="str">
        <f t="shared" ca="1" si="4"/>
        <v>{`_id`:``,</v>
      </c>
      <c r="B35" s="26" t="str">
        <f t="shared" ca="1" si="5"/>
        <v>`_rev`:``,</v>
      </c>
      <c r="C35" s="26" t="str">
        <f t="shared" ca="1" si="6"/>
        <v>`worksiteEncoded`:``,</v>
      </c>
      <c r="D35" s="26" t="str">
        <f t="shared" ca="1" si="7"/>
        <v>`client`:``,</v>
      </c>
      <c r="E35" s="26" t="str">
        <f t="shared" ca="1" si="8"/>
        <v>`location`:``,</v>
      </c>
      <c r="F35" s="26" t="str">
        <f t="shared" ca="1" si="9"/>
        <v>`locID`:``,</v>
      </c>
      <c r="G35" s="26" t="str">
        <f t="shared" ca="1" si="10"/>
        <v>`username`:``,</v>
      </c>
      <c r="H35" s="26" t="str">
        <f t="shared" ca="1" si="11"/>
        <v>`lastName`:``,</v>
      </c>
      <c r="I35" s="26" t="str">
        <f t="shared" ca="1" si="12"/>
        <v>`firstName`:``,</v>
      </c>
      <c r="J35" s="26" t="str">
        <f t="shared" ca="1" si="13"/>
        <v>`technician`:``,</v>
      </c>
      <c r="K35" s="26" t="str">
        <f t="shared" ca="1" si="14"/>
        <v>`timeStampM`:``,</v>
      </c>
      <c r="L35" s="26" t="str">
        <f t="shared" ca="1" si="15"/>
        <v>`shiftSerial`:``,</v>
      </c>
      <c r="M35" s="25" t="str">
        <f t="shared" ca="1" si="16"/>
        <v>`siteUid`:,</v>
      </c>
      <c r="N35" s="25" t="str">
        <f t="shared" ca="1" si="17"/>
        <v>`timeStamp`:,</v>
      </c>
      <c r="O35" s="25" t="str">
        <f t="shared" ca="1" si="18"/>
        <v>`payrollPeriod`:,</v>
      </c>
      <c r="P35" s="25" t="str">
        <f t="shared" ca="1" si="19"/>
        <v>`rprtDateX`:,</v>
      </c>
      <c r="Q35" s="25" t="str">
        <f t="shared" ca="1" si="20"/>
        <v>`payroll_Period`:,</v>
      </c>
      <c r="R35" s="25" t="str">
        <f t="shared" ca="1" si="23"/>
        <v>`tsX`:,</v>
      </c>
      <c r="S35" s="25" t="str">
        <f t="shared" ca="1" si="24"/>
        <v>`teX`:,</v>
      </c>
      <c r="T35" s="26" t="str">
        <f t="shared" ca="1" si="21"/>
        <v>`ts`:`00:00`,</v>
      </c>
      <c r="U35" s="26" t="str">
        <f t="shared" ca="1" si="22"/>
        <v>`te`:`00:00`,</v>
      </c>
      <c r="V35" s="25" t="str">
        <f t="shared" ca="1" si="25"/>
        <v>`repairHrs`:4,</v>
      </c>
      <c r="W35" s="26" t="str">
        <f t="shared" ca="1" si="26"/>
        <v>`rprtDate`:`2017-11-13`,</v>
      </c>
      <c r="X35" s="26" t="str">
        <f t="shared" ca="1" si="27"/>
        <v>`timeStarts`:`2017-11-13T17:00:00-0600`,</v>
      </c>
      <c r="Y35" s="26" t="str">
        <f t="shared" ca="1" si="28"/>
        <v>`timeEnds`:`2017-11-13T21:00:00-0600`,</v>
      </c>
      <c r="Z35" s="26" t="str">
        <f t="shared" ca="1" si="29"/>
        <v>`shift`:`AM`,</v>
      </c>
      <c r="AA35" s="25" t="str">
        <f t="shared" ca="1" si="30"/>
        <v>`shiftStartTime`:8,</v>
      </c>
      <c r="AB35" s="26" t="str">
        <f t="shared" ca="1" si="0"/>
        <v>`wONum`:``,</v>
      </c>
      <c r="AC35" s="26" t="str">
        <f t="shared" ca="1" si="1"/>
        <v>`uNum`:``,</v>
      </c>
      <c r="AD35" s="27" t="str">
        <f t="shared" ca="1" si="2"/>
        <v>`notes`:``,</v>
      </c>
      <c r="AE35" s="27" t="str">
        <f t="shared" ca="1" si="3"/>
        <v>`shift_Serial`:``},</v>
      </c>
      <c r="AF35" s="18" t="s">
        <v>104</v>
      </c>
    </row>
    <row r="36" spans="1:32" x14ac:dyDescent="0.2">
      <c r="A36" s="26" t="str">
        <f t="shared" ca="1" si="4"/>
        <v>{`_id`:``,</v>
      </c>
      <c r="B36" s="26" t="str">
        <f t="shared" ca="1" si="5"/>
        <v>`_rev`:``,</v>
      </c>
      <c r="C36" s="26" t="str">
        <f t="shared" ca="1" si="6"/>
        <v>`worksiteEncoded`:``,</v>
      </c>
      <c r="D36" s="26" t="str">
        <f t="shared" ca="1" si="7"/>
        <v>`client`:``,</v>
      </c>
      <c r="E36" s="26" t="str">
        <f t="shared" ca="1" si="8"/>
        <v>`location`:``,</v>
      </c>
      <c r="F36" s="26" t="str">
        <f t="shared" ca="1" si="9"/>
        <v>`locID`:``,</v>
      </c>
      <c r="G36" s="26" t="str">
        <f t="shared" ca="1" si="10"/>
        <v>`username`:``,</v>
      </c>
      <c r="H36" s="26" t="str">
        <f t="shared" ca="1" si="11"/>
        <v>`lastName`:``,</v>
      </c>
      <c r="I36" s="26" t="str">
        <f t="shared" ca="1" si="12"/>
        <v>`firstName`:``,</v>
      </c>
      <c r="J36" s="26" t="str">
        <f t="shared" ca="1" si="13"/>
        <v>`technician`:``,</v>
      </c>
      <c r="K36" s="26" t="str">
        <f t="shared" ca="1" si="14"/>
        <v>`timeStampM`:``,</v>
      </c>
      <c r="L36" s="26" t="str">
        <f t="shared" ca="1" si="15"/>
        <v>`shiftSerial`:``,</v>
      </c>
      <c r="M36" s="25" t="str">
        <f t="shared" ca="1" si="16"/>
        <v>`siteUid`:,</v>
      </c>
      <c r="N36" s="25" t="str">
        <f t="shared" ca="1" si="17"/>
        <v>`timeStamp`:,</v>
      </c>
      <c r="O36" s="25" t="str">
        <f t="shared" ca="1" si="18"/>
        <v>`payrollPeriod`:,</v>
      </c>
      <c r="P36" s="25" t="str">
        <f t="shared" ca="1" si="19"/>
        <v>`rprtDateX`:,</v>
      </c>
      <c r="Q36" s="25" t="str">
        <f t="shared" ca="1" si="20"/>
        <v>`payroll_Period`:,</v>
      </c>
      <c r="R36" s="25" t="str">
        <f t="shared" ca="1" si="23"/>
        <v>`tsX`:,</v>
      </c>
      <c r="S36" s="25" t="str">
        <f t="shared" ca="1" si="24"/>
        <v>`teX`:,</v>
      </c>
      <c r="T36" s="26" t="str">
        <f t="shared" ca="1" si="21"/>
        <v>`ts`:`00:00`,</v>
      </c>
      <c r="U36" s="26" t="str">
        <f t="shared" ca="1" si="22"/>
        <v>`te`:`00:00`,</v>
      </c>
      <c r="V36" s="25" t="str">
        <f t="shared" ca="1" si="25"/>
        <v>`repairHrs`:3,</v>
      </c>
      <c r="W36" s="26" t="str">
        <f t="shared" ca="1" si="26"/>
        <v>`rprtDate`:`2017-11-13`,</v>
      </c>
      <c r="X36" s="26" t="str">
        <f t="shared" ca="1" si="27"/>
        <v>`timeStarts`:`2017-11-13T21:00:00-0600`,</v>
      </c>
      <c r="Y36" s="26" t="str">
        <f t="shared" ca="1" si="28"/>
        <v>`timeEnds`:`2017-11-14T00:00:00-0600`,</v>
      </c>
      <c r="Z36" s="26" t="str">
        <f t="shared" ca="1" si="29"/>
        <v>`shift`:`AM`,</v>
      </c>
      <c r="AA36" s="25" t="str">
        <f t="shared" ca="1" si="30"/>
        <v>`shiftStartTime`:8,</v>
      </c>
      <c r="AB36" s="26" t="str">
        <f t="shared" ca="1" si="0"/>
        <v>`wONum`:``,</v>
      </c>
      <c r="AC36" s="26" t="str">
        <f t="shared" ca="1" si="1"/>
        <v>`uNum`:``,</v>
      </c>
      <c r="AD36" s="27" t="str">
        <f t="shared" ca="1" si="2"/>
        <v>`notes`:``,</v>
      </c>
      <c r="AE36" s="27" t="str">
        <f t="shared" ca="1" si="3"/>
        <v>`shift_Serial`:``},</v>
      </c>
      <c r="AF36" s="18" t="s">
        <v>104</v>
      </c>
    </row>
    <row r="37" spans="1:32" x14ac:dyDescent="0.2">
      <c r="A37" s="26" t="str">
        <f t="shared" ca="1" si="4"/>
        <v>{`_id`:``,</v>
      </c>
      <c r="B37" s="26" t="str">
        <f t="shared" ca="1" si="5"/>
        <v>`_rev`:``,</v>
      </c>
      <c r="C37" s="26" t="str">
        <f t="shared" ca="1" si="6"/>
        <v>`worksiteEncoded`:``,</v>
      </c>
      <c r="D37" s="26" t="str">
        <f t="shared" ca="1" si="7"/>
        <v>`client`:``,</v>
      </c>
      <c r="E37" s="26" t="str">
        <f t="shared" ca="1" si="8"/>
        <v>`location`:``,</v>
      </c>
      <c r="F37" s="26" t="str">
        <f t="shared" ca="1" si="9"/>
        <v>`locID`:``,</v>
      </c>
      <c r="G37" s="26" t="str">
        <f t="shared" ca="1" si="10"/>
        <v>`username`:``,</v>
      </c>
      <c r="H37" s="26" t="str">
        <f t="shared" ca="1" si="11"/>
        <v>`lastName`:``,</v>
      </c>
      <c r="I37" s="26" t="str">
        <f t="shared" ca="1" si="12"/>
        <v>`firstName`:``,</v>
      </c>
      <c r="J37" s="26" t="str">
        <f t="shared" ca="1" si="13"/>
        <v>`technician`:``,</v>
      </c>
      <c r="K37" s="26" t="str">
        <f t="shared" ca="1" si="14"/>
        <v>`timeStampM`:``,</v>
      </c>
      <c r="L37" s="26" t="str">
        <f t="shared" ca="1" si="15"/>
        <v>`shiftSerial`:``,</v>
      </c>
      <c r="M37" s="25" t="str">
        <f t="shared" ca="1" si="16"/>
        <v>`siteUid`:,</v>
      </c>
      <c r="N37" s="25" t="str">
        <f t="shared" ca="1" si="17"/>
        <v>`timeStamp`:,</v>
      </c>
      <c r="O37" s="25" t="str">
        <f t="shared" ca="1" si="18"/>
        <v>`payrollPeriod`:,</v>
      </c>
      <c r="P37" s="25" t="str">
        <f t="shared" ca="1" si="19"/>
        <v>`rprtDateX`:,</v>
      </c>
      <c r="Q37" s="25" t="str">
        <f t="shared" ca="1" si="20"/>
        <v>`payroll_Period`:,</v>
      </c>
      <c r="R37" s="25" t="str">
        <f t="shared" ca="1" si="23"/>
        <v>`tsX`:,</v>
      </c>
      <c r="S37" s="25" t="str">
        <f t="shared" ca="1" si="24"/>
        <v>`teX`:,</v>
      </c>
      <c r="T37" s="26" t="str">
        <f t="shared" ca="1" si="21"/>
        <v>`ts`:`00:00`,</v>
      </c>
      <c r="U37" s="26" t="str">
        <f t="shared" ca="1" si="22"/>
        <v>`te`:`00:00`,</v>
      </c>
      <c r="V37" s="25" t="str">
        <f t="shared" ca="1" si="25"/>
        <v>`repairHrs`:3,</v>
      </c>
      <c r="W37" s="26" t="str">
        <f t="shared" ca="1" si="26"/>
        <v>`rprtDate`:`2017-11-14`,</v>
      </c>
      <c r="X37" s="26" t="str">
        <f t="shared" ca="1" si="27"/>
        <v>`timeStarts`:`2017-11-14T08:00:00-0600`,</v>
      </c>
      <c r="Y37" s="26" t="str">
        <f t="shared" ca="1" si="28"/>
        <v>`timeEnds`:`2017-11-14T11:00:00-0600`,</v>
      </c>
      <c r="Z37" s="26" t="str">
        <f t="shared" ca="1" si="29"/>
        <v>`shift`:`AM`,</v>
      </c>
      <c r="AA37" s="25" t="str">
        <f t="shared" ca="1" si="30"/>
        <v>`shiftStartTime`:8,</v>
      </c>
      <c r="AB37" s="26" t="str">
        <f t="shared" ca="1" si="0"/>
        <v>`wONum`:``,</v>
      </c>
      <c r="AC37" s="26" t="str">
        <f t="shared" ca="1" si="1"/>
        <v>`uNum`:``,</v>
      </c>
      <c r="AD37" s="27" t="str">
        <f t="shared" ca="1" si="2"/>
        <v>`notes`:``,</v>
      </c>
      <c r="AE37" s="27" t="str">
        <f t="shared" ca="1" si="3"/>
        <v>`shift_Serial`:``},</v>
      </c>
      <c r="AF37" s="18" t="s">
        <v>104</v>
      </c>
    </row>
    <row r="38" spans="1:32" x14ac:dyDescent="0.2">
      <c r="A38" s="26" t="str">
        <f t="shared" ca="1" si="4"/>
        <v>{`_id`:``,</v>
      </c>
      <c r="B38" s="26" t="str">
        <f t="shared" ca="1" si="5"/>
        <v>`_rev`:``,</v>
      </c>
      <c r="C38" s="26" t="str">
        <f t="shared" ca="1" si="6"/>
        <v>`worksiteEncoded`:``,</v>
      </c>
      <c r="D38" s="26" t="str">
        <f t="shared" ca="1" si="7"/>
        <v>`client`:``,</v>
      </c>
      <c r="E38" s="26" t="str">
        <f t="shared" ca="1" si="8"/>
        <v>`location`:``,</v>
      </c>
      <c r="F38" s="26" t="str">
        <f t="shared" ca="1" si="9"/>
        <v>`locID`:``,</v>
      </c>
      <c r="G38" s="26" t="str">
        <f t="shared" ca="1" si="10"/>
        <v>`username`:``,</v>
      </c>
      <c r="H38" s="26" t="str">
        <f t="shared" ca="1" si="11"/>
        <v>`lastName`:``,</v>
      </c>
      <c r="I38" s="26" t="str">
        <f t="shared" ca="1" si="12"/>
        <v>`firstName`:``,</v>
      </c>
      <c r="J38" s="26" t="str">
        <f t="shared" ca="1" si="13"/>
        <v>`technician`:``,</v>
      </c>
      <c r="K38" s="26" t="str">
        <f t="shared" ca="1" si="14"/>
        <v>`timeStampM`:``,</v>
      </c>
      <c r="L38" s="26" t="str">
        <f t="shared" ca="1" si="15"/>
        <v>`shiftSerial`:``,</v>
      </c>
      <c r="M38" s="25" t="str">
        <f t="shared" ca="1" si="16"/>
        <v>`siteUid`:,</v>
      </c>
      <c r="N38" s="25" t="str">
        <f t="shared" ca="1" si="17"/>
        <v>`timeStamp`:,</v>
      </c>
      <c r="O38" s="25" t="str">
        <f t="shared" ca="1" si="18"/>
        <v>`payrollPeriod`:,</v>
      </c>
      <c r="P38" s="25" t="str">
        <f t="shared" ca="1" si="19"/>
        <v>`rprtDateX`:,</v>
      </c>
      <c r="Q38" s="25" t="str">
        <f t="shared" ca="1" si="20"/>
        <v>`payroll_Period`:,</v>
      </c>
      <c r="R38" s="25" t="str">
        <f t="shared" ca="1" si="23"/>
        <v>`tsX`:,</v>
      </c>
      <c r="S38" s="25" t="str">
        <f t="shared" ca="1" si="24"/>
        <v>`teX`:,</v>
      </c>
      <c r="T38" s="26" t="str">
        <f t="shared" ca="1" si="21"/>
        <v>`ts`:`00:00`,</v>
      </c>
      <c r="U38" s="26" t="str">
        <f t="shared" ca="1" si="22"/>
        <v>`te`:`00:00`,</v>
      </c>
      <c r="V38" s="25" t="str">
        <f t="shared" ca="1" si="25"/>
        <v>`repairHrs`:3,</v>
      </c>
      <c r="W38" s="26" t="str">
        <f t="shared" ca="1" si="26"/>
        <v>`rprtDate`:`2017-11-14`,</v>
      </c>
      <c r="X38" s="26" t="str">
        <f t="shared" ca="1" si="27"/>
        <v>`timeStarts`:`2017-11-14T11:00:00-0600`,</v>
      </c>
      <c r="Y38" s="26" t="str">
        <f t="shared" ca="1" si="28"/>
        <v>`timeEnds`:`2017-11-14T14:00:00-0600`,</v>
      </c>
      <c r="Z38" s="26" t="str">
        <f t="shared" ca="1" si="29"/>
        <v>`shift`:`AM`,</v>
      </c>
      <c r="AA38" s="25" t="str">
        <f t="shared" ca="1" si="30"/>
        <v>`shiftStartTime`:8,</v>
      </c>
      <c r="AB38" s="26" t="str">
        <f t="shared" ca="1" si="0"/>
        <v>`wONum`:``,</v>
      </c>
      <c r="AC38" s="26" t="str">
        <f t="shared" ca="1" si="1"/>
        <v>`uNum`:``,</v>
      </c>
      <c r="AD38" s="27" t="str">
        <f t="shared" ca="1" si="2"/>
        <v>`notes`:``,</v>
      </c>
      <c r="AE38" s="27" t="str">
        <f t="shared" ca="1" si="3"/>
        <v>`shift_Serial`:``},</v>
      </c>
      <c r="AF38" s="18" t="s">
        <v>104</v>
      </c>
    </row>
    <row r="39" spans="1:32" x14ac:dyDescent="0.2">
      <c r="A39" s="26" t="str">
        <f t="shared" ca="1" si="4"/>
        <v>{`_id`:``,</v>
      </c>
      <c r="B39" s="26" t="str">
        <f t="shared" ca="1" si="5"/>
        <v>`_rev`:``,</v>
      </c>
      <c r="C39" s="26" t="str">
        <f t="shared" ca="1" si="6"/>
        <v>`worksiteEncoded`:``,</v>
      </c>
      <c r="D39" s="26" t="str">
        <f t="shared" ca="1" si="7"/>
        <v>`client`:``,</v>
      </c>
      <c r="E39" s="26" t="str">
        <f t="shared" ca="1" si="8"/>
        <v>`location`:``,</v>
      </c>
      <c r="F39" s="26" t="str">
        <f t="shared" ca="1" si="9"/>
        <v>`locID`:``,</v>
      </c>
      <c r="G39" s="26" t="str">
        <f t="shared" ca="1" si="10"/>
        <v>`username`:``,</v>
      </c>
      <c r="H39" s="26" t="str">
        <f t="shared" ca="1" si="11"/>
        <v>`lastName`:``,</v>
      </c>
      <c r="I39" s="26" t="str">
        <f t="shared" ca="1" si="12"/>
        <v>`firstName`:``,</v>
      </c>
      <c r="J39" s="26" t="str">
        <f t="shared" ca="1" si="13"/>
        <v>`technician`:``,</v>
      </c>
      <c r="K39" s="26" t="str">
        <f t="shared" ca="1" si="14"/>
        <v>`timeStampM`:``,</v>
      </c>
      <c r="L39" s="26" t="str">
        <f t="shared" ca="1" si="15"/>
        <v>`shiftSerial`:``,</v>
      </c>
      <c r="M39" s="25" t="str">
        <f t="shared" ca="1" si="16"/>
        <v>`siteUid`:,</v>
      </c>
      <c r="N39" s="25" t="str">
        <f t="shared" ca="1" si="17"/>
        <v>`timeStamp`:,</v>
      </c>
      <c r="O39" s="25" t="str">
        <f t="shared" ca="1" si="18"/>
        <v>`payrollPeriod`:,</v>
      </c>
      <c r="P39" s="25" t="str">
        <f t="shared" ca="1" si="19"/>
        <v>`rprtDateX`:,</v>
      </c>
      <c r="Q39" s="25" t="str">
        <f t="shared" ca="1" si="20"/>
        <v>`payroll_Period`:,</v>
      </c>
      <c r="R39" s="25" t="str">
        <f t="shared" ca="1" si="23"/>
        <v>`tsX`:,</v>
      </c>
      <c r="S39" s="25" t="str">
        <f t="shared" ca="1" si="24"/>
        <v>`teX`:,</v>
      </c>
      <c r="T39" s="26" t="str">
        <f t="shared" ca="1" si="21"/>
        <v>`ts`:`00:00`,</v>
      </c>
      <c r="U39" s="26" t="str">
        <f t="shared" ca="1" si="22"/>
        <v>`te`:`00:00`,</v>
      </c>
      <c r="V39" s="25" t="str">
        <f t="shared" ca="1" si="25"/>
        <v>`repairHrs`:2,</v>
      </c>
      <c r="W39" s="26" t="str">
        <f t="shared" ca="1" si="26"/>
        <v>`rprtDate`:`2017-11-14`,</v>
      </c>
      <c r="X39" s="26" t="str">
        <f t="shared" ca="1" si="27"/>
        <v>`timeStarts`:`2017-11-14T14:00:00-0600`,</v>
      </c>
      <c r="Y39" s="26" t="str">
        <f t="shared" ca="1" si="28"/>
        <v>`timeEnds`:`2017-11-14T16:00:00-0600`,</v>
      </c>
      <c r="Z39" s="26" t="str">
        <f t="shared" ca="1" si="29"/>
        <v>`shift`:`AM`,</v>
      </c>
      <c r="AA39" s="25" t="str">
        <f t="shared" ca="1" si="30"/>
        <v>`shiftStartTime`:8,</v>
      </c>
      <c r="AB39" s="26" t="str">
        <f t="shared" ca="1" si="0"/>
        <v>`wONum`:``,</v>
      </c>
      <c r="AC39" s="26" t="str">
        <f t="shared" ca="1" si="1"/>
        <v>`uNum`:``,</v>
      </c>
      <c r="AD39" s="27" t="str">
        <f t="shared" ca="1" si="2"/>
        <v>`notes`:``,</v>
      </c>
      <c r="AE39" s="27" t="str">
        <f t="shared" ca="1" si="3"/>
        <v>`shift_Serial`:``},</v>
      </c>
      <c r="AF39" s="18" t="s">
        <v>104</v>
      </c>
    </row>
    <row r="40" spans="1:32" x14ac:dyDescent="0.2">
      <c r="A40" s="26" t="str">
        <f t="shared" ca="1" si="4"/>
        <v>{`_id`:``,</v>
      </c>
      <c r="B40" s="26" t="str">
        <f t="shared" ca="1" si="5"/>
        <v>`_rev`:``,</v>
      </c>
      <c r="C40" s="26" t="str">
        <f t="shared" ca="1" si="6"/>
        <v>`worksiteEncoded`:``,</v>
      </c>
      <c r="D40" s="26" t="str">
        <f t="shared" ca="1" si="7"/>
        <v>`client`:``,</v>
      </c>
      <c r="E40" s="26" t="str">
        <f t="shared" ca="1" si="8"/>
        <v>`location`:``,</v>
      </c>
      <c r="F40" s="26" t="str">
        <f t="shared" ca="1" si="9"/>
        <v>`locID`:``,</v>
      </c>
      <c r="G40" s="26" t="str">
        <f t="shared" ca="1" si="10"/>
        <v>`username`:``,</v>
      </c>
      <c r="H40" s="26" t="str">
        <f t="shared" ca="1" si="11"/>
        <v>`lastName`:``,</v>
      </c>
      <c r="I40" s="26" t="str">
        <f t="shared" ca="1" si="12"/>
        <v>`firstName`:``,</v>
      </c>
      <c r="J40" s="26" t="str">
        <f t="shared" ca="1" si="13"/>
        <v>`technician`:``,</v>
      </c>
      <c r="K40" s="26" t="str">
        <f t="shared" ca="1" si="14"/>
        <v>`timeStampM`:``,</v>
      </c>
      <c r="L40" s="26" t="str">
        <f t="shared" ca="1" si="15"/>
        <v>`shiftSerial`:``,</v>
      </c>
      <c r="M40" s="25" t="str">
        <f t="shared" ca="1" si="16"/>
        <v>`siteUid`:,</v>
      </c>
      <c r="N40" s="25" t="str">
        <f t="shared" ca="1" si="17"/>
        <v>`timeStamp`:,</v>
      </c>
      <c r="O40" s="25" t="str">
        <f t="shared" ca="1" si="18"/>
        <v>`payrollPeriod`:,</v>
      </c>
      <c r="P40" s="25" t="str">
        <f t="shared" ca="1" si="19"/>
        <v>`rprtDateX`:,</v>
      </c>
      <c r="Q40" s="25" t="str">
        <f t="shared" ca="1" si="20"/>
        <v>`payroll_Period`:,</v>
      </c>
      <c r="R40" s="25" t="str">
        <f t="shared" ca="1" si="23"/>
        <v>`tsX`:,</v>
      </c>
      <c r="S40" s="25" t="str">
        <f t="shared" ca="1" si="24"/>
        <v>`teX`:,</v>
      </c>
      <c r="T40" s="26" t="str">
        <f t="shared" ca="1" si="21"/>
        <v>`ts`:`00:00`,</v>
      </c>
      <c r="U40" s="26" t="str">
        <f t="shared" ca="1" si="22"/>
        <v>`te`:`00:00`,</v>
      </c>
      <c r="V40" s="25" t="str">
        <f t="shared" ca="1" si="25"/>
        <v>`repairHrs`:5,</v>
      </c>
      <c r="W40" s="26" t="str">
        <f t="shared" ca="1" si="26"/>
        <v>`rprtDate`:`2017-11-14`,</v>
      </c>
      <c r="X40" s="26" t="str">
        <f t="shared" ca="1" si="27"/>
        <v>`timeStarts`:`2017-11-14T16:00:00-0600`,</v>
      </c>
      <c r="Y40" s="26" t="str">
        <f t="shared" ca="1" si="28"/>
        <v>`timeEnds`:`2017-11-14T21:00:00-0600`,</v>
      </c>
      <c r="Z40" s="26" t="str">
        <f t="shared" ca="1" si="29"/>
        <v>`shift`:`AM`,</v>
      </c>
      <c r="AA40" s="25" t="str">
        <f t="shared" ca="1" si="30"/>
        <v>`shiftStartTime`:8,</v>
      </c>
      <c r="AB40" s="26" t="str">
        <f t="shared" ca="1" si="0"/>
        <v>`wONum`:``,</v>
      </c>
      <c r="AC40" s="26" t="str">
        <f t="shared" ca="1" si="1"/>
        <v>`uNum`:``,</v>
      </c>
      <c r="AD40" s="27" t="str">
        <f t="shared" ca="1" si="2"/>
        <v>`notes`:``,</v>
      </c>
      <c r="AE40" s="27" t="str">
        <f t="shared" ca="1" si="3"/>
        <v>`shift_Serial`:``},</v>
      </c>
      <c r="AF40" s="18" t="s">
        <v>104</v>
      </c>
    </row>
    <row r="41" spans="1:32" x14ac:dyDescent="0.2">
      <c r="A41" s="26" t="str">
        <f t="shared" ca="1" si="4"/>
        <v>{`_id`:``,</v>
      </c>
      <c r="B41" s="26" t="str">
        <f t="shared" ca="1" si="5"/>
        <v>`_rev`:``,</v>
      </c>
      <c r="C41" s="26" t="str">
        <f t="shared" ca="1" si="6"/>
        <v>`worksiteEncoded`:``,</v>
      </c>
      <c r="D41" s="26" t="str">
        <f t="shared" ca="1" si="7"/>
        <v>`client`:``,</v>
      </c>
      <c r="E41" s="26" t="str">
        <f t="shared" ca="1" si="8"/>
        <v>`location`:``,</v>
      </c>
      <c r="F41" s="26" t="str">
        <f t="shared" ca="1" si="9"/>
        <v>`locID`:``,</v>
      </c>
      <c r="G41" s="26" t="str">
        <f t="shared" ca="1" si="10"/>
        <v>`username`:``,</v>
      </c>
      <c r="H41" s="26" t="str">
        <f t="shared" ca="1" si="11"/>
        <v>`lastName`:``,</v>
      </c>
      <c r="I41" s="26" t="str">
        <f t="shared" ca="1" si="12"/>
        <v>`firstName`:``,</v>
      </c>
      <c r="J41" s="26" t="str">
        <f t="shared" ca="1" si="13"/>
        <v>`technician`:``,</v>
      </c>
      <c r="K41" s="26" t="str">
        <f t="shared" ca="1" si="14"/>
        <v>`timeStampM`:``,</v>
      </c>
      <c r="L41" s="26" t="str">
        <f t="shared" ca="1" si="15"/>
        <v>`shiftSerial`:``,</v>
      </c>
      <c r="M41" s="25" t="str">
        <f t="shared" ca="1" si="16"/>
        <v>`siteUid`:,</v>
      </c>
      <c r="N41" s="25" t="str">
        <f t="shared" ca="1" si="17"/>
        <v>`timeStamp`:,</v>
      </c>
      <c r="O41" s="25" t="str">
        <f t="shared" ca="1" si="18"/>
        <v>`payrollPeriod`:,</v>
      </c>
      <c r="P41" s="25" t="str">
        <f t="shared" ca="1" si="19"/>
        <v>`rprtDateX`:,</v>
      </c>
      <c r="Q41" s="25" t="str">
        <f t="shared" ca="1" si="20"/>
        <v>`payroll_Period`:,</v>
      </c>
      <c r="R41" s="25" t="str">
        <f t="shared" ca="1" si="23"/>
        <v>`tsX`:,</v>
      </c>
      <c r="S41" s="25" t="str">
        <f t="shared" ca="1" si="24"/>
        <v>`teX`:,</v>
      </c>
      <c r="T41" s="26" t="str">
        <f t="shared" ca="1" si="21"/>
        <v>`ts`:`00:00`,</v>
      </c>
      <c r="U41" s="26" t="str">
        <f t="shared" ca="1" si="22"/>
        <v>`te`:`00:00`,</v>
      </c>
      <c r="V41" s="25" t="str">
        <f t="shared" ca="1" si="25"/>
        <v>`repairHrs`:4,</v>
      </c>
      <c r="W41" s="26" t="str">
        <f t="shared" ca="1" si="26"/>
        <v>`rprtDate`:`2017-11-14`,</v>
      </c>
      <c r="X41" s="26" t="str">
        <f t="shared" ca="1" si="27"/>
        <v>`timeStarts`:`2017-11-14T21:00:00-0600`,</v>
      </c>
      <c r="Y41" s="26" t="str">
        <f t="shared" ca="1" si="28"/>
        <v>`timeEnds`:`2017-11-15T01:00:00-0600`,</v>
      </c>
      <c r="Z41" s="26" t="str">
        <f t="shared" ca="1" si="29"/>
        <v>`shift`:`AM`,</v>
      </c>
      <c r="AA41" s="25" t="str">
        <f t="shared" ca="1" si="30"/>
        <v>`shiftStartTime`:8,</v>
      </c>
      <c r="AB41" s="26" t="str">
        <f t="shared" ca="1" si="0"/>
        <v>`wONum`:``,</v>
      </c>
      <c r="AC41" s="26" t="str">
        <f t="shared" ca="1" si="1"/>
        <v>`uNum`:``,</v>
      </c>
      <c r="AD41" s="27" t="str">
        <f t="shared" ca="1" si="2"/>
        <v>`notes`:``,</v>
      </c>
      <c r="AE41" s="27" t="str">
        <f t="shared" ca="1" si="3"/>
        <v>`shift_Serial`:``},</v>
      </c>
      <c r="AF41" s="18" t="s">
        <v>104</v>
      </c>
    </row>
    <row r="42" spans="1:32" x14ac:dyDescent="0.2">
      <c r="A42" s="26" t="str">
        <f t="shared" ca="1" si="4"/>
        <v>{`_id`:``,</v>
      </c>
      <c r="B42" s="26" t="str">
        <f t="shared" ca="1" si="5"/>
        <v>`_rev`:``,</v>
      </c>
      <c r="C42" s="26" t="str">
        <f t="shared" ca="1" si="6"/>
        <v>`worksiteEncoded`:``,</v>
      </c>
      <c r="D42" s="26" t="str">
        <f t="shared" ca="1" si="7"/>
        <v>`client`:``,</v>
      </c>
      <c r="E42" s="26" t="str">
        <f t="shared" ca="1" si="8"/>
        <v>`location`:``,</v>
      </c>
      <c r="F42" s="26" t="str">
        <f t="shared" ca="1" si="9"/>
        <v>`locID`:``,</v>
      </c>
      <c r="G42" s="26" t="str">
        <f t="shared" ca="1" si="10"/>
        <v>`username`:``,</v>
      </c>
      <c r="H42" s="26" t="str">
        <f t="shared" ca="1" si="11"/>
        <v>`lastName`:``,</v>
      </c>
      <c r="I42" s="26" t="str">
        <f t="shared" ca="1" si="12"/>
        <v>`firstName`:``,</v>
      </c>
      <c r="J42" s="26" t="str">
        <f t="shared" ca="1" si="13"/>
        <v>`technician`:``,</v>
      </c>
      <c r="K42" s="26" t="str">
        <f t="shared" ca="1" si="14"/>
        <v>`timeStampM`:``,</v>
      </c>
      <c r="L42" s="26" t="str">
        <f t="shared" ca="1" si="15"/>
        <v>`shiftSerial`:``,</v>
      </c>
      <c r="M42" s="25" t="str">
        <f t="shared" ca="1" si="16"/>
        <v>`siteUid`:,</v>
      </c>
      <c r="N42" s="25" t="str">
        <f t="shared" ca="1" si="17"/>
        <v>`timeStamp`:,</v>
      </c>
      <c r="O42" s="25" t="str">
        <f t="shared" ca="1" si="18"/>
        <v>`payrollPeriod`:,</v>
      </c>
      <c r="P42" s="25" t="str">
        <f t="shared" ca="1" si="19"/>
        <v>`rprtDateX`:,</v>
      </c>
      <c r="Q42" s="25" t="str">
        <f t="shared" ca="1" si="20"/>
        <v>`payroll_Period`:,</v>
      </c>
      <c r="R42" s="25" t="str">
        <f t="shared" ca="1" si="23"/>
        <v>`tsX`:,</v>
      </c>
      <c r="S42" s="25" t="str">
        <f t="shared" ca="1" si="24"/>
        <v>`teX`:,</v>
      </c>
      <c r="T42" s="26" t="str">
        <f t="shared" ca="1" si="21"/>
        <v>`ts`:`00:00`,</v>
      </c>
      <c r="U42" s="26" t="str">
        <f t="shared" ca="1" si="22"/>
        <v>`te`:`00:00`,</v>
      </c>
      <c r="V42" s="25" t="str">
        <f t="shared" ca="1" si="25"/>
        <v>`repairHrs`:5,</v>
      </c>
      <c r="W42" s="26" t="str">
        <f t="shared" ca="1" si="26"/>
        <v>`rprtDate`:`2017-11-14`,</v>
      </c>
      <c r="X42" s="26" t="str">
        <f t="shared" ca="1" si="27"/>
        <v>`timeStarts`:`2017-11-15T01:00:00-0600`,</v>
      </c>
      <c r="Y42" s="26" t="str">
        <f t="shared" ca="1" si="28"/>
        <v>`timeEnds`:`2017-11-15T06:00:00-0600`,</v>
      </c>
      <c r="Z42" s="26" t="str">
        <f t="shared" ca="1" si="29"/>
        <v>`shift`:`AM`,</v>
      </c>
      <c r="AA42" s="25" t="str">
        <f t="shared" ca="1" si="30"/>
        <v>`shiftStartTime`:8,</v>
      </c>
      <c r="AB42" s="26" t="str">
        <f t="shared" ca="1" si="0"/>
        <v>`wONum`:``,</v>
      </c>
      <c r="AC42" s="26" t="str">
        <f t="shared" ca="1" si="1"/>
        <v>`uNum`:``,</v>
      </c>
      <c r="AD42" s="27" t="str">
        <f t="shared" ca="1" si="2"/>
        <v>`notes`:``,</v>
      </c>
      <c r="AE42" s="27" t="str">
        <f t="shared" ca="1" si="3"/>
        <v>`shift_Serial`:``},</v>
      </c>
      <c r="AF42" s="18" t="s">
        <v>104</v>
      </c>
    </row>
    <row r="43" spans="1:32" x14ac:dyDescent="0.2">
      <c r="A43" s="26" t="str">
        <f t="shared" ca="1" si="4"/>
        <v>{`_id`:``,</v>
      </c>
      <c r="B43" s="26" t="str">
        <f t="shared" ca="1" si="5"/>
        <v>`_rev`:``,</v>
      </c>
      <c r="C43" s="26" t="str">
        <f t="shared" ca="1" si="6"/>
        <v>`worksiteEncoded`:``,</v>
      </c>
      <c r="D43" s="26" t="str">
        <f t="shared" ca="1" si="7"/>
        <v>`client`:``,</v>
      </c>
      <c r="E43" s="26" t="str">
        <f t="shared" ca="1" si="8"/>
        <v>`location`:``,</v>
      </c>
      <c r="F43" s="26" t="str">
        <f t="shared" ca="1" si="9"/>
        <v>`locID`:``,</v>
      </c>
      <c r="G43" s="26" t="str">
        <f t="shared" ca="1" si="10"/>
        <v>`username`:``,</v>
      </c>
      <c r="H43" s="26" t="str">
        <f t="shared" ca="1" si="11"/>
        <v>`lastName`:``,</v>
      </c>
      <c r="I43" s="26" t="str">
        <f t="shared" ca="1" si="12"/>
        <v>`firstName`:``,</v>
      </c>
      <c r="J43" s="26" t="str">
        <f t="shared" ca="1" si="13"/>
        <v>`technician`:``,</v>
      </c>
      <c r="K43" s="26" t="str">
        <f t="shared" ca="1" si="14"/>
        <v>`timeStampM`:``,</v>
      </c>
      <c r="L43" s="26" t="str">
        <f t="shared" ca="1" si="15"/>
        <v>`shiftSerial`:``,</v>
      </c>
      <c r="M43" s="25" t="str">
        <f t="shared" ca="1" si="16"/>
        <v>`siteUid`:,</v>
      </c>
      <c r="N43" s="25" t="str">
        <f t="shared" ca="1" si="17"/>
        <v>`timeStamp`:,</v>
      </c>
      <c r="O43" s="25" t="str">
        <f t="shared" ca="1" si="18"/>
        <v>`payrollPeriod`:,</v>
      </c>
      <c r="P43" s="25" t="str">
        <f t="shared" ca="1" si="19"/>
        <v>`rprtDateX`:,</v>
      </c>
      <c r="Q43" s="25" t="str">
        <f t="shared" ca="1" si="20"/>
        <v>`payroll_Period`:,</v>
      </c>
      <c r="R43" s="25" t="str">
        <f t="shared" ca="1" si="23"/>
        <v>`tsX`:,</v>
      </c>
      <c r="S43" s="25" t="str">
        <f t="shared" ca="1" si="24"/>
        <v>`teX`:,</v>
      </c>
      <c r="T43" s="26" t="str">
        <f t="shared" ca="1" si="21"/>
        <v>`ts`:`00:00`,</v>
      </c>
      <c r="U43" s="26" t="str">
        <f t="shared" ca="1" si="22"/>
        <v>`te`:`00:00`,</v>
      </c>
      <c r="V43" s="25" t="str">
        <f t="shared" ca="1" si="25"/>
        <v>`repairHrs`:4,</v>
      </c>
      <c r="W43" s="26" t="str">
        <f t="shared" ca="1" si="26"/>
        <v>`rprtDate`:`2017-11-14`,</v>
      </c>
      <c r="X43" s="26" t="str">
        <f t="shared" ca="1" si="27"/>
        <v>`timeStarts`:`2017-11-15T06:00:00-0600`,</v>
      </c>
      <c r="Y43" s="26" t="str">
        <f t="shared" ca="1" si="28"/>
        <v>`timeEnds`:`2017-11-15T10:00:00-0600`,</v>
      </c>
      <c r="Z43" s="26" t="str">
        <f t="shared" ca="1" si="29"/>
        <v>`shift`:`AM`,</v>
      </c>
      <c r="AA43" s="25" t="str">
        <f t="shared" ca="1" si="30"/>
        <v>`shiftStartTime`:8,</v>
      </c>
      <c r="AB43" s="26" t="str">
        <f t="shared" ca="1" si="0"/>
        <v>`wONum`:``,</v>
      </c>
      <c r="AC43" s="26" t="str">
        <f t="shared" ca="1" si="1"/>
        <v>`uNum`:``,</v>
      </c>
      <c r="AD43" s="27" t="str">
        <f t="shared" ca="1" si="2"/>
        <v>`notes`:``,</v>
      </c>
      <c r="AE43" s="27" t="str">
        <f t="shared" ca="1" si="3"/>
        <v>`shift_Serial`:``},</v>
      </c>
      <c r="AF43" s="18" t="s">
        <v>104</v>
      </c>
    </row>
    <row r="44" spans="1:32" x14ac:dyDescent="0.2">
      <c r="A44" s="26" t="str">
        <f t="shared" ca="1" si="4"/>
        <v>{`_id`:``,</v>
      </c>
      <c r="B44" s="26" t="str">
        <f t="shared" ca="1" si="5"/>
        <v>`_rev`:``,</v>
      </c>
      <c r="C44" s="26" t="str">
        <f t="shared" ca="1" si="6"/>
        <v>`worksiteEncoded`:``,</v>
      </c>
      <c r="D44" s="26" t="str">
        <f t="shared" ca="1" si="7"/>
        <v>`client`:``,</v>
      </c>
      <c r="E44" s="26" t="str">
        <f t="shared" ca="1" si="8"/>
        <v>`location`:``,</v>
      </c>
      <c r="F44" s="26" t="str">
        <f t="shared" ca="1" si="9"/>
        <v>`locID`:``,</v>
      </c>
      <c r="G44" s="26" t="str">
        <f t="shared" ca="1" si="10"/>
        <v>`username`:``,</v>
      </c>
      <c r="H44" s="26" t="str">
        <f t="shared" ca="1" si="11"/>
        <v>`lastName`:``,</v>
      </c>
      <c r="I44" s="26" t="str">
        <f t="shared" ca="1" si="12"/>
        <v>`firstName`:``,</v>
      </c>
      <c r="J44" s="26" t="str">
        <f t="shared" ca="1" si="13"/>
        <v>`technician`:``,</v>
      </c>
      <c r="K44" s="26" t="str">
        <f t="shared" ca="1" si="14"/>
        <v>`timeStampM`:``,</v>
      </c>
      <c r="L44" s="26" t="str">
        <f t="shared" ca="1" si="15"/>
        <v>`shiftSerial`:``,</v>
      </c>
      <c r="M44" s="25" t="str">
        <f t="shared" ca="1" si="16"/>
        <v>`siteUid`:,</v>
      </c>
      <c r="N44" s="25" t="str">
        <f t="shared" ca="1" si="17"/>
        <v>`timeStamp`:,</v>
      </c>
      <c r="O44" s="25" t="str">
        <f t="shared" ca="1" si="18"/>
        <v>`payrollPeriod`:,</v>
      </c>
      <c r="P44" s="25" t="str">
        <f t="shared" ca="1" si="19"/>
        <v>`rprtDateX`:,</v>
      </c>
      <c r="Q44" s="25" t="str">
        <f t="shared" ca="1" si="20"/>
        <v>`payroll_Period`:,</v>
      </c>
      <c r="R44" s="25" t="str">
        <f t="shared" ca="1" si="23"/>
        <v>`tsX`:,</v>
      </c>
      <c r="S44" s="25" t="str">
        <f t="shared" ca="1" si="24"/>
        <v>`teX`:,</v>
      </c>
      <c r="T44" s="26" t="str">
        <f t="shared" ca="1" si="21"/>
        <v>`ts`:`00:00`,</v>
      </c>
      <c r="U44" s="26" t="str">
        <f t="shared" ca="1" si="22"/>
        <v>`te`:`00:00`,</v>
      </c>
      <c r="V44" s="25" t="str">
        <f t="shared" ca="1" si="25"/>
        <v>`repairHrs`:4,</v>
      </c>
      <c r="W44" s="26" t="str">
        <f t="shared" ca="1" si="26"/>
        <v>`rprtDate`:`2017-11-14`,</v>
      </c>
      <c r="X44" s="26" t="str">
        <f t="shared" ca="1" si="27"/>
        <v>`timeStarts`:`2017-11-15T10:00:00-0600`,</v>
      </c>
      <c r="Y44" s="26" t="str">
        <f t="shared" ca="1" si="28"/>
        <v>`timeEnds`:`2017-11-15T14:00:00-0600`,</v>
      </c>
      <c r="Z44" s="26" t="str">
        <f t="shared" ca="1" si="29"/>
        <v>`shift`:`AM`,</v>
      </c>
      <c r="AA44" s="25" t="str">
        <f t="shared" ca="1" si="30"/>
        <v>`shiftStartTime`:8,</v>
      </c>
      <c r="AB44" s="26" t="str">
        <f t="shared" ca="1" si="0"/>
        <v>`wONum`:``,</v>
      </c>
      <c r="AC44" s="26" t="str">
        <f t="shared" ca="1" si="1"/>
        <v>`uNum`:``,</v>
      </c>
      <c r="AD44" s="27" t="str">
        <f t="shared" ca="1" si="2"/>
        <v>`notes`:``,</v>
      </c>
      <c r="AE44" s="27" t="str">
        <f t="shared" ca="1" si="3"/>
        <v>`shift_Serial`:``},</v>
      </c>
      <c r="AF44" s="18" t="s">
        <v>104</v>
      </c>
    </row>
    <row r="45" spans="1:32" x14ac:dyDescent="0.2">
      <c r="A45" s="26" t="str">
        <f t="shared" ca="1" si="4"/>
        <v>{`_id`:``,</v>
      </c>
      <c r="B45" s="26" t="str">
        <f t="shared" ca="1" si="5"/>
        <v>`_rev`:``,</v>
      </c>
      <c r="C45" s="26" t="str">
        <f t="shared" ca="1" si="6"/>
        <v>`worksiteEncoded`:``,</v>
      </c>
      <c r="D45" s="26" t="str">
        <f t="shared" ca="1" si="7"/>
        <v>`client`:``,</v>
      </c>
      <c r="E45" s="26" t="str">
        <f t="shared" ca="1" si="8"/>
        <v>`location`:``,</v>
      </c>
      <c r="F45" s="26" t="str">
        <f t="shared" ca="1" si="9"/>
        <v>`locID`:``,</v>
      </c>
      <c r="G45" s="26" t="str">
        <f t="shared" ca="1" si="10"/>
        <v>`username`:``,</v>
      </c>
      <c r="H45" s="26" t="str">
        <f t="shared" ca="1" si="11"/>
        <v>`lastName`:``,</v>
      </c>
      <c r="I45" s="26" t="str">
        <f t="shared" ca="1" si="12"/>
        <v>`firstName`:``,</v>
      </c>
      <c r="J45" s="26" t="str">
        <f t="shared" ca="1" si="13"/>
        <v>`technician`:``,</v>
      </c>
      <c r="K45" s="26" t="str">
        <f t="shared" ca="1" si="14"/>
        <v>`timeStampM`:``,</v>
      </c>
      <c r="L45" s="26" t="str">
        <f t="shared" ca="1" si="15"/>
        <v>`shiftSerial`:``,</v>
      </c>
      <c r="M45" s="25" t="str">
        <f t="shared" ca="1" si="16"/>
        <v>`siteUid`:,</v>
      </c>
      <c r="N45" s="25" t="str">
        <f t="shared" ca="1" si="17"/>
        <v>`timeStamp`:,</v>
      </c>
      <c r="O45" s="25" t="str">
        <f t="shared" ca="1" si="18"/>
        <v>`payrollPeriod`:,</v>
      </c>
      <c r="P45" s="25" t="str">
        <f t="shared" ca="1" si="19"/>
        <v>`rprtDateX`:,</v>
      </c>
      <c r="Q45" s="25" t="str">
        <f t="shared" ca="1" si="20"/>
        <v>`payroll_Period`:,</v>
      </c>
      <c r="R45" s="25" t="str">
        <f t="shared" ca="1" si="23"/>
        <v>`tsX`:,</v>
      </c>
      <c r="S45" s="25" t="str">
        <f t="shared" ca="1" si="24"/>
        <v>`teX`:,</v>
      </c>
      <c r="T45" s="26" t="str">
        <f t="shared" ca="1" si="21"/>
        <v>`ts`:`00:00`,</v>
      </c>
      <c r="U45" s="26" t="str">
        <f t="shared" ca="1" si="22"/>
        <v>`te`:`00:00`,</v>
      </c>
      <c r="V45" s="25" t="str">
        <f t="shared" ca="1" si="25"/>
        <v>`repairHrs`:2,</v>
      </c>
      <c r="W45" s="26" t="str">
        <f t="shared" ca="1" si="26"/>
        <v>`rprtDate`:`2017-11-14`,</v>
      </c>
      <c r="X45" s="26" t="str">
        <f t="shared" ca="1" si="27"/>
        <v>`timeStarts`:`2017-11-15T14:00:00-0600`,</v>
      </c>
      <c r="Y45" s="26" t="str">
        <f t="shared" ca="1" si="28"/>
        <v>`timeEnds`:`2017-11-15T16:00:00-0600`,</v>
      </c>
      <c r="Z45" s="26" t="str">
        <f t="shared" ca="1" si="29"/>
        <v>`shift`:`AM`,</v>
      </c>
      <c r="AA45" s="25" t="str">
        <f t="shared" ca="1" si="30"/>
        <v>`shiftStartTime`:8,</v>
      </c>
      <c r="AB45" s="26" t="str">
        <f t="shared" ca="1" si="0"/>
        <v>`wONum`:``,</v>
      </c>
      <c r="AC45" s="26" t="str">
        <f t="shared" ca="1" si="1"/>
        <v>`uNum`:``,</v>
      </c>
      <c r="AD45" s="27" t="str">
        <f t="shared" ca="1" si="2"/>
        <v>`notes`:``,</v>
      </c>
      <c r="AE45" s="27" t="str">
        <f t="shared" ca="1" si="3"/>
        <v>`shift_Serial`:``},</v>
      </c>
      <c r="AF45" s="18" t="s">
        <v>104</v>
      </c>
    </row>
    <row r="46" spans="1:32" x14ac:dyDescent="0.2">
      <c r="A46" s="26" t="str">
        <f t="shared" ca="1" si="4"/>
        <v>{`_id`:``,</v>
      </c>
      <c r="B46" s="26" t="str">
        <f t="shared" ca="1" si="5"/>
        <v>`_rev`:``,</v>
      </c>
      <c r="C46" s="26" t="str">
        <f t="shared" ca="1" si="6"/>
        <v>`worksiteEncoded`:``,</v>
      </c>
      <c r="D46" s="26" t="str">
        <f t="shared" ca="1" si="7"/>
        <v>`client`:``,</v>
      </c>
      <c r="E46" s="26" t="str">
        <f t="shared" ca="1" si="8"/>
        <v>`location`:``,</v>
      </c>
      <c r="F46" s="26" t="str">
        <f t="shared" ca="1" si="9"/>
        <v>`locID`:``,</v>
      </c>
      <c r="G46" s="26" t="str">
        <f t="shared" ca="1" si="10"/>
        <v>`username`:``,</v>
      </c>
      <c r="H46" s="26" t="str">
        <f t="shared" ca="1" si="11"/>
        <v>`lastName`:``,</v>
      </c>
      <c r="I46" s="26" t="str">
        <f t="shared" ca="1" si="12"/>
        <v>`firstName`:``,</v>
      </c>
      <c r="J46" s="26" t="str">
        <f t="shared" ca="1" si="13"/>
        <v>`technician`:``,</v>
      </c>
      <c r="K46" s="26" t="str">
        <f t="shared" ca="1" si="14"/>
        <v>`timeStampM`:``,</v>
      </c>
      <c r="L46" s="26" t="str">
        <f t="shared" ca="1" si="15"/>
        <v>`shiftSerial`:``,</v>
      </c>
      <c r="M46" s="25" t="str">
        <f t="shared" ca="1" si="16"/>
        <v>`siteUid`:,</v>
      </c>
      <c r="N46" s="25" t="str">
        <f t="shared" ca="1" si="17"/>
        <v>`timeStamp`:,</v>
      </c>
      <c r="O46" s="25" t="str">
        <f t="shared" ca="1" si="18"/>
        <v>`payrollPeriod`:,</v>
      </c>
      <c r="P46" s="25" t="str">
        <f t="shared" ca="1" si="19"/>
        <v>`rprtDateX`:,</v>
      </c>
      <c r="Q46" s="25" t="str">
        <f t="shared" ca="1" si="20"/>
        <v>`payroll_Period`:,</v>
      </c>
      <c r="R46" s="25" t="str">
        <f t="shared" ca="1" si="23"/>
        <v>`tsX`:,</v>
      </c>
      <c r="S46" s="25" t="str">
        <f t="shared" ca="1" si="24"/>
        <v>`teX`:,</v>
      </c>
      <c r="T46" s="26" t="str">
        <f t="shared" ca="1" si="21"/>
        <v>`ts`:`00:00`,</v>
      </c>
      <c r="U46" s="26" t="str">
        <f t="shared" ca="1" si="22"/>
        <v>`te`:`00:00`,</v>
      </c>
      <c r="V46" s="25" t="str">
        <f t="shared" ca="1" si="25"/>
        <v>`repairHrs`:4,</v>
      </c>
      <c r="W46" s="26" t="str">
        <f t="shared" ca="1" si="26"/>
        <v>`rprtDate`:`2017-11-14`,</v>
      </c>
      <c r="X46" s="26" t="str">
        <f t="shared" ca="1" si="27"/>
        <v>`timeStarts`:`2017-11-15T16:00:00-0600`,</v>
      </c>
      <c r="Y46" s="26" t="str">
        <f t="shared" ca="1" si="28"/>
        <v>`timeEnds`:`2017-11-15T20:00:00-0600`,</v>
      </c>
      <c r="Z46" s="26" t="str">
        <f t="shared" ca="1" si="29"/>
        <v>`shift`:`AM`,</v>
      </c>
      <c r="AA46" s="25" t="str">
        <f t="shared" ca="1" si="30"/>
        <v>`shiftStartTime`:8,</v>
      </c>
      <c r="AB46" s="26" t="str">
        <f t="shared" ca="1" si="0"/>
        <v>`wONum`:``,</v>
      </c>
      <c r="AC46" s="26" t="str">
        <f t="shared" ca="1" si="1"/>
        <v>`uNum`:``,</v>
      </c>
      <c r="AD46" s="27" t="str">
        <f t="shared" ca="1" si="2"/>
        <v>`notes`:``,</v>
      </c>
      <c r="AE46" s="27" t="str">
        <f t="shared" ca="1" si="3"/>
        <v>`shift_Serial`:``},</v>
      </c>
      <c r="AF46" s="18" t="s">
        <v>104</v>
      </c>
    </row>
    <row r="47" spans="1:32" x14ac:dyDescent="0.2">
      <c r="A47" s="26" t="str">
        <f t="shared" ca="1" si="4"/>
        <v>{`_id`:``,</v>
      </c>
      <c r="B47" s="26" t="str">
        <f t="shared" ca="1" si="5"/>
        <v>`_rev`:``,</v>
      </c>
      <c r="C47" s="26" t="str">
        <f t="shared" ca="1" si="6"/>
        <v>`worksiteEncoded`:``,</v>
      </c>
      <c r="D47" s="26" t="str">
        <f t="shared" ca="1" si="7"/>
        <v>`client`:``,</v>
      </c>
      <c r="E47" s="26" t="str">
        <f t="shared" ca="1" si="8"/>
        <v>`location`:``,</v>
      </c>
      <c r="F47" s="26" t="str">
        <f t="shared" ca="1" si="9"/>
        <v>`locID`:``,</v>
      </c>
      <c r="G47" s="26" t="str">
        <f t="shared" ca="1" si="10"/>
        <v>`username`:``,</v>
      </c>
      <c r="H47" s="26" t="str">
        <f t="shared" ca="1" si="11"/>
        <v>`lastName`:``,</v>
      </c>
      <c r="I47" s="26" t="str">
        <f t="shared" ca="1" si="12"/>
        <v>`firstName`:``,</v>
      </c>
      <c r="J47" s="26" t="str">
        <f t="shared" ca="1" si="13"/>
        <v>`technician`:``,</v>
      </c>
      <c r="K47" s="26" t="str">
        <f t="shared" ca="1" si="14"/>
        <v>`timeStampM`:``,</v>
      </c>
      <c r="L47" s="26" t="str">
        <f t="shared" ca="1" si="15"/>
        <v>`shiftSerial`:``,</v>
      </c>
      <c r="M47" s="25" t="str">
        <f t="shared" ca="1" si="16"/>
        <v>`siteUid`:,</v>
      </c>
      <c r="N47" s="25" t="str">
        <f t="shared" ca="1" si="17"/>
        <v>`timeStamp`:,</v>
      </c>
      <c r="O47" s="25" t="str">
        <f t="shared" ca="1" si="18"/>
        <v>`payrollPeriod`:,</v>
      </c>
      <c r="P47" s="25" t="str">
        <f t="shared" ca="1" si="19"/>
        <v>`rprtDateX`:,</v>
      </c>
      <c r="Q47" s="25" t="str">
        <f t="shared" ca="1" si="20"/>
        <v>`payroll_Period`:,</v>
      </c>
      <c r="R47" s="25" t="str">
        <f t="shared" ca="1" si="23"/>
        <v>`tsX`:,</v>
      </c>
      <c r="S47" s="25" t="str">
        <f t="shared" ca="1" si="24"/>
        <v>`teX`:,</v>
      </c>
      <c r="T47" s="26" t="str">
        <f t="shared" ca="1" si="21"/>
        <v>`ts`:`00:00`,</v>
      </c>
      <c r="U47" s="26" t="str">
        <f t="shared" ca="1" si="22"/>
        <v>`te`:`00:00`,</v>
      </c>
      <c r="V47" s="25" t="str">
        <f t="shared" ca="1" si="25"/>
        <v>`repairHrs`:,</v>
      </c>
      <c r="W47" s="26" t="str">
        <f t="shared" ca="1" si="26"/>
        <v>`rprtDate`:`1900-01-00`,</v>
      </c>
      <c r="X47" s="26" t="str">
        <f t="shared" ca="1" si="27"/>
        <v>`timeStarts`:``,</v>
      </c>
      <c r="Y47" s="26" t="str">
        <f t="shared" ca="1" si="28"/>
        <v>`timeEnds`:``,</v>
      </c>
      <c r="Z47" s="26" t="str">
        <f t="shared" ca="1" si="29"/>
        <v>`shift`:``,</v>
      </c>
      <c r="AA47" s="25" t="str">
        <f t="shared" ca="1" si="30"/>
        <v>`shiftStartTime`:,</v>
      </c>
      <c r="AB47" s="26" t="str">
        <f t="shared" ca="1" si="0"/>
        <v>`wONum`:``,</v>
      </c>
      <c r="AC47" s="26" t="str">
        <f t="shared" ca="1" si="1"/>
        <v>`uNum`:``,</v>
      </c>
      <c r="AD47" s="27" t="str">
        <f t="shared" ca="1" si="2"/>
        <v>`notes`:``,</v>
      </c>
      <c r="AE47" s="27" t="str">
        <f t="shared" ca="1" si="3"/>
        <v>`shift_Serial`:``},</v>
      </c>
      <c r="AF47" s="18" t="s">
        <v>104</v>
      </c>
    </row>
    <row r="48" spans="1:32" x14ac:dyDescent="0.2">
      <c r="A48" s="26" t="str">
        <f t="shared" ca="1" si="4"/>
        <v>{`_id`:``,</v>
      </c>
      <c r="B48" s="26" t="str">
        <f t="shared" ca="1" si="5"/>
        <v>`_rev`:``,</v>
      </c>
      <c r="C48" s="26" t="str">
        <f t="shared" ca="1" si="6"/>
        <v>`worksiteEncoded`:``,</v>
      </c>
      <c r="D48" s="26" t="str">
        <f t="shared" ca="1" si="7"/>
        <v>`client`:``,</v>
      </c>
      <c r="E48" s="26" t="str">
        <f t="shared" ca="1" si="8"/>
        <v>`location`:``,</v>
      </c>
      <c r="F48" s="26" t="str">
        <f t="shared" ca="1" si="9"/>
        <v>`locID`:``,</v>
      </c>
      <c r="G48" s="26" t="str">
        <f t="shared" ca="1" si="10"/>
        <v>`username`:``,</v>
      </c>
      <c r="H48" s="26" t="str">
        <f t="shared" ca="1" si="11"/>
        <v>`lastName`:``,</v>
      </c>
      <c r="I48" s="26" t="str">
        <f t="shared" ca="1" si="12"/>
        <v>`firstName`:``,</v>
      </c>
      <c r="J48" s="26" t="str">
        <f t="shared" ca="1" si="13"/>
        <v>`technician`:``,</v>
      </c>
      <c r="K48" s="26" t="str">
        <f t="shared" ca="1" si="14"/>
        <v>`timeStampM`:``,</v>
      </c>
      <c r="L48" s="26" t="str">
        <f t="shared" ca="1" si="15"/>
        <v>`shiftSerial`:``,</v>
      </c>
      <c r="M48" s="25" t="str">
        <f t="shared" ca="1" si="16"/>
        <v>`siteUid`:,</v>
      </c>
      <c r="N48" s="25" t="str">
        <f t="shared" ca="1" si="17"/>
        <v>`timeStamp`:,</v>
      </c>
      <c r="O48" s="25" t="str">
        <f t="shared" ca="1" si="18"/>
        <v>`payrollPeriod`:,</v>
      </c>
      <c r="P48" s="25" t="str">
        <f t="shared" ca="1" si="19"/>
        <v>`rprtDateX`:,</v>
      </c>
      <c r="Q48" s="25" t="str">
        <f t="shared" ca="1" si="20"/>
        <v>`payroll_Period`:,</v>
      </c>
      <c r="R48" s="25" t="str">
        <f t="shared" ca="1" si="23"/>
        <v>`tsX`:,</v>
      </c>
      <c r="S48" s="25" t="str">
        <f t="shared" ca="1" si="24"/>
        <v>`teX`:,</v>
      </c>
      <c r="T48" s="26" t="str">
        <f t="shared" ca="1" si="21"/>
        <v>`ts`:`00:00`,</v>
      </c>
      <c r="U48" s="26" t="str">
        <f t="shared" ca="1" si="22"/>
        <v>`te`:`00:00`,</v>
      </c>
      <c r="V48" s="25" t="str">
        <f t="shared" ca="1" si="25"/>
        <v>`repairHrs`:,</v>
      </c>
      <c r="W48" s="26" t="str">
        <f t="shared" ca="1" si="26"/>
        <v>`rprtDate`:`1900-01-00`,</v>
      </c>
      <c r="X48" s="26" t="str">
        <f t="shared" ca="1" si="27"/>
        <v>`timeStarts`:``,</v>
      </c>
      <c r="Y48" s="26" t="str">
        <f t="shared" ca="1" si="28"/>
        <v>`timeEnds`:``,</v>
      </c>
      <c r="Z48" s="26" t="str">
        <f t="shared" ca="1" si="29"/>
        <v>`shift`:``,</v>
      </c>
      <c r="AA48" s="25" t="str">
        <f t="shared" ca="1" si="30"/>
        <v>`shiftStartTime`:,</v>
      </c>
      <c r="AB48" s="26" t="str">
        <f t="shared" ca="1" si="0"/>
        <v>`wONum`:``,</v>
      </c>
      <c r="AC48" s="26" t="str">
        <f t="shared" ca="1" si="1"/>
        <v>`uNum`:``,</v>
      </c>
      <c r="AD48" s="27" t="str">
        <f t="shared" ca="1" si="2"/>
        <v>`notes`:``,</v>
      </c>
      <c r="AE48" s="27" t="str">
        <f t="shared" ca="1" si="3"/>
        <v>`shift_Serial`:``},</v>
      </c>
      <c r="AF48" s="18" t="s">
        <v>104</v>
      </c>
    </row>
    <row r="49" spans="1:32" x14ac:dyDescent="0.2">
      <c r="A49" s="26" t="str">
        <f t="shared" ca="1" si="4"/>
        <v>{`_id`:``,</v>
      </c>
      <c r="B49" s="26" t="str">
        <f t="shared" ca="1" si="5"/>
        <v>`_rev`:``,</v>
      </c>
      <c r="C49" s="26" t="str">
        <f t="shared" ca="1" si="6"/>
        <v>`worksiteEncoded`:``,</v>
      </c>
      <c r="D49" s="26" t="str">
        <f t="shared" ca="1" si="7"/>
        <v>`client`:``,</v>
      </c>
      <c r="E49" s="26" t="str">
        <f t="shared" ca="1" si="8"/>
        <v>`location`:``,</v>
      </c>
      <c r="F49" s="26" t="str">
        <f t="shared" ca="1" si="9"/>
        <v>`locID`:``,</v>
      </c>
      <c r="G49" s="26" t="str">
        <f t="shared" ca="1" si="10"/>
        <v>`username`:``,</v>
      </c>
      <c r="H49" s="26" t="str">
        <f t="shared" ca="1" si="11"/>
        <v>`lastName`:``,</v>
      </c>
      <c r="I49" s="26" t="str">
        <f t="shared" ca="1" si="12"/>
        <v>`firstName`:``,</v>
      </c>
      <c r="J49" s="26" t="str">
        <f t="shared" ca="1" si="13"/>
        <v>`technician`:``,</v>
      </c>
      <c r="K49" s="26" t="str">
        <f t="shared" ca="1" si="14"/>
        <v>`timeStampM`:``,</v>
      </c>
      <c r="L49" s="26" t="str">
        <f t="shared" ca="1" si="15"/>
        <v>`shiftSerial`:``,</v>
      </c>
      <c r="M49" s="25" t="str">
        <f t="shared" ca="1" si="16"/>
        <v>`siteUid`:,</v>
      </c>
      <c r="N49" s="25" t="str">
        <f t="shared" ca="1" si="17"/>
        <v>`timeStamp`:,</v>
      </c>
      <c r="O49" s="25" t="str">
        <f t="shared" ca="1" si="18"/>
        <v>`payrollPeriod`:,</v>
      </c>
      <c r="P49" s="25" t="str">
        <f t="shared" ca="1" si="19"/>
        <v>`rprtDateX`:,</v>
      </c>
      <c r="Q49" s="25" t="str">
        <f t="shared" ca="1" si="20"/>
        <v>`payroll_Period`:,</v>
      </c>
      <c r="R49" s="25" t="str">
        <f t="shared" ca="1" si="23"/>
        <v>`tsX`:,</v>
      </c>
      <c r="S49" s="25" t="str">
        <f t="shared" ca="1" si="24"/>
        <v>`teX`:,</v>
      </c>
      <c r="T49" s="26" t="str">
        <f t="shared" ca="1" si="21"/>
        <v>`ts`:`00:00`,</v>
      </c>
      <c r="U49" s="26" t="str">
        <f t="shared" ca="1" si="22"/>
        <v>`te`:`00:00`,</v>
      </c>
      <c r="V49" s="25" t="str">
        <f t="shared" ca="1" si="25"/>
        <v>`repairHrs`:,</v>
      </c>
      <c r="W49" s="26" t="str">
        <f t="shared" ca="1" si="26"/>
        <v>`rprtDate`:`1900-01-00`,</v>
      </c>
      <c r="X49" s="26" t="str">
        <f t="shared" ca="1" si="27"/>
        <v>`timeStarts`:``,</v>
      </c>
      <c r="Y49" s="26" t="str">
        <f t="shared" ca="1" si="28"/>
        <v>`timeEnds`:``,</v>
      </c>
      <c r="Z49" s="26" t="str">
        <f t="shared" ca="1" si="29"/>
        <v>`shift`:``,</v>
      </c>
      <c r="AA49" s="25" t="str">
        <f t="shared" ca="1" si="30"/>
        <v>`shiftStartTime`:,</v>
      </c>
      <c r="AB49" s="26" t="str">
        <f t="shared" ca="1" si="0"/>
        <v>`wONum`:``,</v>
      </c>
      <c r="AC49" s="26" t="str">
        <f t="shared" ca="1" si="1"/>
        <v>`uNum`:``,</v>
      </c>
      <c r="AD49" s="27" t="str">
        <f t="shared" ca="1" si="2"/>
        <v>`notes`:``,</v>
      </c>
      <c r="AE49" s="27" t="str">
        <f t="shared" ca="1" si="3"/>
        <v>`shift_Serial`:``},</v>
      </c>
      <c r="AF49" s="18" t="s">
        <v>104</v>
      </c>
    </row>
    <row r="50" spans="1:32" x14ac:dyDescent="0.2">
      <c r="A50" s="26" t="str">
        <f t="shared" ca="1" si="4"/>
        <v>{`_id`:``,</v>
      </c>
      <c r="B50" s="26" t="str">
        <f t="shared" ca="1" si="5"/>
        <v>`_rev`:``,</v>
      </c>
      <c r="C50" s="26" t="str">
        <f t="shared" ca="1" si="6"/>
        <v>`worksiteEncoded`:``,</v>
      </c>
      <c r="D50" s="26" t="str">
        <f t="shared" ca="1" si="7"/>
        <v>`client`:``,</v>
      </c>
      <c r="E50" s="26" t="str">
        <f t="shared" ca="1" si="8"/>
        <v>`location`:``,</v>
      </c>
      <c r="F50" s="26" t="str">
        <f t="shared" ca="1" si="9"/>
        <v>`locID`:``,</v>
      </c>
      <c r="G50" s="26" t="str">
        <f t="shared" ca="1" si="10"/>
        <v>`username`:``,</v>
      </c>
      <c r="H50" s="26" t="str">
        <f t="shared" ca="1" si="11"/>
        <v>`lastName`:``,</v>
      </c>
      <c r="I50" s="26" t="str">
        <f t="shared" ca="1" si="12"/>
        <v>`firstName`:``,</v>
      </c>
      <c r="J50" s="26" t="str">
        <f t="shared" ca="1" si="13"/>
        <v>`technician`:``,</v>
      </c>
      <c r="K50" s="26" t="str">
        <f t="shared" ca="1" si="14"/>
        <v>`timeStampM`:``,</v>
      </c>
      <c r="L50" s="26" t="str">
        <f t="shared" ca="1" si="15"/>
        <v>`shiftSerial`:``,</v>
      </c>
      <c r="M50" s="25" t="str">
        <f t="shared" ca="1" si="16"/>
        <v>`siteUid`:,</v>
      </c>
      <c r="N50" s="25" t="str">
        <f t="shared" ca="1" si="17"/>
        <v>`timeStamp`:,</v>
      </c>
      <c r="O50" s="25" t="str">
        <f t="shared" ca="1" si="18"/>
        <v>`payrollPeriod`:,</v>
      </c>
      <c r="P50" s="25" t="str">
        <f t="shared" ca="1" si="19"/>
        <v>`rprtDateX`:,</v>
      </c>
      <c r="Q50" s="25" t="str">
        <f t="shared" ca="1" si="20"/>
        <v>`payroll_Period`:,</v>
      </c>
      <c r="R50" s="25" t="str">
        <f t="shared" ca="1" si="23"/>
        <v>`tsX`:,</v>
      </c>
      <c r="S50" s="25" t="str">
        <f t="shared" ca="1" si="24"/>
        <v>`teX`:,</v>
      </c>
      <c r="T50" s="26" t="str">
        <f t="shared" ca="1" si="21"/>
        <v>`ts`:`00:00`,</v>
      </c>
      <c r="U50" s="26" t="str">
        <f t="shared" ca="1" si="22"/>
        <v>`te`:`00:00`,</v>
      </c>
      <c r="V50" s="25" t="str">
        <f t="shared" ca="1" si="25"/>
        <v>`repairHrs`:,</v>
      </c>
      <c r="W50" s="26" t="str">
        <f t="shared" ca="1" si="26"/>
        <v>`rprtDate`:`1900-01-00`,</v>
      </c>
      <c r="X50" s="26" t="str">
        <f t="shared" ca="1" si="27"/>
        <v>`timeStarts`:``,</v>
      </c>
      <c r="Y50" s="26" t="str">
        <f t="shared" ca="1" si="28"/>
        <v>`timeEnds`:``,</v>
      </c>
      <c r="Z50" s="26" t="str">
        <f t="shared" ca="1" si="29"/>
        <v>`shift`:``,</v>
      </c>
      <c r="AA50" s="25" t="str">
        <f t="shared" ca="1" si="30"/>
        <v>`shiftStartTime`:,</v>
      </c>
      <c r="AB50" s="26" t="str">
        <f t="shared" ca="1" si="0"/>
        <v>`wONum`:``,</v>
      </c>
      <c r="AC50" s="26" t="str">
        <f t="shared" ca="1" si="1"/>
        <v>`uNum`:``,</v>
      </c>
      <c r="AD50" s="27" t="str">
        <f t="shared" ca="1" si="2"/>
        <v>`notes`:``,</v>
      </c>
      <c r="AE50" s="27" t="str">
        <f t="shared" ca="1" si="3"/>
        <v>`shift_Serial`:``},</v>
      </c>
      <c r="AF50" s="18" t="s">
        <v>104</v>
      </c>
    </row>
    <row r="51" spans="1:32" x14ac:dyDescent="0.2">
      <c r="A51" s="26" t="str">
        <f t="shared" ca="1" si="4"/>
        <v>{`_id`:``,</v>
      </c>
      <c r="B51" s="26" t="str">
        <f t="shared" ca="1" si="5"/>
        <v>`_rev`:``,</v>
      </c>
      <c r="C51" s="26" t="str">
        <f t="shared" ca="1" si="6"/>
        <v>`worksiteEncoded`:``,</v>
      </c>
      <c r="D51" s="26" t="str">
        <f t="shared" ca="1" si="7"/>
        <v>`client`:``,</v>
      </c>
      <c r="E51" s="26" t="str">
        <f t="shared" ca="1" si="8"/>
        <v>`location`:``,</v>
      </c>
      <c r="F51" s="26" t="str">
        <f t="shared" ca="1" si="9"/>
        <v>`locID`:``,</v>
      </c>
      <c r="G51" s="26" t="str">
        <f t="shared" ca="1" si="10"/>
        <v>`username`:``,</v>
      </c>
      <c r="H51" s="26" t="str">
        <f t="shared" ca="1" si="11"/>
        <v>`lastName`:``,</v>
      </c>
      <c r="I51" s="26" t="str">
        <f t="shared" ca="1" si="12"/>
        <v>`firstName`:``,</v>
      </c>
      <c r="J51" s="26" t="str">
        <f t="shared" ca="1" si="13"/>
        <v>`technician`:``,</v>
      </c>
      <c r="K51" s="26" t="str">
        <f t="shared" ca="1" si="14"/>
        <v>`timeStampM`:``,</v>
      </c>
      <c r="L51" s="26" t="str">
        <f t="shared" ca="1" si="15"/>
        <v>`shiftSerial`:``,</v>
      </c>
      <c r="M51" s="25" t="str">
        <f t="shared" ca="1" si="16"/>
        <v>`siteUid`:,</v>
      </c>
      <c r="N51" s="25" t="str">
        <f t="shared" ca="1" si="17"/>
        <v>`timeStamp`:,</v>
      </c>
      <c r="O51" s="25" t="str">
        <f t="shared" ca="1" si="18"/>
        <v>`payrollPeriod`:,</v>
      </c>
      <c r="P51" s="25" t="str">
        <f t="shared" ca="1" si="19"/>
        <v>`rprtDateX`:,</v>
      </c>
      <c r="Q51" s="25" t="str">
        <f t="shared" ca="1" si="20"/>
        <v>`payroll_Period`:,</v>
      </c>
      <c r="R51" s="25" t="str">
        <f t="shared" ca="1" si="23"/>
        <v>`tsX`:,</v>
      </c>
      <c r="S51" s="25" t="str">
        <f t="shared" ca="1" si="24"/>
        <v>`teX`:,</v>
      </c>
      <c r="T51" s="26" t="str">
        <f t="shared" ca="1" si="21"/>
        <v>`ts`:`00:00`,</v>
      </c>
      <c r="U51" s="26" t="str">
        <f t="shared" ca="1" si="22"/>
        <v>`te`:`00:00`,</v>
      </c>
      <c r="V51" s="25" t="str">
        <f t="shared" ca="1" si="25"/>
        <v>`repairHrs`:,</v>
      </c>
      <c r="W51" s="26" t="str">
        <f t="shared" ca="1" si="26"/>
        <v>`rprtDate`:`1900-01-00`,</v>
      </c>
      <c r="X51" s="26" t="str">
        <f t="shared" ca="1" si="27"/>
        <v>`timeStarts`:``,</v>
      </c>
      <c r="Y51" s="26" t="str">
        <f t="shared" ca="1" si="28"/>
        <v>`timeEnds`:``,</v>
      </c>
      <c r="Z51" s="26" t="str">
        <f t="shared" ca="1" si="29"/>
        <v>`shift`:``,</v>
      </c>
      <c r="AA51" s="25" t="str">
        <f t="shared" ca="1" si="30"/>
        <v>`shiftStartTime`:,</v>
      </c>
      <c r="AB51" s="26" t="str">
        <f t="shared" ca="1" si="0"/>
        <v>`wONum`:``,</v>
      </c>
      <c r="AC51" s="26" t="str">
        <f t="shared" ca="1" si="1"/>
        <v>`uNum`:``,</v>
      </c>
      <c r="AD51" s="27" t="str">
        <f t="shared" ca="1" si="2"/>
        <v>`notes`:``,</v>
      </c>
      <c r="AE51" s="27" t="str">
        <f t="shared" ca="1" si="3"/>
        <v>`shift_Serial`:``},</v>
      </c>
      <c r="AF51" s="18" t="s">
        <v>104</v>
      </c>
    </row>
    <row r="52" spans="1:32" x14ac:dyDescent="0.2">
      <c r="A52" s="26" t="str">
        <f t="shared" ca="1" si="4"/>
        <v>{`_id`:``,</v>
      </c>
      <c r="B52" s="26" t="str">
        <f t="shared" ca="1" si="5"/>
        <v>`_rev`:``,</v>
      </c>
      <c r="C52" s="26" t="str">
        <f t="shared" ca="1" si="6"/>
        <v>`worksiteEncoded`:``,</v>
      </c>
      <c r="D52" s="26" t="str">
        <f t="shared" ca="1" si="7"/>
        <v>`client`:``,</v>
      </c>
      <c r="E52" s="26" t="str">
        <f t="shared" ca="1" si="8"/>
        <v>`location`:``,</v>
      </c>
      <c r="F52" s="26" t="str">
        <f t="shared" ca="1" si="9"/>
        <v>`locID`:``,</v>
      </c>
      <c r="G52" s="26" t="str">
        <f t="shared" ca="1" si="10"/>
        <v>`username`:``,</v>
      </c>
      <c r="H52" s="26" t="str">
        <f t="shared" ca="1" si="11"/>
        <v>`lastName`:``,</v>
      </c>
      <c r="I52" s="26" t="str">
        <f t="shared" ca="1" si="12"/>
        <v>`firstName`:``,</v>
      </c>
      <c r="J52" s="26" t="str">
        <f t="shared" ca="1" si="13"/>
        <v>`technician`:``,</v>
      </c>
      <c r="K52" s="26" t="str">
        <f t="shared" ca="1" si="14"/>
        <v>`timeStampM`:``,</v>
      </c>
      <c r="L52" s="26" t="str">
        <f t="shared" ca="1" si="15"/>
        <v>`shiftSerial`:``,</v>
      </c>
      <c r="M52" s="25" t="str">
        <f t="shared" ca="1" si="16"/>
        <v>`siteUid`:,</v>
      </c>
      <c r="N52" s="25" t="str">
        <f t="shared" ca="1" si="17"/>
        <v>`timeStamp`:,</v>
      </c>
      <c r="O52" s="25" t="str">
        <f t="shared" ca="1" si="18"/>
        <v>`payrollPeriod`:,</v>
      </c>
      <c r="P52" s="25" t="str">
        <f t="shared" ca="1" si="19"/>
        <v>`rprtDateX`:,</v>
      </c>
      <c r="Q52" s="25" t="str">
        <f t="shared" ca="1" si="20"/>
        <v>`payroll_Period`:,</v>
      </c>
      <c r="R52" s="25" t="str">
        <f t="shared" ca="1" si="23"/>
        <v>`tsX`:,</v>
      </c>
      <c r="S52" s="25" t="str">
        <f t="shared" ca="1" si="24"/>
        <v>`teX`:,</v>
      </c>
      <c r="T52" s="26" t="str">
        <f t="shared" ca="1" si="21"/>
        <v>`ts`:`00:00`,</v>
      </c>
      <c r="U52" s="26" t="str">
        <f t="shared" ca="1" si="22"/>
        <v>`te`:`00:00`,</v>
      </c>
      <c r="V52" s="25" t="str">
        <f t="shared" ca="1" si="25"/>
        <v>`repairHrs`:,</v>
      </c>
      <c r="W52" s="26" t="str">
        <f t="shared" ca="1" si="26"/>
        <v>`rprtDate`:`1900-01-00`,</v>
      </c>
      <c r="X52" s="26" t="str">
        <f t="shared" ca="1" si="27"/>
        <v>`timeStarts`:``,</v>
      </c>
      <c r="Y52" s="26" t="str">
        <f t="shared" ca="1" si="28"/>
        <v>`timeEnds`:``,</v>
      </c>
      <c r="Z52" s="26" t="str">
        <f t="shared" ca="1" si="29"/>
        <v>`shift`:``,</v>
      </c>
      <c r="AA52" s="25" t="str">
        <f t="shared" ca="1" si="30"/>
        <v>`shiftStartTime`:,</v>
      </c>
      <c r="AB52" s="26" t="str">
        <f t="shared" ca="1" si="0"/>
        <v>`wONum`:``,</v>
      </c>
      <c r="AC52" s="26" t="str">
        <f t="shared" ca="1" si="1"/>
        <v>`uNum`:``,</v>
      </c>
      <c r="AD52" s="27" t="str">
        <f t="shared" ca="1" si="2"/>
        <v>`notes`:``,</v>
      </c>
      <c r="AE52" s="27" t="str">
        <f t="shared" ca="1" si="3"/>
        <v>`shift_Serial`:``},</v>
      </c>
      <c r="AF52" s="18" t="s">
        <v>104</v>
      </c>
    </row>
    <row r="53" spans="1:32" x14ac:dyDescent="0.2">
      <c r="A53" s="26" t="str">
        <f t="shared" ca="1" si="4"/>
        <v>{`_id`:``,</v>
      </c>
      <c r="B53" s="26" t="str">
        <f t="shared" ca="1" si="5"/>
        <v>`_rev`:``,</v>
      </c>
      <c r="C53" s="26" t="str">
        <f t="shared" ca="1" si="6"/>
        <v>`worksiteEncoded`:``,</v>
      </c>
      <c r="D53" s="26" t="str">
        <f t="shared" ca="1" si="7"/>
        <v>`client`:``,</v>
      </c>
      <c r="E53" s="26" t="str">
        <f t="shared" ca="1" si="8"/>
        <v>`location`:``,</v>
      </c>
      <c r="F53" s="26" t="str">
        <f t="shared" ca="1" si="9"/>
        <v>`locID`:``,</v>
      </c>
      <c r="G53" s="26" t="str">
        <f t="shared" ca="1" si="10"/>
        <v>`username`:``,</v>
      </c>
      <c r="H53" s="26" t="str">
        <f t="shared" ca="1" si="11"/>
        <v>`lastName`:``,</v>
      </c>
      <c r="I53" s="26" t="str">
        <f t="shared" ca="1" si="12"/>
        <v>`firstName`:``,</v>
      </c>
      <c r="J53" s="26" t="str">
        <f t="shared" ca="1" si="13"/>
        <v>`technician`:``,</v>
      </c>
      <c r="K53" s="26" t="str">
        <f t="shared" ca="1" si="14"/>
        <v>`timeStampM`:``,</v>
      </c>
      <c r="L53" s="26" t="str">
        <f t="shared" ca="1" si="15"/>
        <v>`shiftSerial`:``,</v>
      </c>
      <c r="M53" s="25" t="str">
        <f t="shared" ca="1" si="16"/>
        <v>`siteUid`:,</v>
      </c>
      <c r="N53" s="25" t="str">
        <f t="shared" ca="1" si="17"/>
        <v>`timeStamp`:,</v>
      </c>
      <c r="O53" s="25" t="str">
        <f t="shared" ca="1" si="18"/>
        <v>`payrollPeriod`:,</v>
      </c>
      <c r="P53" s="25" t="str">
        <f t="shared" ca="1" si="19"/>
        <v>`rprtDateX`:,</v>
      </c>
      <c r="Q53" s="25" t="str">
        <f t="shared" ca="1" si="20"/>
        <v>`payroll_Period`:,</v>
      </c>
      <c r="R53" s="25" t="str">
        <f t="shared" ca="1" si="23"/>
        <v>`tsX`:,</v>
      </c>
      <c r="S53" s="25" t="str">
        <f t="shared" ca="1" si="24"/>
        <v>`teX`:,</v>
      </c>
      <c r="T53" s="26" t="str">
        <f t="shared" ca="1" si="21"/>
        <v>`ts`:`00:00`,</v>
      </c>
      <c r="U53" s="26" t="str">
        <f t="shared" ca="1" si="22"/>
        <v>`te`:`00:00`,</v>
      </c>
      <c r="V53" s="25" t="str">
        <f t="shared" ca="1" si="25"/>
        <v>`repairHrs`:,</v>
      </c>
      <c r="W53" s="26" t="str">
        <f t="shared" ca="1" si="26"/>
        <v>`rprtDate`:`1900-01-00`,</v>
      </c>
      <c r="X53" s="26" t="str">
        <f t="shared" ca="1" si="27"/>
        <v>`timeStarts`:``,</v>
      </c>
      <c r="Y53" s="26" t="str">
        <f t="shared" ca="1" si="28"/>
        <v>`timeEnds`:``,</v>
      </c>
      <c r="Z53" s="26" t="str">
        <f t="shared" ca="1" si="29"/>
        <v>`shift`:``,</v>
      </c>
      <c r="AA53" s="25" t="str">
        <f t="shared" ca="1" si="30"/>
        <v>`shiftStartTime`:,</v>
      </c>
      <c r="AB53" s="26" t="str">
        <f t="shared" ca="1" si="0"/>
        <v>`wONum`:``,</v>
      </c>
      <c r="AC53" s="26" t="str">
        <f t="shared" ca="1" si="1"/>
        <v>`uNum`:``,</v>
      </c>
      <c r="AD53" s="27" t="str">
        <f t="shared" ca="1" si="2"/>
        <v>`notes`:``,</v>
      </c>
      <c r="AE53" s="27" t="str">
        <f t="shared" ca="1" si="3"/>
        <v>`shift_Serial`:``},</v>
      </c>
      <c r="AF53" s="18" t="s">
        <v>104</v>
      </c>
    </row>
    <row r="54" spans="1:32" x14ac:dyDescent="0.2">
      <c r="A54" s="26" t="str">
        <f t="shared" ca="1" si="4"/>
        <v>{`_id`:``,</v>
      </c>
      <c r="B54" s="26" t="str">
        <f t="shared" ca="1" si="5"/>
        <v>`_rev`:``,</v>
      </c>
      <c r="C54" s="26" t="str">
        <f t="shared" ca="1" si="6"/>
        <v>`worksiteEncoded`:``,</v>
      </c>
      <c r="D54" s="26" t="str">
        <f t="shared" ca="1" si="7"/>
        <v>`client`:``,</v>
      </c>
      <c r="E54" s="26" t="str">
        <f t="shared" ca="1" si="8"/>
        <v>`location`:``,</v>
      </c>
      <c r="F54" s="26" t="str">
        <f t="shared" ca="1" si="9"/>
        <v>`locID`:``,</v>
      </c>
      <c r="G54" s="26" t="str">
        <f t="shared" ca="1" si="10"/>
        <v>`username`:``,</v>
      </c>
      <c r="H54" s="26" t="str">
        <f t="shared" ca="1" si="11"/>
        <v>`lastName`:``,</v>
      </c>
      <c r="I54" s="26" t="str">
        <f t="shared" ca="1" si="12"/>
        <v>`firstName`:``,</v>
      </c>
      <c r="J54" s="26" t="str">
        <f t="shared" ca="1" si="13"/>
        <v>`technician`:``,</v>
      </c>
      <c r="K54" s="26" t="str">
        <f t="shared" ca="1" si="14"/>
        <v>`timeStampM`:``,</v>
      </c>
      <c r="L54" s="26" t="str">
        <f t="shared" ca="1" si="15"/>
        <v>`shiftSerial`:``,</v>
      </c>
      <c r="M54" s="25" t="str">
        <f t="shared" ca="1" si="16"/>
        <v>`siteUid`:,</v>
      </c>
      <c r="N54" s="25" t="str">
        <f t="shared" ca="1" si="17"/>
        <v>`timeStamp`:,</v>
      </c>
      <c r="O54" s="25" t="str">
        <f t="shared" ca="1" si="18"/>
        <v>`payrollPeriod`:,</v>
      </c>
      <c r="P54" s="25" t="str">
        <f t="shared" ca="1" si="19"/>
        <v>`rprtDateX`:,</v>
      </c>
      <c r="Q54" s="25" t="str">
        <f t="shared" ca="1" si="20"/>
        <v>`payroll_Period`:,</v>
      </c>
      <c r="R54" s="25" t="str">
        <f t="shared" ca="1" si="23"/>
        <v>`tsX`:,</v>
      </c>
      <c r="S54" s="25" t="str">
        <f t="shared" ca="1" si="24"/>
        <v>`teX`:,</v>
      </c>
      <c r="T54" s="26" t="str">
        <f t="shared" ca="1" si="21"/>
        <v>`ts`:`00:00`,</v>
      </c>
      <c r="U54" s="26" t="str">
        <f t="shared" ca="1" si="22"/>
        <v>`te`:`00:00`,</v>
      </c>
      <c r="V54" s="25" t="str">
        <f t="shared" ca="1" si="25"/>
        <v>`repairHrs`:,</v>
      </c>
      <c r="W54" s="26" t="str">
        <f t="shared" ca="1" si="26"/>
        <v>`rprtDate`:`1900-01-00`,</v>
      </c>
      <c r="X54" s="26" t="str">
        <f t="shared" ca="1" si="27"/>
        <v>`timeStarts`:``,</v>
      </c>
      <c r="Y54" s="26" t="str">
        <f t="shared" ca="1" si="28"/>
        <v>`timeEnds`:``,</v>
      </c>
      <c r="Z54" s="26" t="str">
        <f t="shared" ca="1" si="29"/>
        <v>`shift`:``,</v>
      </c>
      <c r="AA54" s="25" t="str">
        <f t="shared" ca="1" si="30"/>
        <v>`shiftStartTime`:,</v>
      </c>
      <c r="AB54" s="26" t="str">
        <f t="shared" ca="1" si="0"/>
        <v>`wONum`:``,</v>
      </c>
      <c r="AC54" s="26" t="str">
        <f t="shared" ca="1" si="1"/>
        <v>`uNum`:``,</v>
      </c>
      <c r="AD54" s="27" t="str">
        <f t="shared" ca="1" si="2"/>
        <v>`notes`:``,</v>
      </c>
      <c r="AE54" s="27" t="str">
        <f t="shared" ca="1" si="3"/>
        <v>`shift_Serial`:``},</v>
      </c>
      <c r="AF54" s="18" t="s">
        <v>104</v>
      </c>
    </row>
    <row r="55" spans="1:32" x14ac:dyDescent="0.2">
      <c r="A55" s="26" t="str">
        <f t="shared" ca="1" si="4"/>
        <v>{`_id`:``,</v>
      </c>
      <c r="B55" s="26" t="str">
        <f t="shared" ca="1" si="5"/>
        <v>`_rev`:``,</v>
      </c>
      <c r="C55" s="26" t="str">
        <f t="shared" ca="1" si="6"/>
        <v>`worksiteEncoded`:``,</v>
      </c>
      <c r="D55" s="26" t="str">
        <f t="shared" ca="1" si="7"/>
        <v>`client`:``,</v>
      </c>
      <c r="E55" s="26" t="str">
        <f t="shared" ca="1" si="8"/>
        <v>`location`:``,</v>
      </c>
      <c r="F55" s="26" t="str">
        <f t="shared" ca="1" si="9"/>
        <v>`locID`:``,</v>
      </c>
      <c r="G55" s="26" t="str">
        <f t="shared" ca="1" si="10"/>
        <v>`username`:``,</v>
      </c>
      <c r="H55" s="26" t="str">
        <f t="shared" ca="1" si="11"/>
        <v>`lastName`:``,</v>
      </c>
      <c r="I55" s="26" t="str">
        <f t="shared" ca="1" si="12"/>
        <v>`firstName`:``,</v>
      </c>
      <c r="J55" s="26" t="str">
        <f t="shared" ca="1" si="13"/>
        <v>`technician`:``,</v>
      </c>
      <c r="K55" s="26" t="str">
        <f t="shared" ca="1" si="14"/>
        <v>`timeStampM`:``,</v>
      </c>
      <c r="L55" s="26" t="str">
        <f t="shared" ca="1" si="15"/>
        <v>`shiftSerial`:``,</v>
      </c>
      <c r="M55" s="25" t="str">
        <f t="shared" ca="1" si="16"/>
        <v>`siteUid`:,</v>
      </c>
      <c r="N55" s="25" t="str">
        <f t="shared" ca="1" si="17"/>
        <v>`timeStamp`:,</v>
      </c>
      <c r="O55" s="25" t="str">
        <f t="shared" ca="1" si="18"/>
        <v>`payrollPeriod`:,</v>
      </c>
      <c r="P55" s="25" t="str">
        <f t="shared" ca="1" si="19"/>
        <v>`rprtDateX`:,</v>
      </c>
      <c r="Q55" s="25" t="str">
        <f t="shared" ca="1" si="20"/>
        <v>`payroll_Period`:,</v>
      </c>
      <c r="R55" s="25" t="str">
        <f t="shared" ca="1" si="23"/>
        <v>`tsX`:,</v>
      </c>
      <c r="S55" s="25" t="str">
        <f t="shared" ca="1" si="24"/>
        <v>`teX`:,</v>
      </c>
      <c r="T55" s="26" t="str">
        <f t="shared" ca="1" si="21"/>
        <v>`ts`:`00:00`,</v>
      </c>
      <c r="U55" s="26" t="str">
        <f t="shared" ca="1" si="22"/>
        <v>`te`:`00:00`,</v>
      </c>
      <c r="V55" s="25" t="str">
        <f t="shared" ca="1" si="25"/>
        <v>`repairHrs`:,</v>
      </c>
      <c r="W55" s="26" t="str">
        <f t="shared" ca="1" si="26"/>
        <v>`rprtDate`:`1900-01-00`,</v>
      </c>
      <c r="X55" s="26" t="str">
        <f t="shared" ca="1" si="27"/>
        <v>`timeStarts`:``,</v>
      </c>
      <c r="Y55" s="26" t="str">
        <f t="shared" ca="1" si="28"/>
        <v>`timeEnds`:``,</v>
      </c>
      <c r="Z55" s="26" t="str">
        <f t="shared" ca="1" si="29"/>
        <v>`shift`:``,</v>
      </c>
      <c r="AA55" s="25" t="str">
        <f t="shared" ca="1" si="30"/>
        <v>`shiftStartTime`:,</v>
      </c>
      <c r="AB55" s="26" t="str">
        <f t="shared" ca="1" si="0"/>
        <v>`wONum`:``,</v>
      </c>
      <c r="AC55" s="26" t="str">
        <f t="shared" ca="1" si="1"/>
        <v>`uNum`:``,</v>
      </c>
      <c r="AD55" s="27" t="str">
        <f t="shared" ca="1" si="2"/>
        <v>`notes`:``,</v>
      </c>
      <c r="AE55" s="27" t="str">
        <f t="shared" ca="1" si="3"/>
        <v>`shift_Serial`:``},</v>
      </c>
      <c r="AF55" s="18" t="s">
        <v>104</v>
      </c>
    </row>
    <row r="56" spans="1:32" x14ac:dyDescent="0.2">
      <c r="A56" s="26" t="str">
        <f t="shared" ca="1" si="4"/>
        <v>{`_id`:``,</v>
      </c>
      <c r="B56" s="26" t="str">
        <f t="shared" ca="1" si="5"/>
        <v>`_rev`:``,</v>
      </c>
      <c r="C56" s="26" t="str">
        <f t="shared" ca="1" si="6"/>
        <v>`worksiteEncoded`:``,</v>
      </c>
      <c r="D56" s="26" t="str">
        <f t="shared" ca="1" si="7"/>
        <v>`client`:``,</v>
      </c>
      <c r="E56" s="26" t="str">
        <f t="shared" ca="1" si="8"/>
        <v>`location`:``,</v>
      </c>
      <c r="F56" s="26" t="str">
        <f t="shared" ca="1" si="9"/>
        <v>`locID`:``,</v>
      </c>
      <c r="G56" s="26" t="str">
        <f t="shared" ca="1" si="10"/>
        <v>`username`:``,</v>
      </c>
      <c r="H56" s="26" t="str">
        <f t="shared" ca="1" si="11"/>
        <v>`lastName`:``,</v>
      </c>
      <c r="I56" s="26" t="str">
        <f t="shared" ca="1" si="12"/>
        <v>`firstName`:``,</v>
      </c>
      <c r="J56" s="26" t="str">
        <f t="shared" ca="1" si="13"/>
        <v>`technician`:``,</v>
      </c>
      <c r="K56" s="26" t="str">
        <f t="shared" ca="1" si="14"/>
        <v>`timeStampM`:``,</v>
      </c>
      <c r="L56" s="26" t="str">
        <f t="shared" ca="1" si="15"/>
        <v>`shiftSerial`:``,</v>
      </c>
      <c r="M56" s="25" t="str">
        <f t="shared" ca="1" si="16"/>
        <v>`siteUid`:,</v>
      </c>
      <c r="N56" s="25" t="str">
        <f t="shared" ca="1" si="17"/>
        <v>`timeStamp`:,</v>
      </c>
      <c r="O56" s="25" t="str">
        <f t="shared" ca="1" si="18"/>
        <v>`payrollPeriod`:,</v>
      </c>
      <c r="P56" s="25" t="str">
        <f t="shared" ca="1" si="19"/>
        <v>`rprtDateX`:,</v>
      </c>
      <c r="Q56" s="25" t="str">
        <f t="shared" ca="1" si="20"/>
        <v>`payroll_Period`:,</v>
      </c>
      <c r="R56" s="25" t="str">
        <f t="shared" ca="1" si="23"/>
        <v>`tsX`:,</v>
      </c>
      <c r="S56" s="25" t="str">
        <f t="shared" ca="1" si="24"/>
        <v>`teX`:,</v>
      </c>
      <c r="T56" s="26" t="str">
        <f t="shared" ca="1" si="21"/>
        <v>`ts`:`00:00`,</v>
      </c>
      <c r="U56" s="26" t="str">
        <f t="shared" ca="1" si="22"/>
        <v>`te`:`00:00`,</v>
      </c>
      <c r="V56" s="25" t="str">
        <f t="shared" ca="1" si="25"/>
        <v>`repairHrs`:,</v>
      </c>
      <c r="W56" s="26" t="str">
        <f t="shared" ca="1" si="26"/>
        <v>`rprtDate`:`1900-01-00`,</v>
      </c>
      <c r="X56" s="26" t="str">
        <f t="shared" ca="1" si="27"/>
        <v>`timeStarts`:``,</v>
      </c>
      <c r="Y56" s="26" t="str">
        <f t="shared" ca="1" si="28"/>
        <v>`timeEnds`:``,</v>
      </c>
      <c r="Z56" s="26" t="str">
        <f t="shared" ca="1" si="29"/>
        <v>`shift`:``,</v>
      </c>
      <c r="AA56" s="25" t="str">
        <f t="shared" ca="1" si="30"/>
        <v>`shiftStartTime`:,</v>
      </c>
      <c r="AB56" s="26" t="str">
        <f t="shared" ca="1" si="0"/>
        <v>`wONum`:``,</v>
      </c>
      <c r="AC56" s="26" t="str">
        <f t="shared" ca="1" si="1"/>
        <v>`uNum`:``,</v>
      </c>
      <c r="AD56" s="27" t="str">
        <f t="shared" ca="1" si="2"/>
        <v>`notes`:``,</v>
      </c>
      <c r="AE56" s="27" t="str">
        <f t="shared" ca="1" si="3"/>
        <v>`shift_Serial`:``},</v>
      </c>
      <c r="AF56" s="18" t="s">
        <v>104</v>
      </c>
    </row>
    <row r="57" spans="1:32" x14ac:dyDescent="0.2">
      <c r="A57" s="26" t="str">
        <f t="shared" ca="1" si="4"/>
        <v>{`_id`:``,</v>
      </c>
      <c r="B57" s="26" t="str">
        <f t="shared" ca="1" si="5"/>
        <v>`_rev`:``,</v>
      </c>
      <c r="C57" s="26" t="str">
        <f t="shared" ca="1" si="6"/>
        <v>`worksiteEncoded`:``,</v>
      </c>
      <c r="D57" s="26" t="str">
        <f t="shared" ca="1" si="7"/>
        <v>`client`:``,</v>
      </c>
      <c r="E57" s="26" t="str">
        <f t="shared" ca="1" si="8"/>
        <v>`location`:``,</v>
      </c>
      <c r="F57" s="26" t="str">
        <f t="shared" ca="1" si="9"/>
        <v>`locID`:``,</v>
      </c>
      <c r="G57" s="26" t="str">
        <f t="shared" ca="1" si="10"/>
        <v>`username`:``,</v>
      </c>
      <c r="H57" s="26" t="str">
        <f t="shared" ca="1" si="11"/>
        <v>`lastName`:``,</v>
      </c>
      <c r="I57" s="26" t="str">
        <f t="shared" ca="1" si="12"/>
        <v>`firstName`:``,</v>
      </c>
      <c r="J57" s="26" t="str">
        <f t="shared" ca="1" si="13"/>
        <v>`technician`:``,</v>
      </c>
      <c r="K57" s="26" t="str">
        <f t="shared" ca="1" si="14"/>
        <v>`timeStampM`:``,</v>
      </c>
      <c r="L57" s="26" t="str">
        <f t="shared" ca="1" si="15"/>
        <v>`shiftSerial`:``,</v>
      </c>
      <c r="M57" s="25" t="str">
        <f t="shared" ca="1" si="16"/>
        <v>`siteUid`:,</v>
      </c>
      <c r="N57" s="25" t="str">
        <f t="shared" ca="1" si="17"/>
        <v>`timeStamp`:,</v>
      </c>
      <c r="O57" s="25" t="str">
        <f t="shared" ca="1" si="18"/>
        <v>`payrollPeriod`:,</v>
      </c>
      <c r="P57" s="25" t="str">
        <f t="shared" ca="1" si="19"/>
        <v>`rprtDateX`:,</v>
      </c>
      <c r="Q57" s="25" t="str">
        <f t="shared" ca="1" si="20"/>
        <v>`payroll_Period`:,</v>
      </c>
      <c r="R57" s="25" t="str">
        <f t="shared" ca="1" si="23"/>
        <v>`tsX`:,</v>
      </c>
      <c r="S57" s="25" t="str">
        <f t="shared" ca="1" si="24"/>
        <v>`teX`:,</v>
      </c>
      <c r="T57" s="26" t="str">
        <f t="shared" ca="1" si="21"/>
        <v>`ts`:`00:00`,</v>
      </c>
      <c r="U57" s="26" t="str">
        <f t="shared" ca="1" si="22"/>
        <v>`te`:`00:00`,</v>
      </c>
      <c r="V57" s="25" t="str">
        <f t="shared" ca="1" si="25"/>
        <v>`repairHrs`:,</v>
      </c>
      <c r="W57" s="26" t="str">
        <f t="shared" ca="1" si="26"/>
        <v>`rprtDate`:`1900-01-00`,</v>
      </c>
      <c r="X57" s="26" t="str">
        <f t="shared" ca="1" si="27"/>
        <v>`timeStarts`:``,</v>
      </c>
      <c r="Y57" s="26" t="str">
        <f t="shared" ca="1" si="28"/>
        <v>`timeEnds`:``,</v>
      </c>
      <c r="Z57" s="26" t="str">
        <f t="shared" ca="1" si="29"/>
        <v>`shift`:``,</v>
      </c>
      <c r="AA57" s="25" t="str">
        <f t="shared" ca="1" si="30"/>
        <v>`shiftStartTime`:,</v>
      </c>
      <c r="AB57" s="26" t="str">
        <f t="shared" ca="1" si="0"/>
        <v>`wONum`:``,</v>
      </c>
      <c r="AC57" s="26" t="str">
        <f t="shared" ca="1" si="1"/>
        <v>`uNum`:``,</v>
      </c>
      <c r="AD57" s="27" t="str">
        <f t="shared" ca="1" si="2"/>
        <v>`notes`:``,</v>
      </c>
      <c r="AE57" s="27" t="str">
        <f t="shared" ca="1" si="3"/>
        <v>`shift_Serial`:``},</v>
      </c>
      <c r="AF57" s="18" t="s">
        <v>104</v>
      </c>
    </row>
    <row r="58" spans="1:32" x14ac:dyDescent="0.2">
      <c r="A58" s="26" t="str">
        <f t="shared" ca="1" si="4"/>
        <v>{`_id`:``,</v>
      </c>
      <c r="B58" s="26" t="str">
        <f t="shared" ca="1" si="5"/>
        <v>`_rev`:``,</v>
      </c>
      <c r="C58" s="26" t="str">
        <f t="shared" ca="1" si="6"/>
        <v>`worksiteEncoded`:``,</v>
      </c>
      <c r="D58" s="26" t="str">
        <f t="shared" ca="1" si="7"/>
        <v>`client`:``,</v>
      </c>
      <c r="E58" s="26" t="str">
        <f t="shared" ca="1" si="8"/>
        <v>`location`:``,</v>
      </c>
      <c r="F58" s="26" t="str">
        <f t="shared" ca="1" si="9"/>
        <v>`locID`:``,</v>
      </c>
      <c r="G58" s="26" t="str">
        <f t="shared" ca="1" si="10"/>
        <v>`username`:``,</v>
      </c>
      <c r="H58" s="26" t="str">
        <f t="shared" ca="1" si="11"/>
        <v>`lastName`:``,</v>
      </c>
      <c r="I58" s="26" t="str">
        <f t="shared" ca="1" si="12"/>
        <v>`firstName`:``,</v>
      </c>
      <c r="J58" s="26" t="str">
        <f t="shared" ca="1" si="13"/>
        <v>`technician`:``,</v>
      </c>
      <c r="K58" s="26" t="str">
        <f t="shared" ca="1" si="14"/>
        <v>`timeStampM`:``,</v>
      </c>
      <c r="L58" s="26" t="str">
        <f t="shared" ca="1" si="15"/>
        <v>`shiftSerial`:``,</v>
      </c>
      <c r="M58" s="25" t="str">
        <f t="shared" ca="1" si="16"/>
        <v>`siteUid`:,</v>
      </c>
      <c r="N58" s="25" t="str">
        <f t="shared" ca="1" si="17"/>
        <v>`timeStamp`:,</v>
      </c>
      <c r="O58" s="25" t="str">
        <f t="shared" ca="1" si="18"/>
        <v>`payrollPeriod`:,</v>
      </c>
      <c r="P58" s="25" t="str">
        <f t="shared" ca="1" si="19"/>
        <v>`rprtDateX`:,</v>
      </c>
      <c r="Q58" s="25" t="str">
        <f t="shared" ca="1" si="20"/>
        <v>`payroll_Period`:,</v>
      </c>
      <c r="R58" s="25" t="str">
        <f t="shared" ca="1" si="23"/>
        <v>`tsX`:,</v>
      </c>
      <c r="S58" s="25" t="str">
        <f t="shared" ca="1" si="24"/>
        <v>`teX`:,</v>
      </c>
      <c r="T58" s="26" t="str">
        <f t="shared" ca="1" si="21"/>
        <v>`ts`:`00:00`,</v>
      </c>
      <c r="U58" s="26" t="str">
        <f t="shared" ca="1" si="22"/>
        <v>`te`:`00:00`,</v>
      </c>
      <c r="V58" s="25" t="str">
        <f t="shared" ca="1" si="25"/>
        <v>`repairHrs`:,</v>
      </c>
      <c r="W58" s="26" t="str">
        <f t="shared" ca="1" si="26"/>
        <v>`rprtDate`:`1900-01-00`,</v>
      </c>
      <c r="X58" s="26" t="str">
        <f t="shared" ca="1" si="27"/>
        <v>`timeStarts`:``,</v>
      </c>
      <c r="Y58" s="26" t="str">
        <f t="shared" ca="1" si="28"/>
        <v>`timeEnds`:``,</v>
      </c>
      <c r="Z58" s="26" t="str">
        <f t="shared" ca="1" si="29"/>
        <v>`shift`:``,</v>
      </c>
      <c r="AA58" s="25" t="str">
        <f t="shared" ca="1" si="30"/>
        <v>`shiftStartTime`:,</v>
      </c>
      <c r="AB58" s="26" t="str">
        <f t="shared" ca="1" si="0"/>
        <v>`wONum`:``,</v>
      </c>
      <c r="AC58" s="26" t="str">
        <f t="shared" ca="1" si="1"/>
        <v>`uNum`:``,</v>
      </c>
      <c r="AD58" s="27" t="str">
        <f t="shared" ca="1" si="2"/>
        <v>`notes`:``,</v>
      </c>
      <c r="AE58" s="27" t="str">
        <f t="shared" ca="1" si="3"/>
        <v>`shift_Serial`:``},</v>
      </c>
      <c r="AF58" s="18" t="s">
        <v>104</v>
      </c>
    </row>
    <row r="59" spans="1:32" x14ac:dyDescent="0.2">
      <c r="A59" s="26" t="str">
        <f t="shared" ca="1" si="4"/>
        <v>{`_id`:``,</v>
      </c>
      <c r="B59" s="26" t="str">
        <f t="shared" ca="1" si="5"/>
        <v>`_rev`:``,</v>
      </c>
      <c r="C59" s="26" t="str">
        <f t="shared" ca="1" si="6"/>
        <v>`worksiteEncoded`:``,</v>
      </c>
      <c r="D59" s="26" t="str">
        <f t="shared" ca="1" si="7"/>
        <v>`client`:``,</v>
      </c>
      <c r="E59" s="26" t="str">
        <f t="shared" ca="1" si="8"/>
        <v>`location`:``,</v>
      </c>
      <c r="F59" s="26" t="str">
        <f t="shared" ca="1" si="9"/>
        <v>`locID`:``,</v>
      </c>
      <c r="G59" s="26" t="str">
        <f t="shared" ca="1" si="10"/>
        <v>`username`:``,</v>
      </c>
      <c r="H59" s="26" t="str">
        <f t="shared" ca="1" si="11"/>
        <v>`lastName`:``,</v>
      </c>
      <c r="I59" s="26" t="str">
        <f t="shared" ca="1" si="12"/>
        <v>`firstName`:``,</v>
      </c>
      <c r="J59" s="26" t="str">
        <f t="shared" ca="1" si="13"/>
        <v>`technician`:``,</v>
      </c>
      <c r="K59" s="26" t="str">
        <f t="shared" ca="1" si="14"/>
        <v>`timeStampM`:``,</v>
      </c>
      <c r="L59" s="26" t="str">
        <f t="shared" ca="1" si="15"/>
        <v>`shiftSerial`:``,</v>
      </c>
      <c r="M59" s="25" t="str">
        <f t="shared" ca="1" si="16"/>
        <v>`siteUid`:,</v>
      </c>
      <c r="N59" s="25" t="str">
        <f t="shared" ca="1" si="17"/>
        <v>`timeStamp`:,</v>
      </c>
      <c r="O59" s="25" t="str">
        <f t="shared" ca="1" si="18"/>
        <v>`payrollPeriod`:,</v>
      </c>
      <c r="P59" s="25" t="str">
        <f t="shared" ca="1" si="19"/>
        <v>`rprtDateX`:,</v>
      </c>
      <c r="Q59" s="25" t="str">
        <f t="shared" ca="1" si="20"/>
        <v>`payroll_Period`:,</v>
      </c>
      <c r="R59" s="25" t="str">
        <f t="shared" ca="1" si="23"/>
        <v>`tsX`:,</v>
      </c>
      <c r="S59" s="25" t="str">
        <f t="shared" ca="1" si="24"/>
        <v>`teX`:,</v>
      </c>
      <c r="T59" s="26" t="str">
        <f t="shared" ca="1" si="21"/>
        <v>`ts`:`00:00`,</v>
      </c>
      <c r="U59" s="26" t="str">
        <f t="shared" ca="1" si="22"/>
        <v>`te`:`00:00`,</v>
      </c>
      <c r="V59" s="25" t="str">
        <f t="shared" ca="1" si="25"/>
        <v>`repairHrs`:,</v>
      </c>
      <c r="W59" s="26" t="str">
        <f t="shared" ca="1" si="26"/>
        <v>`rprtDate`:`1900-01-00`,</v>
      </c>
      <c r="X59" s="26" t="str">
        <f t="shared" ca="1" si="27"/>
        <v>`timeStarts`:``,</v>
      </c>
      <c r="Y59" s="26" t="str">
        <f t="shared" ca="1" si="28"/>
        <v>`timeEnds`:``,</v>
      </c>
      <c r="Z59" s="26" t="str">
        <f t="shared" ca="1" si="29"/>
        <v>`shift`:``,</v>
      </c>
      <c r="AA59" s="25" t="str">
        <f t="shared" ca="1" si="30"/>
        <v>`shiftStartTime`:,</v>
      </c>
      <c r="AB59" s="26" t="str">
        <f t="shared" ca="1" si="0"/>
        <v>`wONum`:``,</v>
      </c>
      <c r="AC59" s="26" t="str">
        <f t="shared" ca="1" si="1"/>
        <v>`uNum`:``,</v>
      </c>
      <c r="AD59" s="27" t="str">
        <f t="shared" ca="1" si="2"/>
        <v>`notes`:``,</v>
      </c>
      <c r="AE59" s="27" t="str">
        <f t="shared" ca="1" si="3"/>
        <v>`shift_Serial`:``},</v>
      </c>
      <c r="AF59" s="18" t="s">
        <v>104</v>
      </c>
    </row>
    <row r="60" spans="1:32" x14ac:dyDescent="0.2">
      <c r="A60" s="26" t="str">
        <f t="shared" ca="1" si="4"/>
        <v>{`_id`:``,</v>
      </c>
      <c r="B60" s="26" t="str">
        <f t="shared" ca="1" si="5"/>
        <v>`_rev`:``,</v>
      </c>
      <c r="C60" s="26" t="str">
        <f t="shared" ca="1" si="6"/>
        <v>`worksiteEncoded`:``,</v>
      </c>
      <c r="D60" s="26" t="str">
        <f t="shared" ca="1" si="7"/>
        <v>`client`:``,</v>
      </c>
      <c r="E60" s="26" t="str">
        <f t="shared" ca="1" si="8"/>
        <v>`location`:``,</v>
      </c>
      <c r="F60" s="26" t="str">
        <f t="shared" ca="1" si="9"/>
        <v>`locID`:``,</v>
      </c>
      <c r="G60" s="26" t="str">
        <f t="shared" ca="1" si="10"/>
        <v>`username`:``,</v>
      </c>
      <c r="H60" s="26" t="str">
        <f t="shared" ca="1" si="11"/>
        <v>`lastName`:``,</v>
      </c>
      <c r="I60" s="26" t="str">
        <f t="shared" ca="1" si="12"/>
        <v>`firstName`:``,</v>
      </c>
      <c r="J60" s="26" t="str">
        <f t="shared" ca="1" si="13"/>
        <v>`technician`:``,</v>
      </c>
      <c r="K60" s="26" t="str">
        <f t="shared" ca="1" si="14"/>
        <v>`timeStampM`:``,</v>
      </c>
      <c r="L60" s="26" t="str">
        <f t="shared" ca="1" si="15"/>
        <v>`shiftSerial`:``,</v>
      </c>
      <c r="M60" s="25" t="str">
        <f t="shared" ca="1" si="16"/>
        <v>`siteUid`:,</v>
      </c>
      <c r="N60" s="25" t="str">
        <f t="shared" ca="1" si="17"/>
        <v>`timeStamp`:,</v>
      </c>
      <c r="O60" s="25" t="str">
        <f t="shared" ca="1" si="18"/>
        <v>`payrollPeriod`:,</v>
      </c>
      <c r="P60" s="25" t="str">
        <f t="shared" ca="1" si="19"/>
        <v>`rprtDateX`:,</v>
      </c>
      <c r="Q60" s="25" t="str">
        <f t="shared" ca="1" si="20"/>
        <v>`payroll_Period`:,</v>
      </c>
      <c r="R60" s="25" t="str">
        <f t="shared" ca="1" si="23"/>
        <v>`tsX`:,</v>
      </c>
      <c r="S60" s="25" t="str">
        <f t="shared" ca="1" si="24"/>
        <v>`teX`:,</v>
      </c>
      <c r="T60" s="26" t="str">
        <f t="shared" ca="1" si="21"/>
        <v>`ts`:`00:00`,</v>
      </c>
      <c r="U60" s="26" t="str">
        <f t="shared" ca="1" si="22"/>
        <v>`te`:`00:00`,</v>
      </c>
      <c r="V60" s="25" t="str">
        <f t="shared" ca="1" si="25"/>
        <v>`repairHrs`:,</v>
      </c>
      <c r="W60" s="26" t="str">
        <f t="shared" ca="1" si="26"/>
        <v>`rprtDate`:`1900-01-00`,</v>
      </c>
      <c r="X60" s="26" t="str">
        <f t="shared" ca="1" si="27"/>
        <v>`timeStarts`:``,</v>
      </c>
      <c r="Y60" s="26" t="str">
        <f t="shared" ca="1" si="28"/>
        <v>`timeEnds`:``,</v>
      </c>
      <c r="Z60" s="26" t="str">
        <f t="shared" ca="1" si="29"/>
        <v>`shift`:``,</v>
      </c>
      <c r="AA60" s="25" t="str">
        <f t="shared" ca="1" si="30"/>
        <v>`shiftStartTime`:,</v>
      </c>
      <c r="AB60" s="26" t="str">
        <f t="shared" ca="1" si="0"/>
        <v>`wONum`:``,</v>
      </c>
      <c r="AC60" s="26" t="str">
        <f t="shared" ca="1" si="1"/>
        <v>`uNum`:``,</v>
      </c>
      <c r="AD60" s="27" t="str">
        <f t="shared" ca="1" si="2"/>
        <v>`notes`:``,</v>
      </c>
      <c r="AE60" s="27" t="str">
        <f t="shared" ca="1" si="3"/>
        <v>`shift_Serial`:``},</v>
      </c>
      <c r="AF60" s="18" t="s">
        <v>104</v>
      </c>
    </row>
    <row r="61" spans="1:32" x14ac:dyDescent="0.2">
      <c r="A61" s="26" t="str">
        <f t="shared" ca="1" si="4"/>
        <v>{`_id`:``,</v>
      </c>
      <c r="B61" s="26" t="str">
        <f t="shared" ca="1" si="5"/>
        <v>`_rev`:``,</v>
      </c>
      <c r="C61" s="26" t="str">
        <f t="shared" ca="1" si="6"/>
        <v>`worksiteEncoded`:``,</v>
      </c>
      <c r="D61" s="26" t="str">
        <f t="shared" ca="1" si="7"/>
        <v>`client`:``,</v>
      </c>
      <c r="E61" s="26" t="str">
        <f t="shared" ca="1" si="8"/>
        <v>`location`:``,</v>
      </c>
      <c r="F61" s="26" t="str">
        <f t="shared" ca="1" si="9"/>
        <v>`locID`:``,</v>
      </c>
      <c r="G61" s="26" t="str">
        <f t="shared" ca="1" si="10"/>
        <v>`username`:``,</v>
      </c>
      <c r="H61" s="26" t="str">
        <f t="shared" ca="1" si="11"/>
        <v>`lastName`:``,</v>
      </c>
      <c r="I61" s="26" t="str">
        <f t="shared" ca="1" si="12"/>
        <v>`firstName`:``,</v>
      </c>
      <c r="J61" s="26" t="str">
        <f t="shared" ca="1" si="13"/>
        <v>`technician`:``,</v>
      </c>
      <c r="K61" s="26" t="str">
        <f t="shared" ca="1" si="14"/>
        <v>`timeStampM`:``,</v>
      </c>
      <c r="L61" s="26" t="str">
        <f t="shared" ca="1" si="15"/>
        <v>`shiftSerial`:``,</v>
      </c>
      <c r="M61" s="25" t="str">
        <f t="shared" ca="1" si="16"/>
        <v>`siteUid`:,</v>
      </c>
      <c r="N61" s="25" t="str">
        <f t="shared" ca="1" si="17"/>
        <v>`timeStamp`:,</v>
      </c>
      <c r="O61" s="25" t="str">
        <f t="shared" ca="1" si="18"/>
        <v>`payrollPeriod`:,</v>
      </c>
      <c r="P61" s="25" t="str">
        <f t="shared" ca="1" si="19"/>
        <v>`rprtDateX`:,</v>
      </c>
      <c r="Q61" s="25" t="str">
        <f t="shared" ca="1" si="20"/>
        <v>`payroll_Period`:,</v>
      </c>
      <c r="R61" s="25" t="str">
        <f t="shared" ca="1" si="23"/>
        <v>`tsX`:,</v>
      </c>
      <c r="S61" s="25" t="str">
        <f t="shared" ca="1" si="24"/>
        <v>`teX`:,</v>
      </c>
      <c r="T61" s="26" t="str">
        <f t="shared" ca="1" si="21"/>
        <v>`ts`:`00:00`,</v>
      </c>
      <c r="U61" s="26" t="str">
        <f t="shared" ca="1" si="22"/>
        <v>`te`:`00:00`,</v>
      </c>
      <c r="V61" s="25" t="str">
        <f t="shared" ca="1" si="25"/>
        <v>`repairHrs`:,</v>
      </c>
      <c r="W61" s="26" t="str">
        <f t="shared" ca="1" si="26"/>
        <v>`rprtDate`:`1900-01-00`,</v>
      </c>
      <c r="X61" s="26" t="str">
        <f t="shared" ca="1" si="27"/>
        <v>`timeStarts`:``,</v>
      </c>
      <c r="Y61" s="26" t="str">
        <f t="shared" ca="1" si="28"/>
        <v>`timeEnds`:``,</v>
      </c>
      <c r="Z61" s="26" t="str">
        <f t="shared" ca="1" si="29"/>
        <v>`shift`:``,</v>
      </c>
      <c r="AA61" s="25" t="str">
        <f t="shared" ca="1" si="30"/>
        <v>`shiftStartTime`:,</v>
      </c>
      <c r="AB61" s="26" t="str">
        <f t="shared" ca="1" si="0"/>
        <v>`wONum`:``,</v>
      </c>
      <c r="AC61" s="26" t="str">
        <f t="shared" ca="1" si="1"/>
        <v>`uNum`:``,</v>
      </c>
      <c r="AD61" s="27" t="str">
        <f t="shared" ca="1" si="2"/>
        <v>`notes`:``,</v>
      </c>
      <c r="AE61" s="27" t="str">
        <f t="shared" ca="1" si="3"/>
        <v>`shift_Serial`:``},</v>
      </c>
      <c r="AF61" s="18" t="s">
        <v>104</v>
      </c>
    </row>
    <row r="62" spans="1:32" x14ac:dyDescent="0.2">
      <c r="A62" s="26" t="str">
        <f t="shared" ca="1" si="4"/>
        <v>{`_id`:``,</v>
      </c>
      <c r="B62" s="26" t="str">
        <f t="shared" ca="1" si="5"/>
        <v>`_rev`:``,</v>
      </c>
      <c r="C62" s="26" t="str">
        <f t="shared" ca="1" si="6"/>
        <v>`worksiteEncoded`:``,</v>
      </c>
      <c r="D62" s="26" t="str">
        <f t="shared" ca="1" si="7"/>
        <v>`client`:``,</v>
      </c>
      <c r="E62" s="26" t="str">
        <f t="shared" ca="1" si="8"/>
        <v>`location`:``,</v>
      </c>
      <c r="F62" s="26" t="str">
        <f t="shared" ca="1" si="9"/>
        <v>`locID`:``,</v>
      </c>
      <c r="G62" s="26" t="str">
        <f t="shared" ca="1" si="10"/>
        <v>`username`:``,</v>
      </c>
      <c r="H62" s="26" t="str">
        <f t="shared" ca="1" si="11"/>
        <v>`lastName`:``,</v>
      </c>
      <c r="I62" s="26" t="str">
        <f t="shared" ca="1" si="12"/>
        <v>`firstName`:``,</v>
      </c>
      <c r="J62" s="26" t="str">
        <f t="shared" ca="1" si="13"/>
        <v>`technician`:``,</v>
      </c>
      <c r="K62" s="26" t="str">
        <f t="shared" ca="1" si="14"/>
        <v>`timeStampM`:``,</v>
      </c>
      <c r="L62" s="26" t="str">
        <f t="shared" ca="1" si="15"/>
        <v>`shiftSerial`:``,</v>
      </c>
      <c r="M62" s="25" t="str">
        <f t="shared" ca="1" si="16"/>
        <v>`siteUid`:,</v>
      </c>
      <c r="N62" s="25" t="str">
        <f t="shared" ca="1" si="17"/>
        <v>`timeStamp`:,</v>
      </c>
      <c r="O62" s="25" t="str">
        <f t="shared" ca="1" si="18"/>
        <v>`payrollPeriod`:,</v>
      </c>
      <c r="P62" s="25" t="str">
        <f t="shared" ca="1" si="19"/>
        <v>`rprtDateX`:,</v>
      </c>
      <c r="Q62" s="25" t="str">
        <f t="shared" ca="1" si="20"/>
        <v>`payroll_Period`:,</v>
      </c>
      <c r="R62" s="25" t="str">
        <f t="shared" ca="1" si="23"/>
        <v>`tsX`:,</v>
      </c>
      <c r="S62" s="25" t="str">
        <f t="shared" ca="1" si="24"/>
        <v>`teX`:,</v>
      </c>
      <c r="T62" s="26" t="str">
        <f t="shared" ca="1" si="21"/>
        <v>`ts`:`00:00`,</v>
      </c>
      <c r="U62" s="26" t="str">
        <f t="shared" ca="1" si="22"/>
        <v>`te`:`00:00`,</v>
      </c>
      <c r="V62" s="25" t="str">
        <f t="shared" ca="1" si="25"/>
        <v>`repairHrs`:,</v>
      </c>
      <c r="W62" s="26" t="str">
        <f t="shared" ca="1" si="26"/>
        <v>`rprtDate`:`1900-01-00`,</v>
      </c>
      <c r="X62" s="26" t="str">
        <f t="shared" ca="1" si="27"/>
        <v>`timeStarts`:``,</v>
      </c>
      <c r="Y62" s="26" t="str">
        <f t="shared" ca="1" si="28"/>
        <v>`timeEnds`:``,</v>
      </c>
      <c r="Z62" s="26" t="str">
        <f t="shared" ca="1" si="29"/>
        <v>`shift`:``,</v>
      </c>
      <c r="AA62" s="25" t="str">
        <f t="shared" ca="1" si="30"/>
        <v>`shiftStartTime`:,</v>
      </c>
      <c r="AB62" s="26" t="str">
        <f t="shared" ca="1" si="0"/>
        <v>`wONum`:``,</v>
      </c>
      <c r="AC62" s="26" t="str">
        <f t="shared" ca="1" si="1"/>
        <v>`uNum`:``,</v>
      </c>
      <c r="AD62" s="27" t="str">
        <f t="shared" ca="1" si="2"/>
        <v>`notes`:``,</v>
      </c>
      <c r="AE62" s="27" t="str">
        <f t="shared" ca="1" si="3"/>
        <v>`shift_Serial`:``},</v>
      </c>
      <c r="AF62" s="18" t="s">
        <v>104</v>
      </c>
    </row>
    <row r="63" spans="1:32" x14ac:dyDescent="0.2">
      <c r="A63" s="26" t="str">
        <f t="shared" ca="1" si="4"/>
        <v>{`_id`:``,</v>
      </c>
      <c r="B63" s="26" t="str">
        <f t="shared" ca="1" si="5"/>
        <v>`_rev`:``,</v>
      </c>
      <c r="C63" s="26" t="str">
        <f t="shared" ca="1" si="6"/>
        <v>`worksiteEncoded`:``,</v>
      </c>
      <c r="D63" s="26" t="str">
        <f t="shared" ca="1" si="7"/>
        <v>`client`:``,</v>
      </c>
      <c r="E63" s="26" t="str">
        <f t="shared" ca="1" si="8"/>
        <v>`location`:``,</v>
      </c>
      <c r="F63" s="26" t="str">
        <f t="shared" ca="1" si="9"/>
        <v>`locID`:``,</v>
      </c>
      <c r="G63" s="26" t="str">
        <f t="shared" ca="1" si="10"/>
        <v>`username`:``,</v>
      </c>
      <c r="H63" s="26" t="str">
        <f t="shared" ca="1" si="11"/>
        <v>`lastName`:``,</v>
      </c>
      <c r="I63" s="26" t="str">
        <f t="shared" ca="1" si="12"/>
        <v>`firstName`:``,</v>
      </c>
      <c r="J63" s="26" t="str">
        <f t="shared" ca="1" si="13"/>
        <v>`technician`:``,</v>
      </c>
      <c r="K63" s="26" t="str">
        <f t="shared" ca="1" si="14"/>
        <v>`timeStampM`:``,</v>
      </c>
      <c r="L63" s="26" t="str">
        <f t="shared" ca="1" si="15"/>
        <v>`shiftSerial`:``,</v>
      </c>
      <c r="M63" s="25" t="str">
        <f t="shared" ca="1" si="16"/>
        <v>`siteUid`:,</v>
      </c>
      <c r="N63" s="25" t="str">
        <f t="shared" ca="1" si="17"/>
        <v>`timeStamp`:,</v>
      </c>
      <c r="O63" s="25" t="str">
        <f t="shared" ca="1" si="18"/>
        <v>`payrollPeriod`:,</v>
      </c>
      <c r="P63" s="25" t="str">
        <f t="shared" ca="1" si="19"/>
        <v>`rprtDateX`:,</v>
      </c>
      <c r="Q63" s="25" t="str">
        <f t="shared" ca="1" si="20"/>
        <v>`payroll_Period`:,</v>
      </c>
      <c r="R63" s="25" t="str">
        <f t="shared" ca="1" si="23"/>
        <v>`tsX`:,</v>
      </c>
      <c r="S63" s="25" t="str">
        <f t="shared" ca="1" si="24"/>
        <v>`teX`:,</v>
      </c>
      <c r="T63" s="26" t="str">
        <f t="shared" ca="1" si="21"/>
        <v>`ts`:`00:00`,</v>
      </c>
      <c r="U63" s="26" t="str">
        <f t="shared" ca="1" si="22"/>
        <v>`te`:`00:00`,</v>
      </c>
      <c r="V63" s="25" t="str">
        <f t="shared" ca="1" si="25"/>
        <v>`repairHrs`:,</v>
      </c>
      <c r="W63" s="26" t="str">
        <f t="shared" ca="1" si="26"/>
        <v>`rprtDate`:`1900-01-00`,</v>
      </c>
      <c r="X63" s="26" t="str">
        <f t="shared" ca="1" si="27"/>
        <v>`timeStarts`:``,</v>
      </c>
      <c r="Y63" s="26" t="str">
        <f t="shared" ca="1" si="28"/>
        <v>`timeEnds`:``,</v>
      </c>
      <c r="Z63" s="26" t="str">
        <f t="shared" ca="1" si="29"/>
        <v>`shift`:``,</v>
      </c>
      <c r="AA63" s="25" t="str">
        <f t="shared" ca="1" si="30"/>
        <v>`shiftStartTime`:,</v>
      </c>
      <c r="AB63" s="26" t="str">
        <f t="shared" ca="1" si="0"/>
        <v>`wONum`:``,</v>
      </c>
      <c r="AC63" s="26" t="str">
        <f t="shared" ca="1" si="1"/>
        <v>`uNum`:``,</v>
      </c>
      <c r="AD63" s="27" t="str">
        <f t="shared" ca="1" si="2"/>
        <v>`notes`:``,</v>
      </c>
      <c r="AE63" s="27" t="str">
        <f t="shared" ca="1" si="3"/>
        <v>`shift_Serial`:``},</v>
      </c>
      <c r="AF63" s="18" t="s">
        <v>104</v>
      </c>
    </row>
    <row r="64" spans="1:32" x14ac:dyDescent="0.2">
      <c r="A64" s="26" t="str">
        <f t="shared" ca="1" si="4"/>
        <v>{`_id`:``,</v>
      </c>
      <c r="B64" s="26" t="str">
        <f t="shared" ca="1" si="5"/>
        <v>`_rev`:``,</v>
      </c>
      <c r="C64" s="26" t="str">
        <f t="shared" ca="1" si="6"/>
        <v>`worksiteEncoded`:``,</v>
      </c>
      <c r="D64" s="26" t="str">
        <f t="shared" ca="1" si="7"/>
        <v>`client`:``,</v>
      </c>
      <c r="E64" s="26" t="str">
        <f t="shared" ca="1" si="8"/>
        <v>`location`:``,</v>
      </c>
      <c r="F64" s="26" t="str">
        <f t="shared" ca="1" si="9"/>
        <v>`locID`:``,</v>
      </c>
      <c r="G64" s="26" t="str">
        <f t="shared" ca="1" si="10"/>
        <v>`username`:``,</v>
      </c>
      <c r="H64" s="26" t="str">
        <f t="shared" ca="1" si="11"/>
        <v>`lastName`:``,</v>
      </c>
      <c r="I64" s="26" t="str">
        <f t="shared" ca="1" si="12"/>
        <v>`firstName`:``,</v>
      </c>
      <c r="J64" s="26" t="str">
        <f t="shared" ca="1" si="13"/>
        <v>`technician`:``,</v>
      </c>
      <c r="K64" s="26" t="str">
        <f t="shared" ca="1" si="14"/>
        <v>`timeStampM`:``,</v>
      </c>
      <c r="L64" s="26" t="str">
        <f t="shared" ca="1" si="15"/>
        <v>`shiftSerial`:``,</v>
      </c>
      <c r="M64" s="25" t="str">
        <f t="shared" ca="1" si="16"/>
        <v>`siteUid`:,</v>
      </c>
      <c r="N64" s="25" t="str">
        <f t="shared" ca="1" si="17"/>
        <v>`timeStamp`:,</v>
      </c>
      <c r="O64" s="25" t="str">
        <f t="shared" ca="1" si="18"/>
        <v>`payrollPeriod`:,</v>
      </c>
      <c r="P64" s="25" t="str">
        <f t="shared" ca="1" si="19"/>
        <v>`rprtDateX`:,</v>
      </c>
      <c r="Q64" s="25" t="str">
        <f t="shared" ca="1" si="20"/>
        <v>`payroll_Period`:,</v>
      </c>
      <c r="R64" s="25" t="str">
        <f t="shared" ca="1" si="23"/>
        <v>`tsX`:,</v>
      </c>
      <c r="S64" s="25" t="str">
        <f t="shared" ca="1" si="24"/>
        <v>`teX`:,</v>
      </c>
      <c r="T64" s="26" t="str">
        <f t="shared" ca="1" si="21"/>
        <v>`ts`:`00:00`,</v>
      </c>
      <c r="U64" s="26" t="str">
        <f t="shared" ca="1" si="22"/>
        <v>`te`:`00:00`,</v>
      </c>
      <c r="V64" s="25" t="str">
        <f t="shared" ca="1" si="25"/>
        <v>`repairHrs`:,</v>
      </c>
      <c r="W64" s="26" t="str">
        <f t="shared" ca="1" si="26"/>
        <v>`rprtDate`:`1900-01-00`,</v>
      </c>
      <c r="X64" s="26" t="str">
        <f t="shared" ca="1" si="27"/>
        <v>`timeStarts`:``,</v>
      </c>
      <c r="Y64" s="26" t="str">
        <f t="shared" ca="1" si="28"/>
        <v>`timeEnds`:``,</v>
      </c>
      <c r="Z64" s="26" t="str">
        <f t="shared" ca="1" si="29"/>
        <v>`shift`:``,</v>
      </c>
      <c r="AA64" s="25" t="str">
        <f t="shared" ca="1" si="30"/>
        <v>`shiftStartTime`:,</v>
      </c>
      <c r="AB64" s="26" t="str">
        <f t="shared" ca="1" si="0"/>
        <v>`wONum`:``,</v>
      </c>
      <c r="AC64" s="26" t="str">
        <f t="shared" ca="1" si="1"/>
        <v>`uNum`:``,</v>
      </c>
      <c r="AD64" s="27" t="str">
        <f t="shared" ca="1" si="2"/>
        <v>`notes`:``,</v>
      </c>
      <c r="AE64" s="27" t="str">
        <f t="shared" ca="1" si="3"/>
        <v>`shift_Serial`:``},</v>
      </c>
      <c r="AF64" s="18" t="s">
        <v>104</v>
      </c>
    </row>
    <row r="65" spans="1:32" x14ac:dyDescent="0.2">
      <c r="A65" s="26" t="str">
        <f t="shared" ca="1" si="4"/>
        <v>{`_id`:``,</v>
      </c>
      <c r="B65" s="26" t="str">
        <f t="shared" ca="1" si="5"/>
        <v>`_rev`:``,</v>
      </c>
      <c r="C65" s="26" t="str">
        <f t="shared" ca="1" si="6"/>
        <v>`worksiteEncoded`:``,</v>
      </c>
      <c r="D65" s="26" t="str">
        <f t="shared" ca="1" si="7"/>
        <v>`client`:``,</v>
      </c>
      <c r="E65" s="26" t="str">
        <f t="shared" ca="1" si="8"/>
        <v>`location`:``,</v>
      </c>
      <c r="F65" s="26" t="str">
        <f t="shared" ca="1" si="9"/>
        <v>`locID`:``,</v>
      </c>
      <c r="G65" s="26" t="str">
        <f t="shared" ca="1" si="10"/>
        <v>`username`:``,</v>
      </c>
      <c r="H65" s="26" t="str">
        <f t="shared" ca="1" si="11"/>
        <v>`lastName`:``,</v>
      </c>
      <c r="I65" s="26" t="str">
        <f t="shared" ca="1" si="12"/>
        <v>`firstName`:``,</v>
      </c>
      <c r="J65" s="26" t="str">
        <f t="shared" ca="1" si="13"/>
        <v>`technician`:``,</v>
      </c>
      <c r="K65" s="26" t="str">
        <f t="shared" ca="1" si="14"/>
        <v>`timeStampM`:``,</v>
      </c>
      <c r="L65" s="26" t="str">
        <f t="shared" ca="1" si="15"/>
        <v>`shiftSerial`:``,</v>
      </c>
      <c r="M65" s="25" t="str">
        <f t="shared" ca="1" si="16"/>
        <v>`siteUid`:,</v>
      </c>
      <c r="N65" s="25" t="str">
        <f t="shared" ca="1" si="17"/>
        <v>`timeStamp`:,</v>
      </c>
      <c r="O65" s="25" t="str">
        <f t="shared" ca="1" si="18"/>
        <v>`payrollPeriod`:,</v>
      </c>
      <c r="P65" s="25" t="str">
        <f t="shared" ca="1" si="19"/>
        <v>`rprtDateX`:,</v>
      </c>
      <c r="Q65" s="25" t="str">
        <f t="shared" ca="1" si="20"/>
        <v>`payroll_Period`:,</v>
      </c>
      <c r="R65" s="25" t="str">
        <f t="shared" ca="1" si="23"/>
        <v>`tsX`:,</v>
      </c>
      <c r="S65" s="25" t="str">
        <f t="shared" ca="1" si="24"/>
        <v>`teX`:,</v>
      </c>
      <c r="T65" s="26" t="str">
        <f t="shared" ca="1" si="21"/>
        <v>`ts`:`00:00`,</v>
      </c>
      <c r="U65" s="26" t="str">
        <f t="shared" ca="1" si="22"/>
        <v>`te`:`00:00`,</v>
      </c>
      <c r="V65" s="25" t="str">
        <f t="shared" ca="1" si="25"/>
        <v>`repairHrs`:,</v>
      </c>
      <c r="W65" s="26" t="str">
        <f t="shared" ca="1" si="26"/>
        <v>`rprtDate`:`1900-01-00`,</v>
      </c>
      <c r="X65" s="26" t="str">
        <f t="shared" ca="1" si="27"/>
        <v>`timeStarts`:``,</v>
      </c>
      <c r="Y65" s="26" t="str">
        <f t="shared" ca="1" si="28"/>
        <v>`timeEnds`:``,</v>
      </c>
      <c r="Z65" s="26" t="str">
        <f t="shared" ca="1" si="29"/>
        <v>`shift`:``,</v>
      </c>
      <c r="AA65" s="25" t="str">
        <f t="shared" ca="1" si="30"/>
        <v>`shiftStartTime`:,</v>
      </c>
      <c r="AB65" s="26" t="str">
        <f t="shared" ca="1" si="0"/>
        <v>`wONum`:``,</v>
      </c>
      <c r="AC65" s="26" t="str">
        <f t="shared" ca="1" si="1"/>
        <v>`uNum`:``,</v>
      </c>
      <c r="AD65" s="27" t="str">
        <f t="shared" ca="1" si="2"/>
        <v>`notes`:``,</v>
      </c>
      <c r="AE65" s="27" t="str">
        <f t="shared" ca="1" si="3"/>
        <v>`shift_Serial`:``},</v>
      </c>
      <c r="AF65" s="18" t="s">
        <v>104</v>
      </c>
    </row>
    <row r="66" spans="1:32" x14ac:dyDescent="0.2">
      <c r="A66" s="26" t="str">
        <f t="shared" ref="A66:A90" ca="1" si="31">CONCATENATE("{`",INDIRECT("aatestreports!$A$1"),"`:`",INDIRECT("aatestreports!A"&amp;ROW()),"`,")</f>
        <v>{`_id`:``,</v>
      </c>
      <c r="B66" s="26" t="str">
        <f t="shared" ref="B66:B90" ca="1" si="32">CONCATENATE("`",INDIRECT("aatestreports!$B$1"),"`:`",INDIRECT("aatestreports!B"&amp;ROW()),"`,")</f>
        <v>`_rev`:``,</v>
      </c>
      <c r="C66" s="26" t="str">
        <f t="shared" ref="C66:C90" ca="1" si="33">CONCATENATE("`",INDIRECT("aatestreports!$C$1"),"`:`",INDIRECT("aatestreports!C"&amp;ROW()),"`,")</f>
        <v>`worksiteEncoded`:``,</v>
      </c>
      <c r="D66" s="26" t="str">
        <f t="shared" ref="D66:D90" ca="1" si="34">CONCATENATE("`",INDIRECT("aatestreports!$D$1"),"`:`",INDIRECT("aatestreports!D"&amp;ROW()),"`,")</f>
        <v>`client`:``,</v>
      </c>
      <c r="E66" s="26" t="str">
        <f t="shared" ref="E66:E90" ca="1" si="35">CONCATENATE("`",INDIRECT("aatestreports!$E$1"),"`:`",INDIRECT("aatestreports!E"&amp;ROW()),"`,")</f>
        <v>`location`:``,</v>
      </c>
      <c r="F66" s="26" t="str">
        <f t="shared" ref="F66:F90" ca="1" si="36">CONCATENATE("`",INDIRECT("aatestreports!$F$1"),"`:`",INDIRECT("aatestreports!F"&amp;ROW()),"`,")</f>
        <v>`locID`:``,</v>
      </c>
      <c r="G66" s="26" t="str">
        <f t="shared" ref="G66:G90" ca="1" si="37">CONCATENATE("`",INDIRECT("aatestreports!$G$1"),"`:`",INDIRECT("aatestreports!G"&amp;ROW()),"`,")</f>
        <v>`username`:``,</v>
      </c>
      <c r="H66" s="26" t="str">
        <f t="shared" ref="H66:H90" ca="1" si="38">CONCATENATE("`",INDIRECT("aatestreports!$H$1"),"`:`",INDIRECT("aatestreports!H"&amp;ROW()),"`,")</f>
        <v>`lastName`:``,</v>
      </c>
      <c r="I66" s="26" t="str">
        <f t="shared" ref="I66:I90" ca="1" si="39">CONCATENATE("`",INDIRECT("aatestreports!$I$1"),"`:`",INDIRECT("aatestreports!I"&amp;ROW()),"`,")</f>
        <v>`firstName`:``,</v>
      </c>
      <c r="J66" s="26" t="str">
        <f t="shared" ref="J66:J90" ca="1" si="40">CONCATENATE("`",INDIRECT("aatestreports!$J$1"),"`:`",INDIRECT("aatestreports!J"&amp;ROW()),"`,")</f>
        <v>`technician`:``,</v>
      </c>
      <c r="K66" s="26" t="str">
        <f t="shared" ref="K66:K90" ca="1" si="41">CONCATENATE("`",INDIRECT("aatestreports!$K$1"),"`:`",INDIRECT("aatestreports!K"&amp;ROW()),"`,")</f>
        <v>`timeStampM`:``,</v>
      </c>
      <c r="L66" s="26" t="str">
        <f t="shared" ref="L66:L90" ca="1" si="42">CONCATENATE("`",INDIRECT("aatestreports!$L$1"),"`:`",INDIRECT("aatestreports!L"&amp;ROW()),"`,")</f>
        <v>`shiftSerial`:``,</v>
      </c>
      <c r="M66" s="25" t="str">
        <f t="shared" ref="M66:M90" ca="1" si="43">CONCATENATE("`",INDIRECT("aatestreports!$M$1"),"`:",INDIRECT("aatestreports!M"&amp;ROW()),",")</f>
        <v>`siteUid`:,</v>
      </c>
      <c r="N66" s="25" t="str">
        <f t="shared" ref="N66:N90" ca="1" si="44">CONCATENATE("`",INDIRECT("aatestreports!$N$1"),"`:",INDIRECT("aatestreports!N"&amp;ROW()),",")</f>
        <v>`timeStamp`:,</v>
      </c>
      <c r="O66" s="25" t="str">
        <f t="shared" ref="O66:O90" ca="1" si="45">CONCATENATE("`",INDIRECT("aatestreports!$O$1"),"`:",INDIRECT("aatestreports!O"&amp;ROW()),",")</f>
        <v>`payrollPeriod`:,</v>
      </c>
      <c r="P66" s="25" t="str">
        <f t="shared" ref="P66:P90" ca="1" si="46">CONCATENATE("`",INDIRECT("aatestreports!$P$1"),"`:",INDIRECT("aatestreports!P"&amp;ROW()),",")</f>
        <v>`rprtDateX`:,</v>
      </c>
      <c r="Q66" s="25" t="str">
        <f t="shared" ref="Q66:Q90" ca="1" si="47">CONCATENATE("`",INDIRECT("aatestreports!$Q$1"),"`:",INDIRECT("aatestreports!Q"&amp;ROW()),",")</f>
        <v>`payroll_Period`:,</v>
      </c>
      <c r="R66" s="25" t="str">
        <f t="shared" ca="1" si="23"/>
        <v>`tsX`:,</v>
      </c>
      <c r="S66" s="25" t="str">
        <f t="shared" ca="1" si="24"/>
        <v>`teX`:,</v>
      </c>
      <c r="T66" s="26" t="str">
        <f t="shared" ref="T66:T90" ca="1" si="48">CONCATENATE("`",TEXT(INDIRECT("aatestreports!$T$1"),"hh:mm"),"`:`",TEXT(INDIRECT("aatestreports!T"&amp;ROW()),"hh:mm"),"`,")</f>
        <v>`ts`:`00:00`,</v>
      </c>
      <c r="U66" s="26" t="str">
        <f t="shared" ref="U66:U90" ca="1" si="49">CONCATENATE("`",TEXT(INDIRECT("aatestreports!$U$1"),"hh:mm"),"`:`",TEXT(INDIRECT("aatestreports!U"&amp;ROW()),"hh:mm"),"`,")</f>
        <v>`te`:`00:00`,</v>
      </c>
      <c r="V66" s="25" t="str">
        <f t="shared" ca="1" si="25"/>
        <v>`repairHrs`:,</v>
      </c>
      <c r="W66" s="26" t="str">
        <f t="shared" ca="1" si="26"/>
        <v>`rprtDate`:`1900-01-00`,</v>
      </c>
      <c r="X66" s="26" t="str">
        <f t="shared" ca="1" si="27"/>
        <v>`timeStarts`:``,</v>
      </c>
      <c r="Y66" s="26" t="str">
        <f t="shared" ca="1" si="28"/>
        <v>`timeEnds`:``,</v>
      </c>
      <c r="Z66" s="26" t="str">
        <f t="shared" ca="1" si="29"/>
        <v>`shift`:``,</v>
      </c>
      <c r="AA66" s="25" t="str">
        <f t="shared" ca="1" si="30"/>
        <v>`shiftStartTime`:,</v>
      </c>
      <c r="AB66" s="26" t="str">
        <f t="shared" ref="AB66:AB90" ca="1" si="50">CONCATENATE("`",INDIRECT("aatestreports!$AB$1"),"`:`",INDIRECT("aatestreports!AB"&amp;ROW()),"`,")</f>
        <v>`wONum`:``,</v>
      </c>
      <c r="AC66" s="26" t="str">
        <f t="shared" ref="AC66:AC90" ca="1" si="51">CONCATENATE("`",INDIRECT("aatestreports!$AC$1"),"`:`",INDIRECT("aatestreports!AC"&amp;ROW()),"`,")</f>
        <v>`uNum`:``,</v>
      </c>
      <c r="AD66" s="27" t="str">
        <f t="shared" ref="AD66:AD90" ca="1" si="52">CONCATENATE("`",INDIRECT("aatestreports!$AD$1"),"`:`",INDIRECT("aatestreports!AD"&amp;ROW()),"`,")</f>
        <v>`notes`:``,</v>
      </c>
      <c r="AE66" s="27" t="str">
        <f t="shared" ref="AE66:AE90" ca="1" si="53">CONCATENATE("`",INDIRECT("aatestreports!$AE$1"),"`:`",INDIRECT("aatestreports!AE"&amp;ROW()),"`},")</f>
        <v>`shift_Serial`:``},</v>
      </c>
      <c r="AF66" s="18" t="s">
        <v>104</v>
      </c>
    </row>
    <row r="67" spans="1:32" x14ac:dyDescent="0.2">
      <c r="A67" s="26" t="str">
        <f t="shared" ca="1" si="31"/>
        <v>{`_id`:``,</v>
      </c>
      <c r="B67" s="26" t="str">
        <f t="shared" ca="1" si="32"/>
        <v>`_rev`:``,</v>
      </c>
      <c r="C67" s="26" t="str">
        <f t="shared" ca="1" si="33"/>
        <v>`worksiteEncoded`:``,</v>
      </c>
      <c r="D67" s="26" t="str">
        <f t="shared" ca="1" si="34"/>
        <v>`client`:``,</v>
      </c>
      <c r="E67" s="26" t="str">
        <f t="shared" ca="1" si="35"/>
        <v>`location`:``,</v>
      </c>
      <c r="F67" s="26" t="str">
        <f t="shared" ca="1" si="36"/>
        <v>`locID`:``,</v>
      </c>
      <c r="G67" s="26" t="str">
        <f t="shared" ca="1" si="37"/>
        <v>`username`:``,</v>
      </c>
      <c r="H67" s="26" t="str">
        <f t="shared" ca="1" si="38"/>
        <v>`lastName`:``,</v>
      </c>
      <c r="I67" s="26" t="str">
        <f t="shared" ca="1" si="39"/>
        <v>`firstName`:``,</v>
      </c>
      <c r="J67" s="26" t="str">
        <f t="shared" ca="1" si="40"/>
        <v>`technician`:``,</v>
      </c>
      <c r="K67" s="26" t="str">
        <f t="shared" ca="1" si="41"/>
        <v>`timeStampM`:``,</v>
      </c>
      <c r="L67" s="26" t="str">
        <f t="shared" ca="1" si="42"/>
        <v>`shiftSerial`:``,</v>
      </c>
      <c r="M67" s="25" t="str">
        <f t="shared" ca="1" si="43"/>
        <v>`siteUid`:,</v>
      </c>
      <c r="N67" s="25" t="str">
        <f t="shared" ca="1" si="44"/>
        <v>`timeStamp`:,</v>
      </c>
      <c r="O67" s="25" t="str">
        <f t="shared" ca="1" si="45"/>
        <v>`payrollPeriod`:,</v>
      </c>
      <c r="P67" s="25" t="str">
        <f t="shared" ca="1" si="46"/>
        <v>`rprtDateX`:,</v>
      </c>
      <c r="Q67" s="25" t="str">
        <f t="shared" ca="1" si="47"/>
        <v>`payroll_Period`:,</v>
      </c>
      <c r="R67" s="25" t="str">
        <f t="shared" ref="R67:R90" ca="1" si="54">CONCATENATE("`",INDIRECT("aatestreports!$R$1"),"`:",INDIRECT("aatestreports!R"&amp;ROW()),",")</f>
        <v>`tsX`:,</v>
      </c>
      <c r="S67" s="25" t="str">
        <f t="shared" ref="S67:S90" ca="1" si="55">CONCATENATE("`",INDIRECT("aatestreports!$S$1"),"`:",INDIRECT("aatestreports!S"&amp;ROW()),",")</f>
        <v>`teX`:,</v>
      </c>
      <c r="T67" s="26" t="str">
        <f t="shared" ca="1" si="48"/>
        <v>`ts`:`00:00`,</v>
      </c>
      <c r="U67" s="26" t="str">
        <f t="shared" ca="1" si="49"/>
        <v>`te`:`00:00`,</v>
      </c>
      <c r="V67" s="25" t="str">
        <f t="shared" ref="V67:V90" ca="1" si="56">CONCATENATE("`",INDIRECT("aatestreports_norev!$V$1"),"`:",INDIRECT("aatestreports_norev!V"&amp;ROW()),",")</f>
        <v>`repairHrs`:,</v>
      </c>
      <c r="W67" s="26" t="str">
        <f t="shared" ref="W67:W90" ca="1" si="57">CONCATENATE("`",INDIRECT("aatestreports_norev!$W$1"),"`:`",TEXT(INDIRECT("aatestreports_norev!W"&amp;ROW()),"yyyy-mm-dd"),"`,")</f>
        <v>`rprtDate`:`1900-01-00`,</v>
      </c>
      <c r="X67" s="26" t="str">
        <f t="shared" ref="X67:X90" ca="1" si="58">CONCATENATE("`",INDIRECT("aatestreports_norev!$X$1"),"`:`",INDIRECT("aatestreports_norev!X"&amp;ROW()),"`,")</f>
        <v>`timeStarts`:``,</v>
      </c>
      <c r="Y67" s="26" t="str">
        <f t="shared" ref="Y67:Y90" ca="1" si="59">CONCATENATE("`",INDIRECT("aatestreports_norev!$Y$1"),"`:`",INDIRECT("aatestreports_norev!Y"&amp;ROW()),"`,")</f>
        <v>`timeEnds`:``,</v>
      </c>
      <c r="Z67" s="26" t="str">
        <f t="shared" ref="Z67:Z90" ca="1" si="60">CONCATENATE("`",INDIRECT("aatestreports_norev!$Z$1"),"`:`",INDIRECT("aatestreports_norev!Z"&amp;ROW()),"`,")</f>
        <v>`shift`:``,</v>
      </c>
      <c r="AA67" s="25" t="str">
        <f t="shared" ref="AA67:AA90" ca="1" si="61">CONCATENATE("`",INDIRECT("aatestreports_norev!$AA$1"),"`:",INDIRECT("aatestreports_norev!AA"&amp;ROW()),",")</f>
        <v>`shiftStartTime`:,</v>
      </c>
      <c r="AB67" s="26" t="str">
        <f t="shared" ca="1" si="50"/>
        <v>`wONum`:``,</v>
      </c>
      <c r="AC67" s="26" t="str">
        <f t="shared" ca="1" si="51"/>
        <v>`uNum`:``,</v>
      </c>
      <c r="AD67" s="27" t="str">
        <f t="shared" ca="1" si="52"/>
        <v>`notes`:``,</v>
      </c>
      <c r="AE67" s="27" t="str">
        <f t="shared" ca="1" si="53"/>
        <v>`shift_Serial`:``},</v>
      </c>
      <c r="AF67" s="18" t="s">
        <v>104</v>
      </c>
    </row>
    <row r="68" spans="1:32" x14ac:dyDescent="0.2">
      <c r="A68" s="26" t="str">
        <f t="shared" ca="1" si="31"/>
        <v>{`_id`:``,</v>
      </c>
      <c r="B68" s="26" t="str">
        <f t="shared" ca="1" si="32"/>
        <v>`_rev`:``,</v>
      </c>
      <c r="C68" s="26" t="str">
        <f t="shared" ca="1" si="33"/>
        <v>`worksiteEncoded`:``,</v>
      </c>
      <c r="D68" s="26" t="str">
        <f t="shared" ca="1" si="34"/>
        <v>`client`:``,</v>
      </c>
      <c r="E68" s="26" t="str">
        <f t="shared" ca="1" si="35"/>
        <v>`location`:``,</v>
      </c>
      <c r="F68" s="26" t="str">
        <f t="shared" ca="1" si="36"/>
        <v>`locID`:``,</v>
      </c>
      <c r="G68" s="26" t="str">
        <f t="shared" ca="1" si="37"/>
        <v>`username`:``,</v>
      </c>
      <c r="H68" s="26" t="str">
        <f t="shared" ca="1" si="38"/>
        <v>`lastName`:``,</v>
      </c>
      <c r="I68" s="26" t="str">
        <f t="shared" ca="1" si="39"/>
        <v>`firstName`:``,</v>
      </c>
      <c r="J68" s="26" t="str">
        <f t="shared" ca="1" si="40"/>
        <v>`technician`:``,</v>
      </c>
      <c r="K68" s="26" t="str">
        <f t="shared" ca="1" si="41"/>
        <v>`timeStampM`:``,</v>
      </c>
      <c r="L68" s="26" t="str">
        <f t="shared" ca="1" si="42"/>
        <v>`shiftSerial`:``,</v>
      </c>
      <c r="M68" s="25" t="str">
        <f t="shared" ca="1" si="43"/>
        <v>`siteUid`:,</v>
      </c>
      <c r="N68" s="25" t="str">
        <f t="shared" ca="1" si="44"/>
        <v>`timeStamp`:,</v>
      </c>
      <c r="O68" s="25" t="str">
        <f t="shared" ca="1" si="45"/>
        <v>`payrollPeriod`:,</v>
      </c>
      <c r="P68" s="25" t="str">
        <f t="shared" ca="1" si="46"/>
        <v>`rprtDateX`:,</v>
      </c>
      <c r="Q68" s="25" t="str">
        <f t="shared" ca="1" si="47"/>
        <v>`payroll_Period`:,</v>
      </c>
      <c r="R68" s="25" t="str">
        <f t="shared" ca="1" si="54"/>
        <v>`tsX`:,</v>
      </c>
      <c r="S68" s="25" t="str">
        <f t="shared" ca="1" si="55"/>
        <v>`teX`:,</v>
      </c>
      <c r="T68" s="26" t="str">
        <f t="shared" ca="1" si="48"/>
        <v>`ts`:`00:00`,</v>
      </c>
      <c r="U68" s="26" t="str">
        <f t="shared" ca="1" si="49"/>
        <v>`te`:`00:00`,</v>
      </c>
      <c r="V68" s="25" t="str">
        <f t="shared" ca="1" si="56"/>
        <v>`repairHrs`:,</v>
      </c>
      <c r="W68" s="26" t="str">
        <f t="shared" ca="1" si="57"/>
        <v>`rprtDate`:`1900-01-00`,</v>
      </c>
      <c r="X68" s="26" t="str">
        <f t="shared" ca="1" si="58"/>
        <v>`timeStarts`:``,</v>
      </c>
      <c r="Y68" s="26" t="str">
        <f t="shared" ca="1" si="59"/>
        <v>`timeEnds`:``,</v>
      </c>
      <c r="Z68" s="26" t="str">
        <f t="shared" ca="1" si="60"/>
        <v>`shift`:``,</v>
      </c>
      <c r="AA68" s="25" t="str">
        <f t="shared" ca="1" si="61"/>
        <v>`shiftStartTime`:,</v>
      </c>
      <c r="AB68" s="26" t="str">
        <f t="shared" ca="1" si="50"/>
        <v>`wONum`:``,</v>
      </c>
      <c r="AC68" s="26" t="str">
        <f t="shared" ca="1" si="51"/>
        <v>`uNum`:``,</v>
      </c>
      <c r="AD68" s="27" t="str">
        <f t="shared" ca="1" si="52"/>
        <v>`notes`:``,</v>
      </c>
      <c r="AE68" s="27" t="str">
        <f t="shared" ca="1" si="53"/>
        <v>`shift_Serial`:``},</v>
      </c>
      <c r="AF68" s="18" t="s">
        <v>104</v>
      </c>
    </row>
    <row r="69" spans="1:32" x14ac:dyDescent="0.2">
      <c r="A69" s="26" t="str">
        <f t="shared" ca="1" si="31"/>
        <v>{`_id`:``,</v>
      </c>
      <c r="B69" s="26" t="str">
        <f t="shared" ca="1" si="32"/>
        <v>`_rev`:``,</v>
      </c>
      <c r="C69" s="26" t="str">
        <f t="shared" ca="1" si="33"/>
        <v>`worksiteEncoded`:``,</v>
      </c>
      <c r="D69" s="26" t="str">
        <f t="shared" ca="1" si="34"/>
        <v>`client`:``,</v>
      </c>
      <c r="E69" s="26" t="str">
        <f t="shared" ca="1" si="35"/>
        <v>`location`:``,</v>
      </c>
      <c r="F69" s="26" t="str">
        <f t="shared" ca="1" si="36"/>
        <v>`locID`:``,</v>
      </c>
      <c r="G69" s="26" t="str">
        <f t="shared" ca="1" si="37"/>
        <v>`username`:``,</v>
      </c>
      <c r="H69" s="26" t="str">
        <f t="shared" ca="1" si="38"/>
        <v>`lastName`:``,</v>
      </c>
      <c r="I69" s="26" t="str">
        <f t="shared" ca="1" si="39"/>
        <v>`firstName`:``,</v>
      </c>
      <c r="J69" s="26" t="str">
        <f t="shared" ca="1" si="40"/>
        <v>`technician`:``,</v>
      </c>
      <c r="K69" s="26" t="str">
        <f t="shared" ca="1" si="41"/>
        <v>`timeStampM`:``,</v>
      </c>
      <c r="L69" s="26" t="str">
        <f t="shared" ca="1" si="42"/>
        <v>`shiftSerial`:``,</v>
      </c>
      <c r="M69" s="25" t="str">
        <f t="shared" ca="1" si="43"/>
        <v>`siteUid`:,</v>
      </c>
      <c r="N69" s="25" t="str">
        <f t="shared" ca="1" si="44"/>
        <v>`timeStamp`:,</v>
      </c>
      <c r="O69" s="25" t="str">
        <f t="shared" ca="1" si="45"/>
        <v>`payrollPeriod`:,</v>
      </c>
      <c r="P69" s="25" t="str">
        <f t="shared" ca="1" si="46"/>
        <v>`rprtDateX`:,</v>
      </c>
      <c r="Q69" s="25" t="str">
        <f t="shared" ca="1" si="47"/>
        <v>`payroll_Period`:,</v>
      </c>
      <c r="R69" s="25" t="str">
        <f t="shared" ca="1" si="54"/>
        <v>`tsX`:,</v>
      </c>
      <c r="S69" s="25" t="str">
        <f t="shared" ca="1" si="55"/>
        <v>`teX`:,</v>
      </c>
      <c r="T69" s="26" t="str">
        <f t="shared" ca="1" si="48"/>
        <v>`ts`:`00:00`,</v>
      </c>
      <c r="U69" s="26" t="str">
        <f t="shared" ca="1" si="49"/>
        <v>`te`:`00:00`,</v>
      </c>
      <c r="V69" s="25" t="str">
        <f t="shared" ca="1" si="56"/>
        <v>`repairHrs`:,</v>
      </c>
      <c r="W69" s="26" t="str">
        <f t="shared" ca="1" si="57"/>
        <v>`rprtDate`:`1900-01-00`,</v>
      </c>
      <c r="X69" s="26" t="str">
        <f t="shared" ca="1" si="58"/>
        <v>`timeStarts`:``,</v>
      </c>
      <c r="Y69" s="26" t="str">
        <f t="shared" ca="1" si="59"/>
        <v>`timeEnds`:``,</v>
      </c>
      <c r="Z69" s="26" t="str">
        <f t="shared" ca="1" si="60"/>
        <v>`shift`:``,</v>
      </c>
      <c r="AA69" s="25" t="str">
        <f t="shared" ca="1" si="61"/>
        <v>`shiftStartTime`:,</v>
      </c>
      <c r="AB69" s="26" t="str">
        <f t="shared" ca="1" si="50"/>
        <v>`wONum`:``,</v>
      </c>
      <c r="AC69" s="26" t="str">
        <f t="shared" ca="1" si="51"/>
        <v>`uNum`:``,</v>
      </c>
      <c r="AD69" s="27" t="str">
        <f t="shared" ca="1" si="52"/>
        <v>`notes`:``,</v>
      </c>
      <c r="AE69" s="27" t="str">
        <f t="shared" ca="1" si="53"/>
        <v>`shift_Serial`:``},</v>
      </c>
      <c r="AF69" s="18" t="s">
        <v>104</v>
      </c>
    </row>
    <row r="70" spans="1:32" x14ac:dyDescent="0.2">
      <c r="A70" s="26" t="str">
        <f t="shared" ca="1" si="31"/>
        <v>{`_id`:``,</v>
      </c>
      <c r="B70" s="26" t="str">
        <f t="shared" ca="1" si="32"/>
        <v>`_rev`:``,</v>
      </c>
      <c r="C70" s="26" t="str">
        <f t="shared" ca="1" si="33"/>
        <v>`worksiteEncoded`:``,</v>
      </c>
      <c r="D70" s="26" t="str">
        <f t="shared" ca="1" si="34"/>
        <v>`client`:``,</v>
      </c>
      <c r="E70" s="26" t="str">
        <f t="shared" ca="1" si="35"/>
        <v>`location`:``,</v>
      </c>
      <c r="F70" s="26" t="str">
        <f t="shared" ca="1" si="36"/>
        <v>`locID`:``,</v>
      </c>
      <c r="G70" s="26" t="str">
        <f t="shared" ca="1" si="37"/>
        <v>`username`:``,</v>
      </c>
      <c r="H70" s="26" t="str">
        <f t="shared" ca="1" si="38"/>
        <v>`lastName`:``,</v>
      </c>
      <c r="I70" s="26" t="str">
        <f t="shared" ca="1" si="39"/>
        <v>`firstName`:``,</v>
      </c>
      <c r="J70" s="26" t="str">
        <f t="shared" ca="1" si="40"/>
        <v>`technician`:``,</v>
      </c>
      <c r="K70" s="26" t="str">
        <f t="shared" ca="1" si="41"/>
        <v>`timeStampM`:``,</v>
      </c>
      <c r="L70" s="26" t="str">
        <f t="shared" ca="1" si="42"/>
        <v>`shiftSerial`:``,</v>
      </c>
      <c r="M70" s="25" t="str">
        <f t="shared" ca="1" si="43"/>
        <v>`siteUid`:,</v>
      </c>
      <c r="N70" s="25" t="str">
        <f t="shared" ca="1" si="44"/>
        <v>`timeStamp`:,</v>
      </c>
      <c r="O70" s="25" t="str">
        <f t="shared" ca="1" si="45"/>
        <v>`payrollPeriod`:,</v>
      </c>
      <c r="P70" s="25" t="str">
        <f t="shared" ca="1" si="46"/>
        <v>`rprtDateX`:,</v>
      </c>
      <c r="Q70" s="25" t="str">
        <f t="shared" ca="1" si="47"/>
        <v>`payroll_Period`:,</v>
      </c>
      <c r="R70" s="25" t="str">
        <f t="shared" ca="1" si="54"/>
        <v>`tsX`:,</v>
      </c>
      <c r="S70" s="25" t="str">
        <f t="shared" ca="1" si="55"/>
        <v>`teX`:,</v>
      </c>
      <c r="T70" s="26" t="str">
        <f t="shared" ca="1" si="48"/>
        <v>`ts`:`00:00`,</v>
      </c>
      <c r="U70" s="26" t="str">
        <f t="shared" ca="1" si="49"/>
        <v>`te`:`00:00`,</v>
      </c>
      <c r="V70" s="25" t="str">
        <f t="shared" ca="1" si="56"/>
        <v>`repairHrs`:,</v>
      </c>
      <c r="W70" s="26" t="str">
        <f t="shared" ca="1" si="57"/>
        <v>`rprtDate`:`1900-01-00`,</v>
      </c>
      <c r="X70" s="26" t="str">
        <f t="shared" ca="1" si="58"/>
        <v>`timeStarts`:``,</v>
      </c>
      <c r="Y70" s="26" t="str">
        <f t="shared" ca="1" si="59"/>
        <v>`timeEnds`:``,</v>
      </c>
      <c r="Z70" s="26" t="str">
        <f t="shared" ca="1" si="60"/>
        <v>`shift`:``,</v>
      </c>
      <c r="AA70" s="25" t="str">
        <f t="shared" ca="1" si="61"/>
        <v>`shiftStartTime`:,</v>
      </c>
      <c r="AB70" s="26" t="str">
        <f t="shared" ca="1" si="50"/>
        <v>`wONum`:``,</v>
      </c>
      <c r="AC70" s="26" t="str">
        <f t="shared" ca="1" si="51"/>
        <v>`uNum`:``,</v>
      </c>
      <c r="AD70" s="27" t="str">
        <f t="shared" ca="1" si="52"/>
        <v>`notes`:``,</v>
      </c>
      <c r="AE70" s="27" t="str">
        <f t="shared" ca="1" si="53"/>
        <v>`shift_Serial`:``},</v>
      </c>
      <c r="AF70" s="18" t="s">
        <v>104</v>
      </c>
    </row>
    <row r="71" spans="1:32" x14ac:dyDescent="0.2">
      <c r="A71" s="26" t="str">
        <f t="shared" ca="1" si="31"/>
        <v>{`_id`:``,</v>
      </c>
      <c r="B71" s="26" t="str">
        <f t="shared" ca="1" si="32"/>
        <v>`_rev`:``,</v>
      </c>
      <c r="C71" s="26" t="str">
        <f t="shared" ca="1" si="33"/>
        <v>`worksiteEncoded`:``,</v>
      </c>
      <c r="D71" s="26" t="str">
        <f t="shared" ca="1" si="34"/>
        <v>`client`:``,</v>
      </c>
      <c r="E71" s="26" t="str">
        <f t="shared" ca="1" si="35"/>
        <v>`location`:``,</v>
      </c>
      <c r="F71" s="26" t="str">
        <f t="shared" ca="1" si="36"/>
        <v>`locID`:``,</v>
      </c>
      <c r="G71" s="26" t="str">
        <f t="shared" ca="1" si="37"/>
        <v>`username`:``,</v>
      </c>
      <c r="H71" s="26" t="str">
        <f t="shared" ca="1" si="38"/>
        <v>`lastName`:``,</v>
      </c>
      <c r="I71" s="26" t="str">
        <f t="shared" ca="1" si="39"/>
        <v>`firstName`:``,</v>
      </c>
      <c r="J71" s="26" t="str">
        <f t="shared" ca="1" si="40"/>
        <v>`technician`:``,</v>
      </c>
      <c r="K71" s="26" t="str">
        <f t="shared" ca="1" si="41"/>
        <v>`timeStampM`:``,</v>
      </c>
      <c r="L71" s="26" t="str">
        <f t="shared" ca="1" si="42"/>
        <v>`shiftSerial`:``,</v>
      </c>
      <c r="M71" s="25" t="str">
        <f t="shared" ca="1" si="43"/>
        <v>`siteUid`:,</v>
      </c>
      <c r="N71" s="25" t="str">
        <f t="shared" ca="1" si="44"/>
        <v>`timeStamp`:,</v>
      </c>
      <c r="O71" s="25" t="str">
        <f t="shared" ca="1" si="45"/>
        <v>`payrollPeriod`:,</v>
      </c>
      <c r="P71" s="25" t="str">
        <f t="shared" ca="1" si="46"/>
        <v>`rprtDateX`:,</v>
      </c>
      <c r="Q71" s="25" t="str">
        <f t="shared" ca="1" si="47"/>
        <v>`payroll_Period`:,</v>
      </c>
      <c r="R71" s="25" t="str">
        <f t="shared" ca="1" si="54"/>
        <v>`tsX`:,</v>
      </c>
      <c r="S71" s="25" t="str">
        <f t="shared" ca="1" si="55"/>
        <v>`teX`:,</v>
      </c>
      <c r="T71" s="26" t="str">
        <f t="shared" ca="1" si="48"/>
        <v>`ts`:`00:00`,</v>
      </c>
      <c r="U71" s="26" t="str">
        <f t="shared" ca="1" si="49"/>
        <v>`te`:`00:00`,</v>
      </c>
      <c r="V71" s="25" t="str">
        <f t="shared" ca="1" si="56"/>
        <v>`repairHrs`:,</v>
      </c>
      <c r="W71" s="26" t="str">
        <f t="shared" ca="1" si="57"/>
        <v>`rprtDate`:`1900-01-00`,</v>
      </c>
      <c r="X71" s="26" t="str">
        <f t="shared" ca="1" si="58"/>
        <v>`timeStarts`:``,</v>
      </c>
      <c r="Y71" s="26" t="str">
        <f t="shared" ca="1" si="59"/>
        <v>`timeEnds`:``,</v>
      </c>
      <c r="Z71" s="26" t="str">
        <f t="shared" ca="1" si="60"/>
        <v>`shift`:``,</v>
      </c>
      <c r="AA71" s="25" t="str">
        <f t="shared" ca="1" si="61"/>
        <v>`shiftStartTime`:,</v>
      </c>
      <c r="AB71" s="26" t="str">
        <f t="shared" ca="1" si="50"/>
        <v>`wONum`:``,</v>
      </c>
      <c r="AC71" s="26" t="str">
        <f t="shared" ca="1" si="51"/>
        <v>`uNum`:``,</v>
      </c>
      <c r="AD71" s="27" t="str">
        <f t="shared" ca="1" si="52"/>
        <v>`notes`:``,</v>
      </c>
      <c r="AE71" s="27" t="str">
        <f t="shared" ca="1" si="53"/>
        <v>`shift_Serial`:``},</v>
      </c>
      <c r="AF71" s="18" t="s">
        <v>104</v>
      </c>
    </row>
    <row r="72" spans="1:32" x14ac:dyDescent="0.2">
      <c r="A72" s="26" t="str">
        <f t="shared" ca="1" si="31"/>
        <v>{`_id`:``,</v>
      </c>
      <c r="B72" s="26" t="str">
        <f t="shared" ca="1" si="32"/>
        <v>`_rev`:``,</v>
      </c>
      <c r="C72" s="26" t="str">
        <f t="shared" ca="1" si="33"/>
        <v>`worksiteEncoded`:``,</v>
      </c>
      <c r="D72" s="26" t="str">
        <f t="shared" ca="1" si="34"/>
        <v>`client`:``,</v>
      </c>
      <c r="E72" s="26" t="str">
        <f t="shared" ca="1" si="35"/>
        <v>`location`:``,</v>
      </c>
      <c r="F72" s="26" t="str">
        <f t="shared" ca="1" si="36"/>
        <v>`locID`:``,</v>
      </c>
      <c r="G72" s="26" t="str">
        <f t="shared" ca="1" si="37"/>
        <v>`username`:``,</v>
      </c>
      <c r="H72" s="26" t="str">
        <f t="shared" ca="1" si="38"/>
        <v>`lastName`:``,</v>
      </c>
      <c r="I72" s="26" t="str">
        <f t="shared" ca="1" si="39"/>
        <v>`firstName`:``,</v>
      </c>
      <c r="J72" s="26" t="str">
        <f t="shared" ca="1" si="40"/>
        <v>`technician`:``,</v>
      </c>
      <c r="K72" s="26" t="str">
        <f t="shared" ca="1" si="41"/>
        <v>`timeStampM`:``,</v>
      </c>
      <c r="L72" s="26" t="str">
        <f t="shared" ca="1" si="42"/>
        <v>`shiftSerial`:``,</v>
      </c>
      <c r="M72" s="25" t="str">
        <f t="shared" ca="1" si="43"/>
        <v>`siteUid`:,</v>
      </c>
      <c r="N72" s="25" t="str">
        <f t="shared" ca="1" si="44"/>
        <v>`timeStamp`:,</v>
      </c>
      <c r="O72" s="25" t="str">
        <f t="shared" ca="1" si="45"/>
        <v>`payrollPeriod`:,</v>
      </c>
      <c r="P72" s="25" t="str">
        <f t="shared" ca="1" si="46"/>
        <v>`rprtDateX`:,</v>
      </c>
      <c r="Q72" s="25" t="str">
        <f t="shared" ca="1" si="47"/>
        <v>`payroll_Period`:,</v>
      </c>
      <c r="R72" s="25" t="str">
        <f t="shared" ca="1" si="54"/>
        <v>`tsX`:,</v>
      </c>
      <c r="S72" s="25" t="str">
        <f t="shared" ca="1" si="55"/>
        <v>`teX`:,</v>
      </c>
      <c r="T72" s="26" t="str">
        <f t="shared" ca="1" si="48"/>
        <v>`ts`:`00:00`,</v>
      </c>
      <c r="U72" s="26" t="str">
        <f t="shared" ca="1" si="49"/>
        <v>`te`:`00:00`,</v>
      </c>
      <c r="V72" s="25" t="str">
        <f t="shared" ca="1" si="56"/>
        <v>`repairHrs`:,</v>
      </c>
      <c r="W72" s="26" t="str">
        <f t="shared" ca="1" si="57"/>
        <v>`rprtDate`:`1900-01-00`,</v>
      </c>
      <c r="X72" s="26" t="str">
        <f t="shared" ca="1" si="58"/>
        <v>`timeStarts`:``,</v>
      </c>
      <c r="Y72" s="26" t="str">
        <f t="shared" ca="1" si="59"/>
        <v>`timeEnds`:``,</v>
      </c>
      <c r="Z72" s="26" t="str">
        <f t="shared" ca="1" si="60"/>
        <v>`shift`:``,</v>
      </c>
      <c r="AA72" s="25" t="str">
        <f t="shared" ca="1" si="61"/>
        <v>`shiftStartTime`:,</v>
      </c>
      <c r="AB72" s="26" t="str">
        <f t="shared" ca="1" si="50"/>
        <v>`wONum`:``,</v>
      </c>
      <c r="AC72" s="26" t="str">
        <f t="shared" ca="1" si="51"/>
        <v>`uNum`:``,</v>
      </c>
      <c r="AD72" s="27" t="str">
        <f t="shared" ca="1" si="52"/>
        <v>`notes`:``,</v>
      </c>
      <c r="AE72" s="27" t="str">
        <f t="shared" ca="1" si="53"/>
        <v>`shift_Serial`:``},</v>
      </c>
      <c r="AF72" s="18" t="s">
        <v>104</v>
      </c>
    </row>
    <row r="73" spans="1:32" x14ac:dyDescent="0.2">
      <c r="A73" s="26" t="str">
        <f t="shared" ca="1" si="31"/>
        <v>{`_id`:``,</v>
      </c>
      <c r="B73" s="26" t="str">
        <f t="shared" ca="1" si="32"/>
        <v>`_rev`:``,</v>
      </c>
      <c r="C73" s="26" t="str">
        <f t="shared" ca="1" si="33"/>
        <v>`worksiteEncoded`:``,</v>
      </c>
      <c r="D73" s="26" t="str">
        <f t="shared" ca="1" si="34"/>
        <v>`client`:``,</v>
      </c>
      <c r="E73" s="26" t="str">
        <f t="shared" ca="1" si="35"/>
        <v>`location`:``,</v>
      </c>
      <c r="F73" s="26" t="str">
        <f t="shared" ca="1" si="36"/>
        <v>`locID`:``,</v>
      </c>
      <c r="G73" s="26" t="str">
        <f t="shared" ca="1" si="37"/>
        <v>`username`:``,</v>
      </c>
      <c r="H73" s="26" t="str">
        <f t="shared" ca="1" si="38"/>
        <v>`lastName`:``,</v>
      </c>
      <c r="I73" s="26" t="str">
        <f t="shared" ca="1" si="39"/>
        <v>`firstName`:``,</v>
      </c>
      <c r="J73" s="26" t="str">
        <f t="shared" ca="1" si="40"/>
        <v>`technician`:``,</v>
      </c>
      <c r="K73" s="26" t="str">
        <f t="shared" ca="1" si="41"/>
        <v>`timeStampM`:``,</v>
      </c>
      <c r="L73" s="26" t="str">
        <f t="shared" ca="1" si="42"/>
        <v>`shiftSerial`:``,</v>
      </c>
      <c r="M73" s="25" t="str">
        <f t="shared" ca="1" si="43"/>
        <v>`siteUid`:,</v>
      </c>
      <c r="N73" s="25" t="str">
        <f t="shared" ca="1" si="44"/>
        <v>`timeStamp`:,</v>
      </c>
      <c r="O73" s="25" t="str">
        <f t="shared" ca="1" si="45"/>
        <v>`payrollPeriod`:,</v>
      </c>
      <c r="P73" s="25" t="str">
        <f t="shared" ca="1" si="46"/>
        <v>`rprtDateX`:,</v>
      </c>
      <c r="Q73" s="25" t="str">
        <f t="shared" ca="1" si="47"/>
        <v>`payroll_Period`:,</v>
      </c>
      <c r="R73" s="25" t="str">
        <f t="shared" ca="1" si="54"/>
        <v>`tsX`:,</v>
      </c>
      <c r="S73" s="25" t="str">
        <f t="shared" ca="1" si="55"/>
        <v>`teX`:,</v>
      </c>
      <c r="T73" s="26" t="str">
        <f t="shared" ca="1" si="48"/>
        <v>`ts`:`00:00`,</v>
      </c>
      <c r="U73" s="26" t="str">
        <f t="shared" ca="1" si="49"/>
        <v>`te`:`00:00`,</v>
      </c>
      <c r="V73" s="25" t="str">
        <f t="shared" ca="1" si="56"/>
        <v>`repairHrs`:,</v>
      </c>
      <c r="W73" s="26" t="str">
        <f t="shared" ca="1" si="57"/>
        <v>`rprtDate`:`1900-01-00`,</v>
      </c>
      <c r="X73" s="26" t="str">
        <f t="shared" ca="1" si="58"/>
        <v>`timeStarts`:``,</v>
      </c>
      <c r="Y73" s="26" t="str">
        <f t="shared" ca="1" si="59"/>
        <v>`timeEnds`:``,</v>
      </c>
      <c r="Z73" s="26" t="str">
        <f t="shared" ca="1" si="60"/>
        <v>`shift`:``,</v>
      </c>
      <c r="AA73" s="25" t="str">
        <f t="shared" ca="1" si="61"/>
        <v>`shiftStartTime`:,</v>
      </c>
      <c r="AB73" s="26" t="str">
        <f t="shared" ca="1" si="50"/>
        <v>`wONum`:``,</v>
      </c>
      <c r="AC73" s="26" t="str">
        <f t="shared" ca="1" si="51"/>
        <v>`uNum`:``,</v>
      </c>
      <c r="AD73" s="27" t="str">
        <f t="shared" ca="1" si="52"/>
        <v>`notes`:``,</v>
      </c>
      <c r="AE73" s="27" t="str">
        <f t="shared" ca="1" si="53"/>
        <v>`shift_Serial`:``},</v>
      </c>
      <c r="AF73" s="18" t="s">
        <v>104</v>
      </c>
    </row>
    <row r="74" spans="1:32" x14ac:dyDescent="0.2">
      <c r="A74" s="26" t="str">
        <f t="shared" ca="1" si="31"/>
        <v>{`_id`:``,</v>
      </c>
      <c r="B74" s="26" t="str">
        <f t="shared" ca="1" si="32"/>
        <v>`_rev`:``,</v>
      </c>
      <c r="C74" s="26" t="str">
        <f t="shared" ca="1" si="33"/>
        <v>`worksiteEncoded`:``,</v>
      </c>
      <c r="D74" s="26" t="str">
        <f t="shared" ca="1" si="34"/>
        <v>`client`:``,</v>
      </c>
      <c r="E74" s="26" t="str">
        <f t="shared" ca="1" si="35"/>
        <v>`location`:``,</v>
      </c>
      <c r="F74" s="26" t="str">
        <f t="shared" ca="1" si="36"/>
        <v>`locID`:``,</v>
      </c>
      <c r="G74" s="26" t="str">
        <f t="shared" ca="1" si="37"/>
        <v>`username`:``,</v>
      </c>
      <c r="H74" s="26" t="str">
        <f t="shared" ca="1" si="38"/>
        <v>`lastName`:``,</v>
      </c>
      <c r="I74" s="26" t="str">
        <f t="shared" ca="1" si="39"/>
        <v>`firstName`:``,</v>
      </c>
      <c r="J74" s="26" t="str">
        <f t="shared" ca="1" si="40"/>
        <v>`technician`:``,</v>
      </c>
      <c r="K74" s="26" t="str">
        <f t="shared" ca="1" si="41"/>
        <v>`timeStampM`:``,</v>
      </c>
      <c r="L74" s="26" t="str">
        <f t="shared" ca="1" si="42"/>
        <v>`shiftSerial`:``,</v>
      </c>
      <c r="M74" s="25" t="str">
        <f t="shared" ca="1" si="43"/>
        <v>`siteUid`:,</v>
      </c>
      <c r="N74" s="25" t="str">
        <f t="shared" ca="1" si="44"/>
        <v>`timeStamp`:,</v>
      </c>
      <c r="O74" s="25" t="str">
        <f t="shared" ca="1" si="45"/>
        <v>`payrollPeriod`:,</v>
      </c>
      <c r="P74" s="25" t="str">
        <f t="shared" ca="1" si="46"/>
        <v>`rprtDateX`:,</v>
      </c>
      <c r="Q74" s="25" t="str">
        <f t="shared" ca="1" si="47"/>
        <v>`payroll_Period`:,</v>
      </c>
      <c r="R74" s="25" t="str">
        <f t="shared" ca="1" si="54"/>
        <v>`tsX`:,</v>
      </c>
      <c r="S74" s="25" t="str">
        <f t="shared" ca="1" si="55"/>
        <v>`teX`:,</v>
      </c>
      <c r="T74" s="26" t="str">
        <f t="shared" ca="1" si="48"/>
        <v>`ts`:`00:00`,</v>
      </c>
      <c r="U74" s="26" t="str">
        <f t="shared" ca="1" si="49"/>
        <v>`te`:`00:00`,</v>
      </c>
      <c r="V74" s="25" t="str">
        <f t="shared" ca="1" si="56"/>
        <v>`repairHrs`:,</v>
      </c>
      <c r="W74" s="26" t="str">
        <f t="shared" ca="1" si="57"/>
        <v>`rprtDate`:`1900-01-00`,</v>
      </c>
      <c r="X74" s="26" t="str">
        <f t="shared" ca="1" si="58"/>
        <v>`timeStarts`:``,</v>
      </c>
      <c r="Y74" s="26" t="str">
        <f t="shared" ca="1" si="59"/>
        <v>`timeEnds`:``,</v>
      </c>
      <c r="Z74" s="26" t="str">
        <f t="shared" ca="1" si="60"/>
        <v>`shift`:``,</v>
      </c>
      <c r="AA74" s="25" t="str">
        <f t="shared" ca="1" si="61"/>
        <v>`shiftStartTime`:,</v>
      </c>
      <c r="AB74" s="26" t="str">
        <f t="shared" ca="1" si="50"/>
        <v>`wONum`:``,</v>
      </c>
      <c r="AC74" s="26" t="str">
        <f t="shared" ca="1" si="51"/>
        <v>`uNum`:``,</v>
      </c>
      <c r="AD74" s="27" t="str">
        <f t="shared" ca="1" si="52"/>
        <v>`notes`:``,</v>
      </c>
      <c r="AE74" s="27" t="str">
        <f t="shared" ca="1" si="53"/>
        <v>`shift_Serial`:``},</v>
      </c>
      <c r="AF74" s="18" t="s">
        <v>104</v>
      </c>
    </row>
    <row r="75" spans="1:32" x14ac:dyDescent="0.2">
      <c r="A75" s="26" t="str">
        <f t="shared" ca="1" si="31"/>
        <v>{`_id`:``,</v>
      </c>
      <c r="B75" s="26" t="str">
        <f t="shared" ca="1" si="32"/>
        <v>`_rev`:``,</v>
      </c>
      <c r="C75" s="26" t="str">
        <f t="shared" ca="1" si="33"/>
        <v>`worksiteEncoded`:``,</v>
      </c>
      <c r="D75" s="26" t="str">
        <f t="shared" ca="1" si="34"/>
        <v>`client`:``,</v>
      </c>
      <c r="E75" s="26" t="str">
        <f t="shared" ca="1" si="35"/>
        <v>`location`:``,</v>
      </c>
      <c r="F75" s="26" t="str">
        <f t="shared" ca="1" si="36"/>
        <v>`locID`:``,</v>
      </c>
      <c r="G75" s="26" t="str">
        <f t="shared" ca="1" si="37"/>
        <v>`username`:``,</v>
      </c>
      <c r="H75" s="26" t="str">
        <f t="shared" ca="1" si="38"/>
        <v>`lastName`:``,</v>
      </c>
      <c r="I75" s="26" t="str">
        <f t="shared" ca="1" si="39"/>
        <v>`firstName`:``,</v>
      </c>
      <c r="J75" s="26" t="str">
        <f t="shared" ca="1" si="40"/>
        <v>`technician`:``,</v>
      </c>
      <c r="K75" s="26" t="str">
        <f t="shared" ca="1" si="41"/>
        <v>`timeStampM`:``,</v>
      </c>
      <c r="L75" s="26" t="str">
        <f t="shared" ca="1" si="42"/>
        <v>`shiftSerial`:``,</v>
      </c>
      <c r="M75" s="25" t="str">
        <f t="shared" ca="1" si="43"/>
        <v>`siteUid`:,</v>
      </c>
      <c r="N75" s="25" t="str">
        <f t="shared" ca="1" si="44"/>
        <v>`timeStamp`:,</v>
      </c>
      <c r="O75" s="25" t="str">
        <f t="shared" ca="1" si="45"/>
        <v>`payrollPeriod`:,</v>
      </c>
      <c r="P75" s="25" t="str">
        <f t="shared" ca="1" si="46"/>
        <v>`rprtDateX`:,</v>
      </c>
      <c r="Q75" s="25" t="str">
        <f t="shared" ca="1" si="47"/>
        <v>`payroll_Period`:,</v>
      </c>
      <c r="R75" s="25" t="str">
        <f t="shared" ca="1" si="54"/>
        <v>`tsX`:,</v>
      </c>
      <c r="S75" s="25" t="str">
        <f t="shared" ca="1" si="55"/>
        <v>`teX`:,</v>
      </c>
      <c r="T75" s="26" t="str">
        <f t="shared" ca="1" si="48"/>
        <v>`ts`:`00:00`,</v>
      </c>
      <c r="U75" s="26" t="str">
        <f t="shared" ca="1" si="49"/>
        <v>`te`:`00:00`,</v>
      </c>
      <c r="V75" s="25" t="str">
        <f t="shared" ca="1" si="56"/>
        <v>`repairHrs`:,</v>
      </c>
      <c r="W75" s="26" t="str">
        <f t="shared" ca="1" si="57"/>
        <v>`rprtDate`:`1900-01-00`,</v>
      </c>
      <c r="X75" s="26" t="str">
        <f t="shared" ca="1" si="58"/>
        <v>`timeStarts`:``,</v>
      </c>
      <c r="Y75" s="26" t="str">
        <f t="shared" ca="1" si="59"/>
        <v>`timeEnds`:``,</v>
      </c>
      <c r="Z75" s="26" t="str">
        <f t="shared" ca="1" si="60"/>
        <v>`shift`:``,</v>
      </c>
      <c r="AA75" s="25" t="str">
        <f t="shared" ca="1" si="61"/>
        <v>`shiftStartTime`:,</v>
      </c>
      <c r="AB75" s="26" t="str">
        <f t="shared" ca="1" si="50"/>
        <v>`wONum`:``,</v>
      </c>
      <c r="AC75" s="26" t="str">
        <f t="shared" ca="1" si="51"/>
        <v>`uNum`:``,</v>
      </c>
      <c r="AD75" s="27" t="str">
        <f t="shared" ca="1" si="52"/>
        <v>`notes`:``,</v>
      </c>
      <c r="AE75" s="27" t="str">
        <f t="shared" ca="1" si="53"/>
        <v>`shift_Serial`:``},</v>
      </c>
      <c r="AF75" s="18" t="s">
        <v>104</v>
      </c>
    </row>
    <row r="76" spans="1:32" x14ac:dyDescent="0.2">
      <c r="A76" s="26" t="str">
        <f t="shared" ca="1" si="31"/>
        <v>{`_id`:``,</v>
      </c>
      <c r="B76" s="26" t="str">
        <f t="shared" ca="1" si="32"/>
        <v>`_rev`:``,</v>
      </c>
      <c r="C76" s="26" t="str">
        <f t="shared" ca="1" si="33"/>
        <v>`worksiteEncoded`:``,</v>
      </c>
      <c r="D76" s="26" t="str">
        <f t="shared" ca="1" si="34"/>
        <v>`client`:``,</v>
      </c>
      <c r="E76" s="26" t="str">
        <f t="shared" ca="1" si="35"/>
        <v>`location`:``,</v>
      </c>
      <c r="F76" s="26" t="str">
        <f t="shared" ca="1" si="36"/>
        <v>`locID`:``,</v>
      </c>
      <c r="G76" s="26" t="str">
        <f t="shared" ca="1" si="37"/>
        <v>`username`:``,</v>
      </c>
      <c r="H76" s="26" t="str">
        <f t="shared" ca="1" si="38"/>
        <v>`lastName`:``,</v>
      </c>
      <c r="I76" s="26" t="str">
        <f t="shared" ca="1" si="39"/>
        <v>`firstName`:``,</v>
      </c>
      <c r="J76" s="26" t="str">
        <f t="shared" ca="1" si="40"/>
        <v>`technician`:``,</v>
      </c>
      <c r="K76" s="26" t="str">
        <f t="shared" ca="1" si="41"/>
        <v>`timeStampM`:``,</v>
      </c>
      <c r="L76" s="26" t="str">
        <f t="shared" ca="1" si="42"/>
        <v>`shiftSerial`:``,</v>
      </c>
      <c r="M76" s="25" t="str">
        <f t="shared" ca="1" si="43"/>
        <v>`siteUid`:,</v>
      </c>
      <c r="N76" s="25" t="str">
        <f t="shared" ca="1" si="44"/>
        <v>`timeStamp`:,</v>
      </c>
      <c r="O76" s="25" t="str">
        <f t="shared" ca="1" si="45"/>
        <v>`payrollPeriod`:,</v>
      </c>
      <c r="P76" s="25" t="str">
        <f t="shared" ca="1" si="46"/>
        <v>`rprtDateX`:,</v>
      </c>
      <c r="Q76" s="25" t="str">
        <f t="shared" ca="1" si="47"/>
        <v>`payroll_Period`:,</v>
      </c>
      <c r="R76" s="25" t="str">
        <f t="shared" ca="1" si="54"/>
        <v>`tsX`:,</v>
      </c>
      <c r="S76" s="25" t="str">
        <f t="shared" ca="1" si="55"/>
        <v>`teX`:,</v>
      </c>
      <c r="T76" s="26" t="str">
        <f t="shared" ca="1" si="48"/>
        <v>`ts`:`00:00`,</v>
      </c>
      <c r="U76" s="26" t="str">
        <f t="shared" ca="1" si="49"/>
        <v>`te`:`00:00`,</v>
      </c>
      <c r="V76" s="25" t="str">
        <f t="shared" ca="1" si="56"/>
        <v>`repairHrs`:,</v>
      </c>
      <c r="W76" s="26" t="str">
        <f t="shared" ca="1" si="57"/>
        <v>`rprtDate`:`1900-01-00`,</v>
      </c>
      <c r="X76" s="26" t="str">
        <f t="shared" ca="1" si="58"/>
        <v>`timeStarts`:``,</v>
      </c>
      <c r="Y76" s="26" t="str">
        <f t="shared" ca="1" si="59"/>
        <v>`timeEnds`:``,</v>
      </c>
      <c r="Z76" s="26" t="str">
        <f t="shared" ca="1" si="60"/>
        <v>`shift`:``,</v>
      </c>
      <c r="AA76" s="25" t="str">
        <f t="shared" ca="1" si="61"/>
        <v>`shiftStartTime`:,</v>
      </c>
      <c r="AB76" s="26" t="str">
        <f t="shared" ca="1" si="50"/>
        <v>`wONum`:``,</v>
      </c>
      <c r="AC76" s="26" t="str">
        <f t="shared" ca="1" si="51"/>
        <v>`uNum`:``,</v>
      </c>
      <c r="AD76" s="27" t="str">
        <f t="shared" ca="1" si="52"/>
        <v>`notes`:``,</v>
      </c>
      <c r="AE76" s="27" t="str">
        <f t="shared" ca="1" si="53"/>
        <v>`shift_Serial`:``},</v>
      </c>
      <c r="AF76" s="18" t="s">
        <v>104</v>
      </c>
    </row>
    <row r="77" spans="1:32" x14ac:dyDescent="0.2">
      <c r="A77" s="26" t="str">
        <f t="shared" ca="1" si="31"/>
        <v>{`_id`:``,</v>
      </c>
      <c r="B77" s="26" t="str">
        <f t="shared" ca="1" si="32"/>
        <v>`_rev`:``,</v>
      </c>
      <c r="C77" s="26" t="str">
        <f t="shared" ca="1" si="33"/>
        <v>`worksiteEncoded`:``,</v>
      </c>
      <c r="D77" s="26" t="str">
        <f t="shared" ca="1" si="34"/>
        <v>`client`:``,</v>
      </c>
      <c r="E77" s="26" t="str">
        <f t="shared" ca="1" si="35"/>
        <v>`location`:``,</v>
      </c>
      <c r="F77" s="26" t="str">
        <f t="shared" ca="1" si="36"/>
        <v>`locID`:``,</v>
      </c>
      <c r="G77" s="26" t="str">
        <f t="shared" ca="1" si="37"/>
        <v>`username`:``,</v>
      </c>
      <c r="H77" s="26" t="str">
        <f t="shared" ca="1" si="38"/>
        <v>`lastName`:``,</v>
      </c>
      <c r="I77" s="26" t="str">
        <f t="shared" ca="1" si="39"/>
        <v>`firstName`:``,</v>
      </c>
      <c r="J77" s="26" t="str">
        <f t="shared" ca="1" si="40"/>
        <v>`technician`:``,</v>
      </c>
      <c r="K77" s="26" t="str">
        <f t="shared" ca="1" si="41"/>
        <v>`timeStampM`:``,</v>
      </c>
      <c r="L77" s="26" t="str">
        <f t="shared" ca="1" si="42"/>
        <v>`shiftSerial`:``,</v>
      </c>
      <c r="M77" s="25" t="str">
        <f t="shared" ca="1" si="43"/>
        <v>`siteUid`:,</v>
      </c>
      <c r="N77" s="25" t="str">
        <f t="shared" ca="1" si="44"/>
        <v>`timeStamp`:,</v>
      </c>
      <c r="O77" s="25" t="str">
        <f t="shared" ca="1" si="45"/>
        <v>`payrollPeriod`:,</v>
      </c>
      <c r="P77" s="25" t="str">
        <f t="shared" ca="1" si="46"/>
        <v>`rprtDateX`:,</v>
      </c>
      <c r="Q77" s="25" t="str">
        <f t="shared" ca="1" si="47"/>
        <v>`payroll_Period`:,</v>
      </c>
      <c r="R77" s="25" t="str">
        <f t="shared" ca="1" si="54"/>
        <v>`tsX`:,</v>
      </c>
      <c r="S77" s="25" t="str">
        <f t="shared" ca="1" si="55"/>
        <v>`teX`:,</v>
      </c>
      <c r="T77" s="26" t="str">
        <f t="shared" ca="1" si="48"/>
        <v>`ts`:`00:00`,</v>
      </c>
      <c r="U77" s="26" t="str">
        <f t="shared" ca="1" si="49"/>
        <v>`te`:`00:00`,</v>
      </c>
      <c r="V77" s="25" t="str">
        <f t="shared" ca="1" si="56"/>
        <v>`repairHrs`:,</v>
      </c>
      <c r="W77" s="26" t="str">
        <f t="shared" ca="1" si="57"/>
        <v>`rprtDate`:`1900-01-00`,</v>
      </c>
      <c r="X77" s="26" t="str">
        <f t="shared" ca="1" si="58"/>
        <v>`timeStarts`:``,</v>
      </c>
      <c r="Y77" s="26" t="str">
        <f t="shared" ca="1" si="59"/>
        <v>`timeEnds`:``,</v>
      </c>
      <c r="Z77" s="26" t="str">
        <f t="shared" ca="1" si="60"/>
        <v>`shift`:``,</v>
      </c>
      <c r="AA77" s="25" t="str">
        <f t="shared" ca="1" si="61"/>
        <v>`shiftStartTime`:,</v>
      </c>
      <c r="AB77" s="26" t="str">
        <f t="shared" ca="1" si="50"/>
        <v>`wONum`:``,</v>
      </c>
      <c r="AC77" s="26" t="str">
        <f t="shared" ca="1" si="51"/>
        <v>`uNum`:``,</v>
      </c>
      <c r="AD77" s="27" t="str">
        <f t="shared" ca="1" si="52"/>
        <v>`notes`:``,</v>
      </c>
      <c r="AE77" s="27" t="str">
        <f t="shared" ca="1" si="53"/>
        <v>`shift_Serial`:``},</v>
      </c>
      <c r="AF77" s="18" t="s">
        <v>104</v>
      </c>
    </row>
    <row r="78" spans="1:32" x14ac:dyDescent="0.2">
      <c r="A78" s="26" t="str">
        <f t="shared" ca="1" si="31"/>
        <v>{`_id`:``,</v>
      </c>
      <c r="B78" s="26" t="str">
        <f t="shared" ca="1" si="32"/>
        <v>`_rev`:``,</v>
      </c>
      <c r="C78" s="26" t="str">
        <f t="shared" ca="1" si="33"/>
        <v>`worksiteEncoded`:``,</v>
      </c>
      <c r="D78" s="26" t="str">
        <f t="shared" ca="1" si="34"/>
        <v>`client`:``,</v>
      </c>
      <c r="E78" s="26" t="str">
        <f t="shared" ca="1" si="35"/>
        <v>`location`:``,</v>
      </c>
      <c r="F78" s="26" t="str">
        <f t="shared" ca="1" si="36"/>
        <v>`locID`:``,</v>
      </c>
      <c r="G78" s="26" t="str">
        <f t="shared" ca="1" si="37"/>
        <v>`username`:``,</v>
      </c>
      <c r="H78" s="26" t="str">
        <f t="shared" ca="1" si="38"/>
        <v>`lastName`:``,</v>
      </c>
      <c r="I78" s="26" t="str">
        <f t="shared" ca="1" si="39"/>
        <v>`firstName`:``,</v>
      </c>
      <c r="J78" s="26" t="str">
        <f t="shared" ca="1" si="40"/>
        <v>`technician`:``,</v>
      </c>
      <c r="K78" s="26" t="str">
        <f t="shared" ca="1" si="41"/>
        <v>`timeStampM`:``,</v>
      </c>
      <c r="L78" s="26" t="str">
        <f t="shared" ca="1" si="42"/>
        <v>`shiftSerial`:``,</v>
      </c>
      <c r="M78" s="25" t="str">
        <f t="shared" ca="1" si="43"/>
        <v>`siteUid`:,</v>
      </c>
      <c r="N78" s="25" t="str">
        <f t="shared" ca="1" si="44"/>
        <v>`timeStamp`:,</v>
      </c>
      <c r="O78" s="25" t="str">
        <f t="shared" ca="1" si="45"/>
        <v>`payrollPeriod`:,</v>
      </c>
      <c r="P78" s="25" t="str">
        <f t="shared" ca="1" si="46"/>
        <v>`rprtDateX`:,</v>
      </c>
      <c r="Q78" s="25" t="str">
        <f t="shared" ca="1" si="47"/>
        <v>`payroll_Period`:,</v>
      </c>
      <c r="R78" s="25" t="str">
        <f t="shared" ca="1" si="54"/>
        <v>`tsX`:,</v>
      </c>
      <c r="S78" s="25" t="str">
        <f t="shared" ca="1" si="55"/>
        <v>`teX`:,</v>
      </c>
      <c r="T78" s="26" t="str">
        <f t="shared" ca="1" si="48"/>
        <v>`ts`:`00:00`,</v>
      </c>
      <c r="U78" s="26" t="str">
        <f t="shared" ca="1" si="49"/>
        <v>`te`:`00:00`,</v>
      </c>
      <c r="V78" s="25" t="str">
        <f t="shared" ca="1" si="56"/>
        <v>`repairHrs`:,</v>
      </c>
      <c r="W78" s="26" t="str">
        <f t="shared" ca="1" si="57"/>
        <v>`rprtDate`:`1900-01-00`,</v>
      </c>
      <c r="X78" s="26" t="str">
        <f t="shared" ca="1" si="58"/>
        <v>`timeStarts`:``,</v>
      </c>
      <c r="Y78" s="26" t="str">
        <f t="shared" ca="1" si="59"/>
        <v>`timeEnds`:``,</v>
      </c>
      <c r="Z78" s="26" t="str">
        <f t="shared" ca="1" si="60"/>
        <v>`shift`:``,</v>
      </c>
      <c r="AA78" s="25" t="str">
        <f t="shared" ca="1" si="61"/>
        <v>`shiftStartTime`:,</v>
      </c>
      <c r="AB78" s="26" t="str">
        <f t="shared" ca="1" si="50"/>
        <v>`wONum`:``,</v>
      </c>
      <c r="AC78" s="26" t="str">
        <f t="shared" ca="1" si="51"/>
        <v>`uNum`:``,</v>
      </c>
      <c r="AD78" s="27" t="str">
        <f t="shared" ca="1" si="52"/>
        <v>`notes`:``,</v>
      </c>
      <c r="AE78" s="27" t="str">
        <f t="shared" ca="1" si="53"/>
        <v>`shift_Serial`:``},</v>
      </c>
      <c r="AF78" s="18" t="s">
        <v>104</v>
      </c>
    </row>
    <row r="79" spans="1:32" x14ac:dyDescent="0.2">
      <c r="A79" s="26" t="str">
        <f t="shared" ca="1" si="31"/>
        <v>{`_id`:``,</v>
      </c>
      <c r="B79" s="26" t="str">
        <f t="shared" ca="1" si="32"/>
        <v>`_rev`:``,</v>
      </c>
      <c r="C79" s="26" t="str">
        <f t="shared" ca="1" si="33"/>
        <v>`worksiteEncoded`:``,</v>
      </c>
      <c r="D79" s="26" t="str">
        <f t="shared" ca="1" si="34"/>
        <v>`client`:``,</v>
      </c>
      <c r="E79" s="26" t="str">
        <f t="shared" ca="1" si="35"/>
        <v>`location`:``,</v>
      </c>
      <c r="F79" s="26" t="str">
        <f t="shared" ca="1" si="36"/>
        <v>`locID`:``,</v>
      </c>
      <c r="G79" s="26" t="str">
        <f t="shared" ca="1" si="37"/>
        <v>`username`:``,</v>
      </c>
      <c r="H79" s="26" t="str">
        <f t="shared" ca="1" si="38"/>
        <v>`lastName`:``,</v>
      </c>
      <c r="I79" s="26" t="str">
        <f t="shared" ca="1" si="39"/>
        <v>`firstName`:``,</v>
      </c>
      <c r="J79" s="26" t="str">
        <f t="shared" ca="1" si="40"/>
        <v>`technician`:``,</v>
      </c>
      <c r="K79" s="26" t="str">
        <f t="shared" ca="1" si="41"/>
        <v>`timeStampM`:``,</v>
      </c>
      <c r="L79" s="26" t="str">
        <f t="shared" ca="1" si="42"/>
        <v>`shiftSerial`:``,</v>
      </c>
      <c r="M79" s="25" t="str">
        <f t="shared" ca="1" si="43"/>
        <v>`siteUid`:,</v>
      </c>
      <c r="N79" s="25" t="str">
        <f t="shared" ca="1" si="44"/>
        <v>`timeStamp`:,</v>
      </c>
      <c r="O79" s="25" t="str">
        <f t="shared" ca="1" si="45"/>
        <v>`payrollPeriod`:,</v>
      </c>
      <c r="P79" s="25" t="str">
        <f t="shared" ca="1" si="46"/>
        <v>`rprtDateX`:,</v>
      </c>
      <c r="Q79" s="25" t="str">
        <f t="shared" ca="1" si="47"/>
        <v>`payroll_Period`:,</v>
      </c>
      <c r="R79" s="25" t="str">
        <f t="shared" ca="1" si="54"/>
        <v>`tsX`:,</v>
      </c>
      <c r="S79" s="25" t="str">
        <f t="shared" ca="1" si="55"/>
        <v>`teX`:,</v>
      </c>
      <c r="T79" s="26" t="str">
        <f t="shared" ca="1" si="48"/>
        <v>`ts`:`00:00`,</v>
      </c>
      <c r="U79" s="26" t="str">
        <f t="shared" ca="1" si="49"/>
        <v>`te`:`00:00`,</v>
      </c>
      <c r="V79" s="25" t="str">
        <f t="shared" ca="1" si="56"/>
        <v>`repairHrs`:,</v>
      </c>
      <c r="W79" s="26" t="str">
        <f t="shared" ca="1" si="57"/>
        <v>`rprtDate`:`1900-01-00`,</v>
      </c>
      <c r="X79" s="26" t="str">
        <f t="shared" ca="1" si="58"/>
        <v>`timeStarts`:``,</v>
      </c>
      <c r="Y79" s="26" t="str">
        <f t="shared" ca="1" si="59"/>
        <v>`timeEnds`:``,</v>
      </c>
      <c r="Z79" s="26" t="str">
        <f t="shared" ca="1" si="60"/>
        <v>`shift`:``,</v>
      </c>
      <c r="AA79" s="25" t="str">
        <f t="shared" ca="1" si="61"/>
        <v>`shiftStartTime`:,</v>
      </c>
      <c r="AB79" s="26" t="str">
        <f t="shared" ca="1" si="50"/>
        <v>`wONum`:``,</v>
      </c>
      <c r="AC79" s="26" t="str">
        <f t="shared" ca="1" si="51"/>
        <v>`uNum`:``,</v>
      </c>
      <c r="AD79" s="27" t="str">
        <f t="shared" ca="1" si="52"/>
        <v>`notes`:``,</v>
      </c>
      <c r="AE79" s="27" t="str">
        <f t="shared" ca="1" si="53"/>
        <v>`shift_Serial`:``},</v>
      </c>
      <c r="AF79" s="18" t="s">
        <v>104</v>
      </c>
    </row>
    <row r="80" spans="1:32" x14ac:dyDescent="0.2">
      <c r="A80" s="26" t="str">
        <f t="shared" ca="1" si="31"/>
        <v>{`_id`:``,</v>
      </c>
      <c r="B80" s="26" t="str">
        <f t="shared" ca="1" si="32"/>
        <v>`_rev`:``,</v>
      </c>
      <c r="C80" s="26" t="str">
        <f t="shared" ca="1" si="33"/>
        <v>`worksiteEncoded`:``,</v>
      </c>
      <c r="D80" s="26" t="str">
        <f t="shared" ca="1" si="34"/>
        <v>`client`:``,</v>
      </c>
      <c r="E80" s="26" t="str">
        <f t="shared" ca="1" si="35"/>
        <v>`location`:``,</v>
      </c>
      <c r="F80" s="26" t="str">
        <f t="shared" ca="1" si="36"/>
        <v>`locID`:``,</v>
      </c>
      <c r="G80" s="26" t="str">
        <f t="shared" ca="1" si="37"/>
        <v>`username`:``,</v>
      </c>
      <c r="H80" s="26" t="str">
        <f t="shared" ca="1" si="38"/>
        <v>`lastName`:``,</v>
      </c>
      <c r="I80" s="26" t="str">
        <f t="shared" ca="1" si="39"/>
        <v>`firstName`:``,</v>
      </c>
      <c r="J80" s="26" t="str">
        <f t="shared" ca="1" si="40"/>
        <v>`technician`:``,</v>
      </c>
      <c r="K80" s="26" t="str">
        <f t="shared" ca="1" si="41"/>
        <v>`timeStampM`:``,</v>
      </c>
      <c r="L80" s="26" t="str">
        <f t="shared" ca="1" si="42"/>
        <v>`shiftSerial`:``,</v>
      </c>
      <c r="M80" s="25" t="str">
        <f t="shared" ca="1" si="43"/>
        <v>`siteUid`:,</v>
      </c>
      <c r="N80" s="25" t="str">
        <f t="shared" ca="1" si="44"/>
        <v>`timeStamp`:,</v>
      </c>
      <c r="O80" s="25" t="str">
        <f t="shared" ca="1" si="45"/>
        <v>`payrollPeriod`:,</v>
      </c>
      <c r="P80" s="25" t="str">
        <f t="shared" ca="1" si="46"/>
        <v>`rprtDateX`:,</v>
      </c>
      <c r="Q80" s="25" t="str">
        <f t="shared" ca="1" si="47"/>
        <v>`payroll_Period`:,</v>
      </c>
      <c r="R80" s="25" t="str">
        <f t="shared" ca="1" si="54"/>
        <v>`tsX`:,</v>
      </c>
      <c r="S80" s="25" t="str">
        <f t="shared" ca="1" si="55"/>
        <v>`teX`:,</v>
      </c>
      <c r="T80" s="26" t="str">
        <f t="shared" ca="1" si="48"/>
        <v>`ts`:`00:00`,</v>
      </c>
      <c r="U80" s="26" t="str">
        <f t="shared" ca="1" si="49"/>
        <v>`te`:`00:00`,</v>
      </c>
      <c r="V80" s="25" t="str">
        <f t="shared" ca="1" si="56"/>
        <v>`repairHrs`:,</v>
      </c>
      <c r="W80" s="26" t="str">
        <f t="shared" ca="1" si="57"/>
        <v>`rprtDate`:`1900-01-00`,</v>
      </c>
      <c r="X80" s="26" t="str">
        <f t="shared" ca="1" si="58"/>
        <v>`timeStarts`:``,</v>
      </c>
      <c r="Y80" s="26" t="str">
        <f t="shared" ca="1" si="59"/>
        <v>`timeEnds`:``,</v>
      </c>
      <c r="Z80" s="26" t="str">
        <f t="shared" ca="1" si="60"/>
        <v>`shift`:``,</v>
      </c>
      <c r="AA80" s="25" t="str">
        <f t="shared" ca="1" si="61"/>
        <v>`shiftStartTime`:,</v>
      </c>
      <c r="AB80" s="26" t="str">
        <f t="shared" ca="1" si="50"/>
        <v>`wONum`:``,</v>
      </c>
      <c r="AC80" s="26" t="str">
        <f t="shared" ca="1" si="51"/>
        <v>`uNum`:``,</v>
      </c>
      <c r="AD80" s="27" t="str">
        <f t="shared" ca="1" si="52"/>
        <v>`notes`:``,</v>
      </c>
      <c r="AE80" s="27" t="str">
        <f t="shared" ca="1" si="53"/>
        <v>`shift_Serial`:``},</v>
      </c>
      <c r="AF80" s="18" t="s">
        <v>104</v>
      </c>
    </row>
    <row r="81" spans="1:32" x14ac:dyDescent="0.2">
      <c r="A81" s="26" t="str">
        <f t="shared" ca="1" si="31"/>
        <v>{`_id`:``,</v>
      </c>
      <c r="B81" s="26" t="str">
        <f t="shared" ca="1" si="32"/>
        <v>`_rev`:``,</v>
      </c>
      <c r="C81" s="26" t="str">
        <f t="shared" ca="1" si="33"/>
        <v>`worksiteEncoded`:``,</v>
      </c>
      <c r="D81" s="26" t="str">
        <f t="shared" ca="1" si="34"/>
        <v>`client`:``,</v>
      </c>
      <c r="E81" s="26" t="str">
        <f t="shared" ca="1" si="35"/>
        <v>`location`:``,</v>
      </c>
      <c r="F81" s="26" t="str">
        <f t="shared" ca="1" si="36"/>
        <v>`locID`:``,</v>
      </c>
      <c r="G81" s="26" t="str">
        <f t="shared" ca="1" si="37"/>
        <v>`username`:``,</v>
      </c>
      <c r="H81" s="26" t="str">
        <f t="shared" ca="1" si="38"/>
        <v>`lastName`:``,</v>
      </c>
      <c r="I81" s="26" t="str">
        <f t="shared" ca="1" si="39"/>
        <v>`firstName`:``,</v>
      </c>
      <c r="J81" s="26" t="str">
        <f t="shared" ca="1" si="40"/>
        <v>`technician`:``,</v>
      </c>
      <c r="K81" s="26" t="str">
        <f t="shared" ca="1" si="41"/>
        <v>`timeStampM`:``,</v>
      </c>
      <c r="L81" s="26" t="str">
        <f t="shared" ca="1" si="42"/>
        <v>`shiftSerial`:``,</v>
      </c>
      <c r="M81" s="25" t="str">
        <f t="shared" ca="1" si="43"/>
        <v>`siteUid`:,</v>
      </c>
      <c r="N81" s="25" t="str">
        <f t="shared" ca="1" si="44"/>
        <v>`timeStamp`:,</v>
      </c>
      <c r="O81" s="25" t="str">
        <f t="shared" ca="1" si="45"/>
        <v>`payrollPeriod`:,</v>
      </c>
      <c r="P81" s="25" t="str">
        <f t="shared" ca="1" si="46"/>
        <v>`rprtDateX`:,</v>
      </c>
      <c r="Q81" s="25" t="str">
        <f t="shared" ca="1" si="47"/>
        <v>`payroll_Period`:,</v>
      </c>
      <c r="R81" s="25" t="str">
        <f t="shared" ca="1" si="54"/>
        <v>`tsX`:,</v>
      </c>
      <c r="S81" s="25" t="str">
        <f t="shared" ca="1" si="55"/>
        <v>`teX`:,</v>
      </c>
      <c r="T81" s="26" t="str">
        <f t="shared" ca="1" si="48"/>
        <v>`ts`:`00:00`,</v>
      </c>
      <c r="U81" s="26" t="str">
        <f t="shared" ca="1" si="49"/>
        <v>`te`:`00:00`,</v>
      </c>
      <c r="V81" s="25" t="str">
        <f t="shared" ca="1" si="56"/>
        <v>`repairHrs`:,</v>
      </c>
      <c r="W81" s="26" t="str">
        <f t="shared" ca="1" si="57"/>
        <v>`rprtDate`:`1900-01-00`,</v>
      </c>
      <c r="X81" s="26" t="str">
        <f t="shared" ca="1" si="58"/>
        <v>`timeStarts`:``,</v>
      </c>
      <c r="Y81" s="26" t="str">
        <f t="shared" ca="1" si="59"/>
        <v>`timeEnds`:``,</v>
      </c>
      <c r="Z81" s="26" t="str">
        <f t="shared" ca="1" si="60"/>
        <v>`shift`:``,</v>
      </c>
      <c r="AA81" s="25" t="str">
        <f t="shared" ca="1" si="61"/>
        <v>`shiftStartTime`:,</v>
      </c>
      <c r="AB81" s="26" t="str">
        <f t="shared" ca="1" si="50"/>
        <v>`wONum`:``,</v>
      </c>
      <c r="AC81" s="26" t="str">
        <f t="shared" ca="1" si="51"/>
        <v>`uNum`:``,</v>
      </c>
      <c r="AD81" s="27" t="str">
        <f t="shared" ca="1" si="52"/>
        <v>`notes`:``,</v>
      </c>
      <c r="AE81" s="27" t="str">
        <f t="shared" ca="1" si="53"/>
        <v>`shift_Serial`:``},</v>
      </c>
      <c r="AF81" s="18" t="s">
        <v>104</v>
      </c>
    </row>
    <row r="82" spans="1:32" x14ac:dyDescent="0.2">
      <c r="A82" s="26" t="str">
        <f t="shared" ca="1" si="31"/>
        <v>{`_id`:``,</v>
      </c>
      <c r="B82" s="26" t="str">
        <f t="shared" ca="1" si="32"/>
        <v>`_rev`:``,</v>
      </c>
      <c r="C82" s="26" t="str">
        <f t="shared" ca="1" si="33"/>
        <v>`worksiteEncoded`:``,</v>
      </c>
      <c r="D82" s="26" t="str">
        <f t="shared" ca="1" si="34"/>
        <v>`client`:``,</v>
      </c>
      <c r="E82" s="26" t="str">
        <f t="shared" ca="1" si="35"/>
        <v>`location`:``,</v>
      </c>
      <c r="F82" s="26" t="str">
        <f t="shared" ca="1" si="36"/>
        <v>`locID`:``,</v>
      </c>
      <c r="G82" s="26" t="str">
        <f t="shared" ca="1" si="37"/>
        <v>`username`:``,</v>
      </c>
      <c r="H82" s="26" t="str">
        <f t="shared" ca="1" si="38"/>
        <v>`lastName`:``,</v>
      </c>
      <c r="I82" s="26" t="str">
        <f t="shared" ca="1" si="39"/>
        <v>`firstName`:``,</v>
      </c>
      <c r="J82" s="26" t="str">
        <f t="shared" ca="1" si="40"/>
        <v>`technician`:``,</v>
      </c>
      <c r="K82" s="26" t="str">
        <f t="shared" ca="1" si="41"/>
        <v>`timeStampM`:``,</v>
      </c>
      <c r="L82" s="26" t="str">
        <f t="shared" ca="1" si="42"/>
        <v>`shiftSerial`:``,</v>
      </c>
      <c r="M82" s="25" t="str">
        <f t="shared" ca="1" si="43"/>
        <v>`siteUid`:,</v>
      </c>
      <c r="N82" s="25" t="str">
        <f t="shared" ca="1" si="44"/>
        <v>`timeStamp`:,</v>
      </c>
      <c r="O82" s="25" t="str">
        <f t="shared" ca="1" si="45"/>
        <v>`payrollPeriod`:,</v>
      </c>
      <c r="P82" s="25" t="str">
        <f t="shared" ca="1" si="46"/>
        <v>`rprtDateX`:,</v>
      </c>
      <c r="Q82" s="25" t="str">
        <f t="shared" ca="1" si="47"/>
        <v>`payroll_Period`:,</v>
      </c>
      <c r="R82" s="25" t="str">
        <f t="shared" ca="1" si="54"/>
        <v>`tsX`:,</v>
      </c>
      <c r="S82" s="25" t="str">
        <f t="shared" ca="1" si="55"/>
        <v>`teX`:,</v>
      </c>
      <c r="T82" s="26" t="str">
        <f t="shared" ca="1" si="48"/>
        <v>`ts`:`00:00`,</v>
      </c>
      <c r="U82" s="26" t="str">
        <f t="shared" ca="1" si="49"/>
        <v>`te`:`00:00`,</v>
      </c>
      <c r="V82" s="25" t="str">
        <f t="shared" ca="1" si="56"/>
        <v>`repairHrs`:,</v>
      </c>
      <c r="W82" s="26" t="str">
        <f t="shared" ca="1" si="57"/>
        <v>`rprtDate`:`1900-01-00`,</v>
      </c>
      <c r="X82" s="26" t="str">
        <f t="shared" ca="1" si="58"/>
        <v>`timeStarts`:``,</v>
      </c>
      <c r="Y82" s="26" t="str">
        <f t="shared" ca="1" si="59"/>
        <v>`timeEnds`:``,</v>
      </c>
      <c r="Z82" s="26" t="str">
        <f t="shared" ca="1" si="60"/>
        <v>`shift`:``,</v>
      </c>
      <c r="AA82" s="25" t="str">
        <f t="shared" ca="1" si="61"/>
        <v>`shiftStartTime`:,</v>
      </c>
      <c r="AB82" s="26" t="str">
        <f t="shared" ca="1" si="50"/>
        <v>`wONum`:``,</v>
      </c>
      <c r="AC82" s="26" t="str">
        <f t="shared" ca="1" si="51"/>
        <v>`uNum`:``,</v>
      </c>
      <c r="AD82" s="27" t="str">
        <f t="shared" ca="1" si="52"/>
        <v>`notes`:``,</v>
      </c>
      <c r="AE82" s="27" t="str">
        <f t="shared" ca="1" si="53"/>
        <v>`shift_Serial`:``},</v>
      </c>
      <c r="AF82" s="18" t="s">
        <v>104</v>
      </c>
    </row>
    <row r="83" spans="1:32" x14ac:dyDescent="0.2">
      <c r="A83" s="26" t="str">
        <f t="shared" ca="1" si="31"/>
        <v>{`_id`:``,</v>
      </c>
      <c r="B83" s="26" t="str">
        <f t="shared" ca="1" si="32"/>
        <v>`_rev`:``,</v>
      </c>
      <c r="C83" s="26" t="str">
        <f t="shared" ca="1" si="33"/>
        <v>`worksiteEncoded`:``,</v>
      </c>
      <c r="D83" s="26" t="str">
        <f t="shared" ca="1" si="34"/>
        <v>`client`:``,</v>
      </c>
      <c r="E83" s="26" t="str">
        <f t="shared" ca="1" si="35"/>
        <v>`location`:``,</v>
      </c>
      <c r="F83" s="26" t="str">
        <f t="shared" ca="1" si="36"/>
        <v>`locID`:``,</v>
      </c>
      <c r="G83" s="26" t="str">
        <f t="shared" ca="1" si="37"/>
        <v>`username`:``,</v>
      </c>
      <c r="H83" s="26" t="str">
        <f t="shared" ca="1" si="38"/>
        <v>`lastName`:``,</v>
      </c>
      <c r="I83" s="26" t="str">
        <f t="shared" ca="1" si="39"/>
        <v>`firstName`:``,</v>
      </c>
      <c r="J83" s="26" t="str">
        <f t="shared" ca="1" si="40"/>
        <v>`technician`:``,</v>
      </c>
      <c r="K83" s="26" t="str">
        <f t="shared" ca="1" si="41"/>
        <v>`timeStampM`:``,</v>
      </c>
      <c r="L83" s="26" t="str">
        <f t="shared" ca="1" si="42"/>
        <v>`shiftSerial`:``,</v>
      </c>
      <c r="M83" s="25" t="str">
        <f t="shared" ca="1" si="43"/>
        <v>`siteUid`:,</v>
      </c>
      <c r="N83" s="25" t="str">
        <f t="shared" ca="1" si="44"/>
        <v>`timeStamp`:,</v>
      </c>
      <c r="O83" s="25" t="str">
        <f t="shared" ca="1" si="45"/>
        <v>`payrollPeriod`:,</v>
      </c>
      <c r="P83" s="25" t="str">
        <f t="shared" ca="1" si="46"/>
        <v>`rprtDateX`:,</v>
      </c>
      <c r="Q83" s="25" t="str">
        <f t="shared" ca="1" si="47"/>
        <v>`payroll_Period`:,</v>
      </c>
      <c r="R83" s="25" t="str">
        <f t="shared" ca="1" si="54"/>
        <v>`tsX`:,</v>
      </c>
      <c r="S83" s="25" t="str">
        <f t="shared" ca="1" si="55"/>
        <v>`teX`:,</v>
      </c>
      <c r="T83" s="26" t="str">
        <f t="shared" ca="1" si="48"/>
        <v>`ts`:`00:00`,</v>
      </c>
      <c r="U83" s="26" t="str">
        <f t="shared" ca="1" si="49"/>
        <v>`te`:`00:00`,</v>
      </c>
      <c r="V83" s="25" t="str">
        <f t="shared" ca="1" si="56"/>
        <v>`repairHrs`:,</v>
      </c>
      <c r="W83" s="26" t="str">
        <f t="shared" ca="1" si="57"/>
        <v>`rprtDate`:`1900-01-00`,</v>
      </c>
      <c r="X83" s="26" t="str">
        <f t="shared" ca="1" si="58"/>
        <v>`timeStarts`:``,</v>
      </c>
      <c r="Y83" s="26" t="str">
        <f t="shared" ca="1" si="59"/>
        <v>`timeEnds`:``,</v>
      </c>
      <c r="Z83" s="26" t="str">
        <f t="shared" ca="1" si="60"/>
        <v>`shift`:``,</v>
      </c>
      <c r="AA83" s="25" t="str">
        <f t="shared" ca="1" si="61"/>
        <v>`shiftStartTime`:,</v>
      </c>
      <c r="AB83" s="26" t="str">
        <f t="shared" ca="1" si="50"/>
        <v>`wONum`:``,</v>
      </c>
      <c r="AC83" s="26" t="str">
        <f t="shared" ca="1" si="51"/>
        <v>`uNum`:``,</v>
      </c>
      <c r="AD83" s="27" t="str">
        <f t="shared" ca="1" si="52"/>
        <v>`notes`:``,</v>
      </c>
      <c r="AE83" s="27" t="str">
        <f t="shared" ca="1" si="53"/>
        <v>`shift_Serial`:``},</v>
      </c>
      <c r="AF83" s="18" t="s">
        <v>104</v>
      </c>
    </row>
    <row r="84" spans="1:32" x14ac:dyDescent="0.2">
      <c r="A84" s="26" t="str">
        <f t="shared" ca="1" si="31"/>
        <v>{`_id`:``,</v>
      </c>
      <c r="B84" s="26" t="str">
        <f t="shared" ca="1" si="32"/>
        <v>`_rev`:``,</v>
      </c>
      <c r="C84" s="26" t="str">
        <f t="shared" ca="1" si="33"/>
        <v>`worksiteEncoded`:``,</v>
      </c>
      <c r="D84" s="26" t="str">
        <f t="shared" ca="1" si="34"/>
        <v>`client`:``,</v>
      </c>
      <c r="E84" s="26" t="str">
        <f t="shared" ca="1" si="35"/>
        <v>`location`:``,</v>
      </c>
      <c r="F84" s="26" t="str">
        <f t="shared" ca="1" si="36"/>
        <v>`locID`:``,</v>
      </c>
      <c r="G84" s="26" t="str">
        <f t="shared" ca="1" si="37"/>
        <v>`username`:``,</v>
      </c>
      <c r="H84" s="26" t="str">
        <f t="shared" ca="1" si="38"/>
        <v>`lastName`:``,</v>
      </c>
      <c r="I84" s="26" t="str">
        <f t="shared" ca="1" si="39"/>
        <v>`firstName`:``,</v>
      </c>
      <c r="J84" s="26" t="str">
        <f t="shared" ca="1" si="40"/>
        <v>`technician`:``,</v>
      </c>
      <c r="K84" s="26" t="str">
        <f t="shared" ca="1" si="41"/>
        <v>`timeStampM`:``,</v>
      </c>
      <c r="L84" s="26" t="str">
        <f t="shared" ca="1" si="42"/>
        <v>`shiftSerial`:``,</v>
      </c>
      <c r="M84" s="25" t="str">
        <f t="shared" ca="1" si="43"/>
        <v>`siteUid`:,</v>
      </c>
      <c r="N84" s="25" t="str">
        <f t="shared" ca="1" si="44"/>
        <v>`timeStamp`:,</v>
      </c>
      <c r="O84" s="25" t="str">
        <f t="shared" ca="1" si="45"/>
        <v>`payrollPeriod`:,</v>
      </c>
      <c r="P84" s="25" t="str">
        <f t="shared" ca="1" si="46"/>
        <v>`rprtDateX`:,</v>
      </c>
      <c r="Q84" s="25" t="str">
        <f t="shared" ca="1" si="47"/>
        <v>`payroll_Period`:,</v>
      </c>
      <c r="R84" s="25" t="str">
        <f t="shared" ca="1" si="54"/>
        <v>`tsX`:,</v>
      </c>
      <c r="S84" s="25" t="str">
        <f t="shared" ca="1" si="55"/>
        <v>`teX`:,</v>
      </c>
      <c r="T84" s="26" t="str">
        <f t="shared" ca="1" si="48"/>
        <v>`ts`:`00:00`,</v>
      </c>
      <c r="U84" s="26" t="str">
        <f t="shared" ca="1" si="49"/>
        <v>`te`:`00:00`,</v>
      </c>
      <c r="V84" s="25" t="str">
        <f t="shared" ca="1" si="56"/>
        <v>`repairHrs`:,</v>
      </c>
      <c r="W84" s="26" t="str">
        <f t="shared" ca="1" si="57"/>
        <v>`rprtDate`:`1900-01-00`,</v>
      </c>
      <c r="X84" s="26" t="str">
        <f t="shared" ca="1" si="58"/>
        <v>`timeStarts`:``,</v>
      </c>
      <c r="Y84" s="26" t="str">
        <f t="shared" ca="1" si="59"/>
        <v>`timeEnds`:``,</v>
      </c>
      <c r="Z84" s="26" t="str">
        <f t="shared" ca="1" si="60"/>
        <v>`shift`:``,</v>
      </c>
      <c r="AA84" s="25" t="str">
        <f t="shared" ca="1" si="61"/>
        <v>`shiftStartTime`:,</v>
      </c>
      <c r="AB84" s="26" t="str">
        <f t="shared" ca="1" si="50"/>
        <v>`wONum`:``,</v>
      </c>
      <c r="AC84" s="26" t="str">
        <f t="shared" ca="1" si="51"/>
        <v>`uNum`:``,</v>
      </c>
      <c r="AD84" s="27" t="str">
        <f t="shared" ca="1" si="52"/>
        <v>`notes`:``,</v>
      </c>
      <c r="AE84" s="27" t="str">
        <f t="shared" ca="1" si="53"/>
        <v>`shift_Serial`:``},</v>
      </c>
      <c r="AF84" s="18" t="s">
        <v>104</v>
      </c>
    </row>
    <row r="85" spans="1:32" x14ac:dyDescent="0.2">
      <c r="A85" s="26" t="str">
        <f t="shared" ca="1" si="31"/>
        <v>{`_id`:``,</v>
      </c>
      <c r="B85" s="26" t="str">
        <f t="shared" ca="1" si="32"/>
        <v>`_rev`:``,</v>
      </c>
      <c r="C85" s="26" t="str">
        <f t="shared" ca="1" si="33"/>
        <v>`worksiteEncoded`:``,</v>
      </c>
      <c r="D85" s="26" t="str">
        <f t="shared" ca="1" si="34"/>
        <v>`client`:``,</v>
      </c>
      <c r="E85" s="26" t="str">
        <f t="shared" ca="1" si="35"/>
        <v>`location`:``,</v>
      </c>
      <c r="F85" s="26" t="str">
        <f t="shared" ca="1" si="36"/>
        <v>`locID`:``,</v>
      </c>
      <c r="G85" s="26" t="str">
        <f t="shared" ca="1" si="37"/>
        <v>`username`:``,</v>
      </c>
      <c r="H85" s="26" t="str">
        <f t="shared" ca="1" si="38"/>
        <v>`lastName`:``,</v>
      </c>
      <c r="I85" s="26" t="str">
        <f t="shared" ca="1" si="39"/>
        <v>`firstName`:``,</v>
      </c>
      <c r="J85" s="26" t="str">
        <f t="shared" ca="1" si="40"/>
        <v>`technician`:``,</v>
      </c>
      <c r="K85" s="26" t="str">
        <f t="shared" ca="1" si="41"/>
        <v>`timeStampM`:``,</v>
      </c>
      <c r="L85" s="26" t="str">
        <f t="shared" ca="1" si="42"/>
        <v>`shiftSerial`:``,</v>
      </c>
      <c r="M85" s="25" t="str">
        <f t="shared" ca="1" si="43"/>
        <v>`siteUid`:,</v>
      </c>
      <c r="N85" s="25" t="str">
        <f t="shared" ca="1" si="44"/>
        <v>`timeStamp`:,</v>
      </c>
      <c r="O85" s="25" t="str">
        <f t="shared" ca="1" si="45"/>
        <v>`payrollPeriod`:,</v>
      </c>
      <c r="P85" s="25" t="str">
        <f t="shared" ca="1" si="46"/>
        <v>`rprtDateX`:,</v>
      </c>
      <c r="Q85" s="25" t="str">
        <f t="shared" ca="1" si="47"/>
        <v>`payroll_Period`:,</v>
      </c>
      <c r="R85" s="25" t="str">
        <f t="shared" ca="1" si="54"/>
        <v>`tsX`:,</v>
      </c>
      <c r="S85" s="25" t="str">
        <f t="shared" ca="1" si="55"/>
        <v>`teX`:,</v>
      </c>
      <c r="T85" s="26" t="str">
        <f t="shared" ca="1" si="48"/>
        <v>`ts`:`00:00`,</v>
      </c>
      <c r="U85" s="26" t="str">
        <f t="shared" ca="1" si="49"/>
        <v>`te`:`00:00`,</v>
      </c>
      <c r="V85" s="25" t="str">
        <f t="shared" ca="1" si="56"/>
        <v>`repairHrs`:,</v>
      </c>
      <c r="W85" s="26" t="str">
        <f t="shared" ca="1" si="57"/>
        <v>`rprtDate`:`1900-01-00`,</v>
      </c>
      <c r="X85" s="26" t="str">
        <f t="shared" ca="1" si="58"/>
        <v>`timeStarts`:``,</v>
      </c>
      <c r="Y85" s="26" t="str">
        <f t="shared" ca="1" si="59"/>
        <v>`timeEnds`:``,</v>
      </c>
      <c r="Z85" s="26" t="str">
        <f t="shared" ca="1" si="60"/>
        <v>`shift`:``,</v>
      </c>
      <c r="AA85" s="25" t="str">
        <f t="shared" ca="1" si="61"/>
        <v>`shiftStartTime`:,</v>
      </c>
      <c r="AB85" s="26" t="str">
        <f t="shared" ca="1" si="50"/>
        <v>`wONum`:``,</v>
      </c>
      <c r="AC85" s="26" t="str">
        <f t="shared" ca="1" si="51"/>
        <v>`uNum`:``,</v>
      </c>
      <c r="AD85" s="27" t="str">
        <f t="shared" ca="1" si="52"/>
        <v>`notes`:``,</v>
      </c>
      <c r="AE85" s="27" t="str">
        <f t="shared" ca="1" si="53"/>
        <v>`shift_Serial`:``},</v>
      </c>
      <c r="AF85" s="18" t="s">
        <v>104</v>
      </c>
    </row>
    <row r="86" spans="1:32" x14ac:dyDescent="0.2">
      <c r="A86" s="26" t="str">
        <f t="shared" ca="1" si="31"/>
        <v>{`_id`:``,</v>
      </c>
      <c r="B86" s="26" t="str">
        <f t="shared" ca="1" si="32"/>
        <v>`_rev`:``,</v>
      </c>
      <c r="C86" s="26" t="str">
        <f t="shared" ca="1" si="33"/>
        <v>`worksiteEncoded`:``,</v>
      </c>
      <c r="D86" s="26" t="str">
        <f t="shared" ca="1" si="34"/>
        <v>`client`:``,</v>
      </c>
      <c r="E86" s="26" t="str">
        <f t="shared" ca="1" si="35"/>
        <v>`location`:``,</v>
      </c>
      <c r="F86" s="26" t="str">
        <f t="shared" ca="1" si="36"/>
        <v>`locID`:``,</v>
      </c>
      <c r="G86" s="26" t="str">
        <f t="shared" ca="1" si="37"/>
        <v>`username`:``,</v>
      </c>
      <c r="H86" s="26" t="str">
        <f t="shared" ca="1" si="38"/>
        <v>`lastName`:``,</v>
      </c>
      <c r="I86" s="26" t="str">
        <f t="shared" ca="1" si="39"/>
        <v>`firstName`:``,</v>
      </c>
      <c r="J86" s="26" t="str">
        <f t="shared" ca="1" si="40"/>
        <v>`technician`:``,</v>
      </c>
      <c r="K86" s="26" t="str">
        <f t="shared" ca="1" si="41"/>
        <v>`timeStampM`:``,</v>
      </c>
      <c r="L86" s="26" t="str">
        <f t="shared" ca="1" si="42"/>
        <v>`shiftSerial`:``,</v>
      </c>
      <c r="M86" s="25" t="str">
        <f t="shared" ca="1" si="43"/>
        <v>`siteUid`:,</v>
      </c>
      <c r="N86" s="25" t="str">
        <f t="shared" ca="1" si="44"/>
        <v>`timeStamp`:,</v>
      </c>
      <c r="O86" s="25" t="str">
        <f t="shared" ca="1" si="45"/>
        <v>`payrollPeriod`:,</v>
      </c>
      <c r="P86" s="25" t="str">
        <f t="shared" ca="1" si="46"/>
        <v>`rprtDateX`:,</v>
      </c>
      <c r="Q86" s="25" t="str">
        <f t="shared" ca="1" si="47"/>
        <v>`payroll_Period`:,</v>
      </c>
      <c r="R86" s="25" t="str">
        <f t="shared" ca="1" si="54"/>
        <v>`tsX`:,</v>
      </c>
      <c r="S86" s="25" t="str">
        <f t="shared" ca="1" si="55"/>
        <v>`teX`:,</v>
      </c>
      <c r="T86" s="26" t="str">
        <f t="shared" ca="1" si="48"/>
        <v>`ts`:`00:00`,</v>
      </c>
      <c r="U86" s="26" t="str">
        <f t="shared" ca="1" si="49"/>
        <v>`te`:`00:00`,</v>
      </c>
      <c r="V86" s="25" t="str">
        <f t="shared" ca="1" si="56"/>
        <v>`repairHrs`:,</v>
      </c>
      <c r="W86" s="26" t="str">
        <f t="shared" ca="1" si="57"/>
        <v>`rprtDate`:`1900-01-00`,</v>
      </c>
      <c r="X86" s="26" t="str">
        <f t="shared" ca="1" si="58"/>
        <v>`timeStarts`:``,</v>
      </c>
      <c r="Y86" s="26" t="str">
        <f t="shared" ca="1" si="59"/>
        <v>`timeEnds`:``,</v>
      </c>
      <c r="Z86" s="26" t="str">
        <f t="shared" ca="1" si="60"/>
        <v>`shift`:``,</v>
      </c>
      <c r="AA86" s="25" t="str">
        <f t="shared" ca="1" si="61"/>
        <v>`shiftStartTime`:,</v>
      </c>
      <c r="AB86" s="26" t="str">
        <f t="shared" ca="1" si="50"/>
        <v>`wONum`:``,</v>
      </c>
      <c r="AC86" s="26" t="str">
        <f t="shared" ca="1" si="51"/>
        <v>`uNum`:``,</v>
      </c>
      <c r="AD86" s="27" t="str">
        <f t="shared" ca="1" si="52"/>
        <v>`notes`:``,</v>
      </c>
      <c r="AE86" s="27" t="str">
        <f t="shared" ca="1" si="53"/>
        <v>`shift_Serial`:``},</v>
      </c>
      <c r="AF86" s="18" t="s">
        <v>104</v>
      </c>
    </row>
    <row r="87" spans="1:32" x14ac:dyDescent="0.2">
      <c r="A87" s="26" t="str">
        <f t="shared" ca="1" si="31"/>
        <v>{`_id`:``,</v>
      </c>
      <c r="B87" s="26" t="str">
        <f t="shared" ca="1" si="32"/>
        <v>`_rev`:``,</v>
      </c>
      <c r="C87" s="26" t="str">
        <f t="shared" ca="1" si="33"/>
        <v>`worksiteEncoded`:``,</v>
      </c>
      <c r="D87" s="26" t="str">
        <f t="shared" ca="1" si="34"/>
        <v>`client`:``,</v>
      </c>
      <c r="E87" s="26" t="str">
        <f t="shared" ca="1" si="35"/>
        <v>`location`:``,</v>
      </c>
      <c r="F87" s="26" t="str">
        <f t="shared" ca="1" si="36"/>
        <v>`locID`:``,</v>
      </c>
      <c r="G87" s="26" t="str">
        <f t="shared" ca="1" si="37"/>
        <v>`username`:``,</v>
      </c>
      <c r="H87" s="26" t="str">
        <f t="shared" ca="1" si="38"/>
        <v>`lastName`:``,</v>
      </c>
      <c r="I87" s="26" t="str">
        <f t="shared" ca="1" si="39"/>
        <v>`firstName`:``,</v>
      </c>
      <c r="J87" s="26" t="str">
        <f t="shared" ca="1" si="40"/>
        <v>`technician`:``,</v>
      </c>
      <c r="K87" s="26" t="str">
        <f t="shared" ca="1" si="41"/>
        <v>`timeStampM`:``,</v>
      </c>
      <c r="L87" s="26" t="str">
        <f t="shared" ca="1" si="42"/>
        <v>`shiftSerial`:``,</v>
      </c>
      <c r="M87" s="25" t="str">
        <f t="shared" ca="1" si="43"/>
        <v>`siteUid`:,</v>
      </c>
      <c r="N87" s="25" t="str">
        <f t="shared" ca="1" si="44"/>
        <v>`timeStamp`:,</v>
      </c>
      <c r="O87" s="25" t="str">
        <f t="shared" ca="1" si="45"/>
        <v>`payrollPeriod`:,</v>
      </c>
      <c r="P87" s="25" t="str">
        <f t="shared" ca="1" si="46"/>
        <v>`rprtDateX`:,</v>
      </c>
      <c r="Q87" s="25" t="str">
        <f t="shared" ca="1" si="47"/>
        <v>`payroll_Period`:,</v>
      </c>
      <c r="R87" s="25" t="str">
        <f t="shared" ca="1" si="54"/>
        <v>`tsX`:,</v>
      </c>
      <c r="S87" s="25" t="str">
        <f t="shared" ca="1" si="55"/>
        <v>`teX`:,</v>
      </c>
      <c r="T87" s="26" t="str">
        <f t="shared" ca="1" si="48"/>
        <v>`ts`:`00:00`,</v>
      </c>
      <c r="U87" s="26" t="str">
        <f t="shared" ca="1" si="49"/>
        <v>`te`:`00:00`,</v>
      </c>
      <c r="V87" s="25" t="str">
        <f t="shared" ca="1" si="56"/>
        <v>`repairHrs`:,</v>
      </c>
      <c r="W87" s="26" t="str">
        <f t="shared" ca="1" si="57"/>
        <v>`rprtDate`:`1900-01-00`,</v>
      </c>
      <c r="X87" s="26" t="str">
        <f t="shared" ca="1" si="58"/>
        <v>`timeStarts`:``,</v>
      </c>
      <c r="Y87" s="26" t="str">
        <f t="shared" ca="1" si="59"/>
        <v>`timeEnds`:``,</v>
      </c>
      <c r="Z87" s="26" t="str">
        <f t="shared" ca="1" si="60"/>
        <v>`shift`:``,</v>
      </c>
      <c r="AA87" s="25" t="str">
        <f t="shared" ca="1" si="61"/>
        <v>`shiftStartTime`:,</v>
      </c>
      <c r="AB87" s="26" t="str">
        <f t="shared" ca="1" si="50"/>
        <v>`wONum`:``,</v>
      </c>
      <c r="AC87" s="26" t="str">
        <f t="shared" ca="1" si="51"/>
        <v>`uNum`:``,</v>
      </c>
      <c r="AD87" s="27" t="str">
        <f t="shared" ca="1" si="52"/>
        <v>`notes`:``,</v>
      </c>
      <c r="AE87" s="27" t="str">
        <f t="shared" ca="1" si="53"/>
        <v>`shift_Serial`:``},</v>
      </c>
      <c r="AF87" s="18" t="s">
        <v>104</v>
      </c>
    </row>
    <row r="88" spans="1:32" x14ac:dyDescent="0.2">
      <c r="A88" s="26" t="str">
        <f t="shared" ca="1" si="31"/>
        <v>{`_id`:``,</v>
      </c>
      <c r="B88" s="26" t="str">
        <f t="shared" ca="1" si="32"/>
        <v>`_rev`:``,</v>
      </c>
      <c r="C88" s="26" t="str">
        <f t="shared" ca="1" si="33"/>
        <v>`worksiteEncoded`:``,</v>
      </c>
      <c r="D88" s="26" t="str">
        <f t="shared" ca="1" si="34"/>
        <v>`client`:``,</v>
      </c>
      <c r="E88" s="26" t="str">
        <f t="shared" ca="1" si="35"/>
        <v>`location`:``,</v>
      </c>
      <c r="F88" s="26" t="str">
        <f t="shared" ca="1" si="36"/>
        <v>`locID`:``,</v>
      </c>
      <c r="G88" s="26" t="str">
        <f t="shared" ca="1" si="37"/>
        <v>`username`:``,</v>
      </c>
      <c r="H88" s="26" t="str">
        <f t="shared" ca="1" si="38"/>
        <v>`lastName`:``,</v>
      </c>
      <c r="I88" s="26" t="str">
        <f t="shared" ca="1" si="39"/>
        <v>`firstName`:``,</v>
      </c>
      <c r="J88" s="26" t="str">
        <f t="shared" ca="1" si="40"/>
        <v>`technician`:``,</v>
      </c>
      <c r="K88" s="26" t="str">
        <f t="shared" ca="1" si="41"/>
        <v>`timeStampM`:``,</v>
      </c>
      <c r="L88" s="26" t="str">
        <f t="shared" ca="1" si="42"/>
        <v>`shiftSerial`:``,</v>
      </c>
      <c r="M88" s="25" t="str">
        <f t="shared" ca="1" si="43"/>
        <v>`siteUid`:,</v>
      </c>
      <c r="N88" s="25" t="str">
        <f t="shared" ca="1" si="44"/>
        <v>`timeStamp`:,</v>
      </c>
      <c r="O88" s="25" t="str">
        <f t="shared" ca="1" si="45"/>
        <v>`payrollPeriod`:,</v>
      </c>
      <c r="P88" s="25" t="str">
        <f t="shared" ca="1" si="46"/>
        <v>`rprtDateX`:,</v>
      </c>
      <c r="Q88" s="25" t="str">
        <f t="shared" ca="1" si="47"/>
        <v>`payroll_Period`:,</v>
      </c>
      <c r="R88" s="25" t="str">
        <f t="shared" ca="1" si="54"/>
        <v>`tsX`:,</v>
      </c>
      <c r="S88" s="25" t="str">
        <f t="shared" ca="1" si="55"/>
        <v>`teX`:,</v>
      </c>
      <c r="T88" s="26" t="str">
        <f t="shared" ca="1" si="48"/>
        <v>`ts`:`00:00`,</v>
      </c>
      <c r="U88" s="26" t="str">
        <f t="shared" ca="1" si="49"/>
        <v>`te`:`00:00`,</v>
      </c>
      <c r="V88" s="25" t="str">
        <f t="shared" ca="1" si="56"/>
        <v>`repairHrs`:,</v>
      </c>
      <c r="W88" s="26" t="str">
        <f t="shared" ca="1" si="57"/>
        <v>`rprtDate`:`1900-01-00`,</v>
      </c>
      <c r="X88" s="26" t="str">
        <f t="shared" ca="1" si="58"/>
        <v>`timeStarts`:``,</v>
      </c>
      <c r="Y88" s="26" t="str">
        <f t="shared" ca="1" si="59"/>
        <v>`timeEnds`:``,</v>
      </c>
      <c r="Z88" s="26" t="str">
        <f t="shared" ca="1" si="60"/>
        <v>`shift`:``,</v>
      </c>
      <c r="AA88" s="25" t="str">
        <f t="shared" ca="1" si="61"/>
        <v>`shiftStartTime`:,</v>
      </c>
      <c r="AB88" s="26" t="str">
        <f t="shared" ca="1" si="50"/>
        <v>`wONum`:``,</v>
      </c>
      <c r="AC88" s="26" t="str">
        <f t="shared" ca="1" si="51"/>
        <v>`uNum`:``,</v>
      </c>
      <c r="AD88" s="27" t="str">
        <f t="shared" ca="1" si="52"/>
        <v>`notes`:``,</v>
      </c>
      <c r="AE88" s="27" t="str">
        <f t="shared" ca="1" si="53"/>
        <v>`shift_Serial`:``},</v>
      </c>
      <c r="AF88" s="18" t="s">
        <v>104</v>
      </c>
    </row>
    <row r="89" spans="1:32" x14ac:dyDescent="0.2">
      <c r="A89" s="26" t="str">
        <f t="shared" ca="1" si="31"/>
        <v>{`_id`:``,</v>
      </c>
      <c r="B89" s="26" t="str">
        <f t="shared" ca="1" si="32"/>
        <v>`_rev`:``,</v>
      </c>
      <c r="C89" s="26" t="str">
        <f t="shared" ca="1" si="33"/>
        <v>`worksiteEncoded`:``,</v>
      </c>
      <c r="D89" s="26" t="str">
        <f t="shared" ca="1" si="34"/>
        <v>`client`:``,</v>
      </c>
      <c r="E89" s="26" t="str">
        <f t="shared" ca="1" si="35"/>
        <v>`location`:``,</v>
      </c>
      <c r="F89" s="26" t="str">
        <f t="shared" ca="1" si="36"/>
        <v>`locID`:``,</v>
      </c>
      <c r="G89" s="26" t="str">
        <f t="shared" ca="1" si="37"/>
        <v>`username`:``,</v>
      </c>
      <c r="H89" s="26" t="str">
        <f t="shared" ca="1" si="38"/>
        <v>`lastName`:``,</v>
      </c>
      <c r="I89" s="26" t="str">
        <f t="shared" ca="1" si="39"/>
        <v>`firstName`:``,</v>
      </c>
      <c r="J89" s="26" t="str">
        <f t="shared" ca="1" si="40"/>
        <v>`technician`:``,</v>
      </c>
      <c r="K89" s="26" t="str">
        <f t="shared" ca="1" si="41"/>
        <v>`timeStampM`:``,</v>
      </c>
      <c r="L89" s="26" t="str">
        <f t="shared" ca="1" si="42"/>
        <v>`shiftSerial`:``,</v>
      </c>
      <c r="M89" s="25" t="str">
        <f t="shared" ca="1" si="43"/>
        <v>`siteUid`:,</v>
      </c>
      <c r="N89" s="25" t="str">
        <f t="shared" ca="1" si="44"/>
        <v>`timeStamp`:,</v>
      </c>
      <c r="O89" s="25" t="str">
        <f t="shared" ca="1" si="45"/>
        <v>`payrollPeriod`:,</v>
      </c>
      <c r="P89" s="25" t="str">
        <f t="shared" ca="1" si="46"/>
        <v>`rprtDateX`:,</v>
      </c>
      <c r="Q89" s="25" t="str">
        <f t="shared" ca="1" si="47"/>
        <v>`payroll_Period`:,</v>
      </c>
      <c r="R89" s="25" t="str">
        <f t="shared" ca="1" si="54"/>
        <v>`tsX`:,</v>
      </c>
      <c r="S89" s="25" t="str">
        <f t="shared" ca="1" si="55"/>
        <v>`teX`:,</v>
      </c>
      <c r="T89" s="26" t="str">
        <f t="shared" ca="1" si="48"/>
        <v>`ts`:`00:00`,</v>
      </c>
      <c r="U89" s="26" t="str">
        <f t="shared" ca="1" si="49"/>
        <v>`te`:`00:00`,</v>
      </c>
      <c r="V89" s="25" t="str">
        <f t="shared" ca="1" si="56"/>
        <v>`repairHrs`:,</v>
      </c>
      <c r="W89" s="26" t="str">
        <f t="shared" ca="1" si="57"/>
        <v>`rprtDate`:`1900-01-00`,</v>
      </c>
      <c r="X89" s="26" t="str">
        <f t="shared" ca="1" si="58"/>
        <v>`timeStarts`:``,</v>
      </c>
      <c r="Y89" s="26" t="str">
        <f t="shared" ca="1" si="59"/>
        <v>`timeEnds`:``,</v>
      </c>
      <c r="Z89" s="26" t="str">
        <f t="shared" ca="1" si="60"/>
        <v>`shift`:``,</v>
      </c>
      <c r="AA89" s="25" t="str">
        <f t="shared" ca="1" si="61"/>
        <v>`shiftStartTime`:,</v>
      </c>
      <c r="AB89" s="26" t="str">
        <f t="shared" ca="1" si="50"/>
        <v>`wONum`:``,</v>
      </c>
      <c r="AC89" s="26" t="str">
        <f t="shared" ca="1" si="51"/>
        <v>`uNum`:``,</v>
      </c>
      <c r="AD89" s="27" t="str">
        <f t="shared" ca="1" si="52"/>
        <v>`notes`:``,</v>
      </c>
      <c r="AE89" s="27" t="str">
        <f t="shared" ca="1" si="53"/>
        <v>`shift_Serial`:``},</v>
      </c>
      <c r="AF89" s="18" t="s">
        <v>104</v>
      </c>
    </row>
    <row r="90" spans="1:32" x14ac:dyDescent="0.2">
      <c r="A90" s="26" t="str">
        <f t="shared" ca="1" si="31"/>
        <v>{`_id`:``,</v>
      </c>
      <c r="B90" s="26" t="str">
        <f t="shared" ca="1" si="32"/>
        <v>`_rev`:``,</v>
      </c>
      <c r="C90" s="26" t="str">
        <f t="shared" ca="1" si="33"/>
        <v>`worksiteEncoded`:``,</v>
      </c>
      <c r="D90" s="26" t="str">
        <f t="shared" ca="1" si="34"/>
        <v>`client`:``,</v>
      </c>
      <c r="E90" s="26" t="str">
        <f t="shared" ca="1" si="35"/>
        <v>`location`:``,</v>
      </c>
      <c r="F90" s="26" t="str">
        <f t="shared" ca="1" si="36"/>
        <v>`locID`:``,</v>
      </c>
      <c r="G90" s="26" t="str">
        <f t="shared" ca="1" si="37"/>
        <v>`username`:``,</v>
      </c>
      <c r="H90" s="26" t="str">
        <f t="shared" ca="1" si="38"/>
        <v>`lastName`:``,</v>
      </c>
      <c r="I90" s="26" t="str">
        <f t="shared" ca="1" si="39"/>
        <v>`firstName`:``,</v>
      </c>
      <c r="J90" s="26" t="str">
        <f t="shared" ca="1" si="40"/>
        <v>`technician`:``,</v>
      </c>
      <c r="K90" s="26" t="str">
        <f t="shared" ca="1" si="41"/>
        <v>`timeStampM`:``,</v>
      </c>
      <c r="L90" s="26" t="str">
        <f t="shared" ca="1" si="42"/>
        <v>`shiftSerial`:``,</v>
      </c>
      <c r="M90" s="25" t="str">
        <f t="shared" ca="1" si="43"/>
        <v>`siteUid`:,</v>
      </c>
      <c r="N90" s="25" t="str">
        <f t="shared" ca="1" si="44"/>
        <v>`timeStamp`:,</v>
      </c>
      <c r="O90" s="25" t="str">
        <f t="shared" ca="1" si="45"/>
        <v>`payrollPeriod`:,</v>
      </c>
      <c r="P90" s="25" t="str">
        <f t="shared" ca="1" si="46"/>
        <v>`rprtDateX`:,</v>
      </c>
      <c r="Q90" s="25" t="str">
        <f t="shared" ca="1" si="47"/>
        <v>`payroll_Period`:,</v>
      </c>
      <c r="R90" s="25" t="str">
        <f t="shared" ca="1" si="54"/>
        <v>`tsX`:,</v>
      </c>
      <c r="S90" s="25" t="str">
        <f t="shared" ca="1" si="55"/>
        <v>`teX`:,</v>
      </c>
      <c r="T90" s="26" t="str">
        <f t="shared" ca="1" si="48"/>
        <v>`ts`:`00:00`,</v>
      </c>
      <c r="U90" s="26" t="str">
        <f t="shared" ca="1" si="49"/>
        <v>`te`:`00:00`,</v>
      </c>
      <c r="V90" s="25" t="str">
        <f t="shared" ca="1" si="56"/>
        <v>`repairHrs`:,</v>
      </c>
      <c r="W90" s="26" t="str">
        <f t="shared" ca="1" si="57"/>
        <v>`rprtDate`:`1900-01-00`,</v>
      </c>
      <c r="X90" s="26" t="str">
        <f t="shared" ca="1" si="58"/>
        <v>`timeStarts`:``,</v>
      </c>
      <c r="Y90" s="26" t="str">
        <f t="shared" ca="1" si="59"/>
        <v>`timeEnds`:``,</v>
      </c>
      <c r="Z90" s="26" t="str">
        <f t="shared" ca="1" si="60"/>
        <v>`shift`:``,</v>
      </c>
      <c r="AA90" s="25" t="str">
        <f t="shared" ca="1" si="61"/>
        <v>`shiftStartTime`:,</v>
      </c>
      <c r="AB90" s="26" t="str">
        <f t="shared" ca="1" si="50"/>
        <v>`wONum`:``,</v>
      </c>
      <c r="AC90" s="26" t="str">
        <f t="shared" ca="1" si="51"/>
        <v>`uNum`:``,</v>
      </c>
      <c r="AD90" s="27" t="str">
        <f t="shared" ca="1" si="52"/>
        <v>`notes`:``,</v>
      </c>
      <c r="AE90" s="27" t="str">
        <f t="shared" ca="1" si="53"/>
        <v>`shift_Serial`:``},</v>
      </c>
      <c r="AF90" s="18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topLeftCell="B1" workbookViewId="0">
      <selection activeCell="Q19" sqref="Q19"/>
    </sheetView>
  </sheetViews>
  <sheetFormatPr defaultRowHeight="12.75" x14ac:dyDescent="0.2"/>
  <cols>
    <col min="1" max="1" width="0" hidden="1" customWidth="1"/>
    <col min="2" max="2" width="3.83203125" bestFit="1" customWidth="1"/>
    <col min="3" max="3" width="18" bestFit="1" customWidth="1"/>
    <col min="4" max="4" width="6.33203125" bestFit="1" customWidth="1"/>
    <col min="5" max="5" width="8.6640625" bestFit="1" customWidth="1"/>
    <col min="6" max="6" width="6.1640625" bestFit="1" customWidth="1"/>
    <col min="7" max="7" width="10.83203125" bestFit="1" customWidth="1"/>
    <col min="8" max="8" width="10.33203125" bestFit="1" customWidth="1"/>
    <col min="9" max="9" width="10.83203125" bestFit="1" customWidth="1"/>
    <col min="10" max="10" width="11" bestFit="1" customWidth="1"/>
    <col min="11" max="11" width="13.5" bestFit="1" customWidth="1"/>
    <col min="12" max="12" width="11" bestFit="1" customWidth="1"/>
    <col min="13" max="13" width="7.83203125" bestFit="1" customWidth="1"/>
    <col min="14" max="14" width="11.5" bestFit="1" customWidth="1"/>
    <col min="15" max="15" width="13.83203125" bestFit="1" customWidth="1"/>
    <col min="16" max="16" width="10.5" bestFit="1" customWidth="1"/>
    <col min="17" max="17" width="14.83203125" bestFit="1" customWidth="1"/>
    <col min="18" max="19" width="4.33203125" bestFit="1" customWidth="1"/>
    <col min="20" max="21" width="3" bestFit="1" customWidth="1"/>
    <col min="22" max="22" width="10.33203125" bestFit="1" customWidth="1"/>
    <col min="23" max="23" width="9.1640625" bestFit="1" customWidth="1"/>
    <col min="24" max="24" width="11.1640625" bestFit="1" customWidth="1"/>
    <col min="25" max="25" width="10" bestFit="1" customWidth="1"/>
    <col min="26" max="26" width="5.5" bestFit="1" customWidth="1"/>
    <col min="27" max="27" width="15.1640625" bestFit="1" customWidth="1"/>
    <col min="28" max="28" width="8.83203125" bestFit="1" customWidth="1"/>
    <col min="29" max="29" width="6.83203125" bestFit="1" customWidth="1"/>
    <col min="30" max="30" width="6.5" bestFit="1" customWidth="1"/>
    <col min="31" max="31" width="12" bestFit="1" customWidth="1"/>
    <col min="32" max="32" width="10" bestFit="1" customWidth="1"/>
  </cols>
  <sheetData>
    <row r="1" spans="1:31" ht="15" x14ac:dyDescent="0.25">
      <c r="A1" s="10"/>
      <c r="B1" s="10" t="s">
        <v>0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56</v>
      </c>
      <c r="S1" s="10" t="s">
        <v>57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26</v>
      </c>
      <c r="AD1" s="10" t="s">
        <v>27</v>
      </c>
      <c r="AE1" s="10" t="s">
        <v>28</v>
      </c>
    </row>
    <row r="2" spans="1:31" x14ac:dyDescent="0.2">
      <c r="B2" t="s">
        <v>409</v>
      </c>
      <c r="C2" t="s">
        <v>53</v>
      </c>
      <c r="D2" t="s">
        <v>54</v>
      </c>
      <c r="E2" t="s">
        <v>34</v>
      </c>
      <c r="F2" t="s">
        <v>55</v>
      </c>
      <c r="G2" t="s">
        <v>30</v>
      </c>
      <c r="H2" t="s">
        <v>32</v>
      </c>
      <c r="I2" t="s">
        <v>33</v>
      </c>
      <c r="J2" t="s">
        <v>39</v>
      </c>
      <c r="K2" t="s">
        <v>410</v>
      </c>
      <c r="L2" t="s">
        <v>149</v>
      </c>
      <c r="M2" t="s">
        <v>52</v>
      </c>
      <c r="N2">
        <v>43053.226515046292</v>
      </c>
      <c r="O2">
        <v>43047</v>
      </c>
      <c r="P2">
        <v>43047</v>
      </c>
      <c r="Q2">
        <v>43047</v>
      </c>
      <c r="R2">
        <v>43047.333333333336</v>
      </c>
      <c r="S2">
        <v>43047.375</v>
      </c>
      <c r="T2">
        <v>43047.333333333336</v>
      </c>
      <c r="U2">
        <v>43047.375</v>
      </c>
      <c r="V2">
        <v>1</v>
      </c>
      <c r="W2">
        <v>43047</v>
      </c>
      <c r="X2" t="s">
        <v>150</v>
      </c>
      <c r="Y2" t="s">
        <v>359</v>
      </c>
      <c r="Z2" t="s">
        <v>35</v>
      </c>
      <c r="AA2" t="s">
        <v>36</v>
      </c>
      <c r="AB2">
        <v>715893089</v>
      </c>
      <c r="AC2" t="s">
        <v>411</v>
      </c>
      <c r="AD2" t="s">
        <v>69</v>
      </c>
      <c r="AE2" t="s">
        <v>149</v>
      </c>
    </row>
    <row r="3" spans="1:31" x14ac:dyDescent="0.2">
      <c r="B3" t="s">
        <v>412</v>
      </c>
      <c r="C3" t="s">
        <v>53</v>
      </c>
      <c r="D3" t="s">
        <v>54</v>
      </c>
      <c r="E3" t="s">
        <v>34</v>
      </c>
      <c r="F3" t="s">
        <v>55</v>
      </c>
      <c r="G3" t="s">
        <v>30</v>
      </c>
      <c r="H3" t="s">
        <v>32</v>
      </c>
      <c r="I3" t="s">
        <v>33</v>
      </c>
      <c r="J3" t="s">
        <v>39</v>
      </c>
      <c r="K3" t="s">
        <v>413</v>
      </c>
      <c r="L3" t="s">
        <v>149</v>
      </c>
      <c r="M3" t="s">
        <v>52</v>
      </c>
      <c r="N3">
        <v>43053.264515046292</v>
      </c>
      <c r="O3">
        <v>43047</v>
      </c>
      <c r="P3">
        <v>43047</v>
      </c>
      <c r="Q3">
        <v>43047</v>
      </c>
      <c r="R3">
        <v>43047.375</v>
      </c>
      <c r="S3">
        <v>43047.541666666664</v>
      </c>
      <c r="T3">
        <v>43047.375</v>
      </c>
      <c r="U3">
        <v>43047.541666666664</v>
      </c>
      <c r="V3">
        <v>4</v>
      </c>
      <c r="W3">
        <v>43047</v>
      </c>
      <c r="X3" t="s">
        <v>359</v>
      </c>
      <c r="Y3" t="s">
        <v>154</v>
      </c>
      <c r="Z3" t="s">
        <v>35</v>
      </c>
      <c r="AA3" t="s">
        <v>36</v>
      </c>
      <c r="AB3">
        <v>715549516</v>
      </c>
      <c r="AC3" t="s">
        <v>414</v>
      </c>
      <c r="AD3" t="s">
        <v>70</v>
      </c>
      <c r="AE3" t="s">
        <v>149</v>
      </c>
    </row>
    <row r="4" spans="1:31" x14ac:dyDescent="0.2">
      <c r="B4" t="s">
        <v>415</v>
      </c>
      <c r="C4" t="s">
        <v>53</v>
      </c>
      <c r="D4" t="s">
        <v>54</v>
      </c>
      <c r="E4" t="s">
        <v>34</v>
      </c>
      <c r="F4" t="s">
        <v>55</v>
      </c>
      <c r="G4" t="s">
        <v>30</v>
      </c>
      <c r="H4" t="s">
        <v>32</v>
      </c>
      <c r="I4" t="s">
        <v>33</v>
      </c>
      <c r="J4" t="s">
        <v>39</v>
      </c>
      <c r="K4" t="s">
        <v>416</v>
      </c>
      <c r="L4" t="s">
        <v>149</v>
      </c>
      <c r="M4" t="s">
        <v>52</v>
      </c>
      <c r="N4">
        <v>43053.319515046293</v>
      </c>
      <c r="O4">
        <v>43047</v>
      </c>
      <c r="P4">
        <v>43047</v>
      </c>
      <c r="Q4">
        <v>43047</v>
      </c>
      <c r="R4">
        <v>43047.541666666664</v>
      </c>
      <c r="S4">
        <v>43047.75</v>
      </c>
      <c r="T4">
        <v>43047.541666666664</v>
      </c>
      <c r="U4">
        <v>43047.75</v>
      </c>
      <c r="V4">
        <v>5</v>
      </c>
      <c r="W4">
        <v>43047</v>
      </c>
      <c r="X4" t="s">
        <v>154</v>
      </c>
      <c r="Y4" t="s">
        <v>417</v>
      </c>
      <c r="Z4" t="s">
        <v>35</v>
      </c>
      <c r="AA4" t="s">
        <v>36</v>
      </c>
      <c r="AB4">
        <v>715205099</v>
      </c>
      <c r="AC4" t="s">
        <v>418</v>
      </c>
      <c r="AD4" t="s">
        <v>71</v>
      </c>
      <c r="AE4" t="s">
        <v>149</v>
      </c>
    </row>
    <row r="5" spans="1:31" x14ac:dyDescent="0.2">
      <c r="B5" t="s">
        <v>419</v>
      </c>
      <c r="C5" t="s">
        <v>53</v>
      </c>
      <c r="D5" t="s">
        <v>54</v>
      </c>
      <c r="E5" t="s">
        <v>34</v>
      </c>
      <c r="F5" t="s">
        <v>55</v>
      </c>
      <c r="G5" t="s">
        <v>30</v>
      </c>
      <c r="H5" t="s">
        <v>32</v>
      </c>
      <c r="I5" t="s">
        <v>33</v>
      </c>
      <c r="J5" t="s">
        <v>39</v>
      </c>
      <c r="K5" t="s">
        <v>420</v>
      </c>
      <c r="L5" t="s">
        <v>149</v>
      </c>
      <c r="M5" t="s">
        <v>52</v>
      </c>
      <c r="N5">
        <v>43053.41351504629</v>
      </c>
      <c r="O5">
        <v>43047</v>
      </c>
      <c r="P5">
        <v>43047</v>
      </c>
      <c r="Q5">
        <v>43047</v>
      </c>
      <c r="R5">
        <v>43047.75</v>
      </c>
      <c r="S5">
        <v>43047.791666666664</v>
      </c>
      <c r="T5">
        <v>43047.75</v>
      </c>
      <c r="U5">
        <v>43047.791666666664</v>
      </c>
      <c r="V5">
        <v>1</v>
      </c>
      <c r="W5">
        <v>43047</v>
      </c>
      <c r="X5" t="s">
        <v>417</v>
      </c>
      <c r="Y5" t="s">
        <v>421</v>
      </c>
      <c r="Z5" t="s">
        <v>35</v>
      </c>
      <c r="AA5" t="s">
        <v>36</v>
      </c>
      <c r="AB5">
        <v>715330850</v>
      </c>
      <c r="AC5" t="s">
        <v>422</v>
      </c>
      <c r="AD5" t="s">
        <v>72</v>
      </c>
      <c r="AE5" t="s">
        <v>149</v>
      </c>
    </row>
    <row r="6" spans="1:31" x14ac:dyDescent="0.2">
      <c r="B6" t="s">
        <v>423</v>
      </c>
      <c r="C6" t="s">
        <v>53</v>
      </c>
      <c r="D6" t="s">
        <v>54</v>
      </c>
      <c r="E6" t="s">
        <v>34</v>
      </c>
      <c r="F6" t="s">
        <v>55</v>
      </c>
      <c r="G6" t="s">
        <v>30</v>
      </c>
      <c r="H6" t="s">
        <v>32</v>
      </c>
      <c r="I6" t="s">
        <v>33</v>
      </c>
      <c r="J6" t="s">
        <v>39</v>
      </c>
      <c r="K6" t="s">
        <v>424</v>
      </c>
      <c r="L6" t="s">
        <v>149</v>
      </c>
      <c r="M6" t="s">
        <v>52</v>
      </c>
      <c r="N6">
        <v>43053.441515046288</v>
      </c>
      <c r="O6">
        <v>43047</v>
      </c>
      <c r="P6">
        <v>43047</v>
      </c>
      <c r="Q6">
        <v>43047</v>
      </c>
      <c r="R6">
        <v>43047.791666666664</v>
      </c>
      <c r="S6">
        <v>43047.875</v>
      </c>
      <c r="T6">
        <v>43047.791666666664</v>
      </c>
      <c r="U6">
        <v>43047.875</v>
      </c>
      <c r="V6">
        <v>2</v>
      </c>
      <c r="W6">
        <v>43047</v>
      </c>
      <c r="X6" t="s">
        <v>421</v>
      </c>
      <c r="Y6" t="s">
        <v>162</v>
      </c>
      <c r="Z6" t="s">
        <v>35</v>
      </c>
      <c r="AA6" t="s">
        <v>36</v>
      </c>
      <c r="AB6">
        <v>715275892</v>
      </c>
      <c r="AC6" t="s">
        <v>425</v>
      </c>
      <c r="AD6" t="s">
        <v>73</v>
      </c>
      <c r="AE6" t="s">
        <v>149</v>
      </c>
    </row>
    <row r="7" spans="1:31" x14ac:dyDescent="0.2">
      <c r="B7" t="s">
        <v>426</v>
      </c>
      <c r="C7" t="s">
        <v>53</v>
      </c>
      <c r="D7" t="s">
        <v>54</v>
      </c>
      <c r="E7" t="s">
        <v>34</v>
      </c>
      <c r="F7" t="s">
        <v>55</v>
      </c>
      <c r="G7" t="s">
        <v>30</v>
      </c>
      <c r="H7" t="s">
        <v>32</v>
      </c>
      <c r="I7" t="s">
        <v>33</v>
      </c>
      <c r="J7" t="s">
        <v>39</v>
      </c>
      <c r="K7" t="s">
        <v>427</v>
      </c>
      <c r="L7" t="s">
        <v>170</v>
      </c>
      <c r="M7" t="s">
        <v>52</v>
      </c>
      <c r="N7">
        <v>43053.46651504629</v>
      </c>
      <c r="O7">
        <v>43047</v>
      </c>
      <c r="P7">
        <v>43048</v>
      </c>
      <c r="Q7">
        <v>43047</v>
      </c>
      <c r="R7">
        <v>43048.333333333336</v>
      </c>
      <c r="S7">
        <v>43048.458333333336</v>
      </c>
      <c r="T7">
        <v>43048.333333333336</v>
      </c>
      <c r="U7">
        <v>43048.458333333336</v>
      </c>
      <c r="V7">
        <v>3</v>
      </c>
      <c r="W7">
        <v>43048</v>
      </c>
      <c r="X7" t="s">
        <v>171</v>
      </c>
      <c r="Y7" t="s">
        <v>172</v>
      </c>
      <c r="Z7" t="s">
        <v>35</v>
      </c>
      <c r="AA7" t="s">
        <v>36</v>
      </c>
      <c r="AB7">
        <v>715614340</v>
      </c>
      <c r="AC7" t="s">
        <v>400</v>
      </c>
      <c r="AD7" t="s">
        <v>74</v>
      </c>
      <c r="AE7" t="s">
        <v>170</v>
      </c>
    </row>
    <row r="8" spans="1:31" x14ac:dyDescent="0.2">
      <c r="B8" t="s">
        <v>428</v>
      </c>
      <c r="C8" t="s">
        <v>53</v>
      </c>
      <c r="D8" t="s">
        <v>54</v>
      </c>
      <c r="E8" t="s">
        <v>34</v>
      </c>
      <c r="F8" t="s">
        <v>55</v>
      </c>
      <c r="G8" t="s">
        <v>30</v>
      </c>
      <c r="H8" t="s">
        <v>32</v>
      </c>
      <c r="I8" t="s">
        <v>33</v>
      </c>
      <c r="J8" t="s">
        <v>39</v>
      </c>
      <c r="K8" t="s">
        <v>429</v>
      </c>
      <c r="L8" t="s">
        <v>170</v>
      </c>
      <c r="M8" t="s">
        <v>52</v>
      </c>
      <c r="N8">
        <v>43053.48351504629</v>
      </c>
      <c r="O8">
        <v>43047</v>
      </c>
      <c r="P8">
        <v>43048</v>
      </c>
      <c r="Q8">
        <v>43047</v>
      </c>
      <c r="R8">
        <v>43048.458333333336</v>
      </c>
      <c r="S8">
        <v>43048.5</v>
      </c>
      <c r="T8">
        <v>43048.458333333336</v>
      </c>
      <c r="U8">
        <v>43048.5</v>
      </c>
      <c r="V8">
        <v>1</v>
      </c>
      <c r="W8">
        <v>43048</v>
      </c>
      <c r="X8" t="s">
        <v>172</v>
      </c>
      <c r="Y8" t="s">
        <v>167</v>
      </c>
      <c r="Z8" t="s">
        <v>35</v>
      </c>
      <c r="AA8" t="s">
        <v>36</v>
      </c>
      <c r="AB8">
        <v>715028458</v>
      </c>
      <c r="AC8" t="s">
        <v>430</v>
      </c>
      <c r="AD8" t="s">
        <v>75</v>
      </c>
      <c r="AE8" t="s">
        <v>170</v>
      </c>
    </row>
    <row r="9" spans="1:31" x14ac:dyDescent="0.2">
      <c r="B9" t="s">
        <v>431</v>
      </c>
      <c r="C9" t="s">
        <v>53</v>
      </c>
      <c r="D9" t="s">
        <v>54</v>
      </c>
      <c r="E9" t="s">
        <v>34</v>
      </c>
      <c r="F9" t="s">
        <v>55</v>
      </c>
      <c r="G9" t="s">
        <v>30</v>
      </c>
      <c r="H9" t="s">
        <v>32</v>
      </c>
      <c r="I9" t="s">
        <v>33</v>
      </c>
      <c r="J9" t="s">
        <v>39</v>
      </c>
      <c r="K9" t="s">
        <v>432</v>
      </c>
      <c r="L9" t="s">
        <v>170</v>
      </c>
      <c r="M9" t="s">
        <v>52</v>
      </c>
      <c r="N9">
        <v>43053.539515046286</v>
      </c>
      <c r="O9">
        <v>43047</v>
      </c>
      <c r="P9">
        <v>43048</v>
      </c>
      <c r="Q9">
        <v>43047</v>
      </c>
      <c r="R9">
        <v>43048.5</v>
      </c>
      <c r="S9">
        <v>43048.666666666664</v>
      </c>
      <c r="T9">
        <v>43048.5</v>
      </c>
      <c r="U9">
        <v>43048.666666666664</v>
      </c>
      <c r="V9">
        <v>4</v>
      </c>
      <c r="W9">
        <v>43048</v>
      </c>
      <c r="X9" t="s">
        <v>167</v>
      </c>
      <c r="Y9" t="s">
        <v>376</v>
      </c>
      <c r="Z9" t="s">
        <v>35</v>
      </c>
      <c r="AA9" t="s">
        <v>36</v>
      </c>
      <c r="AB9">
        <v>715548410</v>
      </c>
      <c r="AC9" t="s">
        <v>433</v>
      </c>
      <c r="AD9" t="s">
        <v>76</v>
      </c>
      <c r="AE9" t="s">
        <v>170</v>
      </c>
    </row>
    <row r="10" spans="1:31" x14ac:dyDescent="0.2">
      <c r="B10" t="s">
        <v>434</v>
      </c>
      <c r="C10" t="s">
        <v>53</v>
      </c>
      <c r="D10" t="s">
        <v>54</v>
      </c>
      <c r="E10" t="s">
        <v>34</v>
      </c>
      <c r="F10" t="s">
        <v>55</v>
      </c>
      <c r="G10" t="s">
        <v>30</v>
      </c>
      <c r="H10" t="s">
        <v>32</v>
      </c>
      <c r="I10" t="s">
        <v>33</v>
      </c>
      <c r="J10" t="s">
        <v>39</v>
      </c>
      <c r="K10" t="s">
        <v>435</v>
      </c>
      <c r="L10" t="s">
        <v>170</v>
      </c>
      <c r="M10" t="s">
        <v>52</v>
      </c>
      <c r="N10">
        <v>43053.577515046287</v>
      </c>
      <c r="O10">
        <v>43047</v>
      </c>
      <c r="P10">
        <v>43048</v>
      </c>
      <c r="Q10">
        <v>43047</v>
      </c>
      <c r="R10">
        <v>43048.666666666664</v>
      </c>
      <c r="S10">
        <v>43048.791666666664</v>
      </c>
      <c r="T10">
        <v>43048.666666666664</v>
      </c>
      <c r="U10">
        <v>43048.791666666664</v>
      </c>
      <c r="V10">
        <v>3</v>
      </c>
      <c r="W10">
        <v>43048</v>
      </c>
      <c r="X10" t="s">
        <v>376</v>
      </c>
      <c r="Y10" t="s">
        <v>436</v>
      </c>
      <c r="Z10" t="s">
        <v>35</v>
      </c>
      <c r="AA10" t="s">
        <v>36</v>
      </c>
      <c r="AB10">
        <v>715106010</v>
      </c>
      <c r="AC10" t="s">
        <v>418</v>
      </c>
      <c r="AD10" t="s">
        <v>77</v>
      </c>
      <c r="AE10" t="s">
        <v>170</v>
      </c>
    </row>
    <row r="11" spans="1:31" x14ac:dyDescent="0.2">
      <c r="B11" t="s">
        <v>437</v>
      </c>
      <c r="C11" t="s">
        <v>53</v>
      </c>
      <c r="D11" t="s">
        <v>54</v>
      </c>
      <c r="E11" t="s">
        <v>34</v>
      </c>
      <c r="F11" t="s">
        <v>55</v>
      </c>
      <c r="G11" t="s">
        <v>30</v>
      </c>
      <c r="H11" t="s">
        <v>32</v>
      </c>
      <c r="I11" t="s">
        <v>33</v>
      </c>
      <c r="J11" t="s">
        <v>39</v>
      </c>
      <c r="K11" t="s">
        <v>438</v>
      </c>
      <c r="L11" t="s">
        <v>170</v>
      </c>
      <c r="M11" t="s">
        <v>52</v>
      </c>
      <c r="N11">
        <v>43053.616515046284</v>
      </c>
      <c r="O11">
        <v>43047</v>
      </c>
      <c r="P11">
        <v>43048</v>
      </c>
      <c r="Q11">
        <v>43047</v>
      </c>
      <c r="R11">
        <v>43048.791666666664</v>
      </c>
      <c r="S11">
        <v>43048.875</v>
      </c>
      <c r="T11">
        <v>43048.791666666664</v>
      </c>
      <c r="U11">
        <v>43048.875</v>
      </c>
      <c r="V11">
        <v>2</v>
      </c>
      <c r="W11">
        <v>43048</v>
      </c>
      <c r="X11" t="s">
        <v>436</v>
      </c>
      <c r="Y11" t="s">
        <v>439</v>
      </c>
      <c r="Z11" t="s">
        <v>35</v>
      </c>
      <c r="AA11" t="s">
        <v>36</v>
      </c>
      <c r="AB11">
        <v>715783280</v>
      </c>
      <c r="AC11" t="s">
        <v>440</v>
      </c>
      <c r="AD11" t="s">
        <v>78</v>
      </c>
      <c r="AE11" t="s">
        <v>170</v>
      </c>
    </row>
    <row r="12" spans="1:31" x14ac:dyDescent="0.2">
      <c r="B12" t="s">
        <v>441</v>
      </c>
      <c r="C12" t="s">
        <v>53</v>
      </c>
      <c r="D12" t="s">
        <v>54</v>
      </c>
      <c r="E12" t="s">
        <v>34</v>
      </c>
      <c r="F12" t="s">
        <v>55</v>
      </c>
      <c r="G12" t="s">
        <v>30</v>
      </c>
      <c r="H12" t="s">
        <v>32</v>
      </c>
      <c r="I12" t="s">
        <v>33</v>
      </c>
      <c r="J12" t="s">
        <v>39</v>
      </c>
      <c r="K12" t="s">
        <v>442</v>
      </c>
      <c r="L12" t="s">
        <v>170</v>
      </c>
      <c r="M12" t="s">
        <v>52</v>
      </c>
      <c r="N12">
        <v>43053.61751504628</v>
      </c>
      <c r="O12">
        <v>43047</v>
      </c>
      <c r="P12">
        <v>43048</v>
      </c>
      <c r="Q12">
        <v>43047</v>
      </c>
      <c r="R12">
        <v>43048.875</v>
      </c>
      <c r="S12">
        <v>43048.916666666664</v>
      </c>
      <c r="T12">
        <v>43048.875</v>
      </c>
      <c r="U12">
        <v>43048.916666666664</v>
      </c>
      <c r="V12">
        <v>1</v>
      </c>
      <c r="W12">
        <v>43048</v>
      </c>
      <c r="X12" t="s">
        <v>439</v>
      </c>
      <c r="Y12" t="s">
        <v>443</v>
      </c>
      <c r="Z12" t="s">
        <v>35</v>
      </c>
      <c r="AA12" t="s">
        <v>36</v>
      </c>
      <c r="AB12">
        <v>715307412</v>
      </c>
      <c r="AC12" t="s">
        <v>411</v>
      </c>
      <c r="AD12" t="s">
        <v>79</v>
      </c>
      <c r="AE12" t="s">
        <v>170</v>
      </c>
    </row>
    <row r="13" spans="1:31" x14ac:dyDescent="0.2">
      <c r="B13" t="s">
        <v>444</v>
      </c>
      <c r="C13" t="s">
        <v>53</v>
      </c>
      <c r="D13" t="s">
        <v>54</v>
      </c>
      <c r="E13" t="s">
        <v>34</v>
      </c>
      <c r="F13" t="s">
        <v>55</v>
      </c>
      <c r="G13" t="s">
        <v>30</v>
      </c>
      <c r="H13" t="s">
        <v>32</v>
      </c>
      <c r="I13" t="s">
        <v>33</v>
      </c>
      <c r="J13" t="s">
        <v>39</v>
      </c>
      <c r="K13" t="s">
        <v>445</v>
      </c>
      <c r="L13" t="s">
        <v>446</v>
      </c>
      <c r="M13" t="s">
        <v>52</v>
      </c>
      <c r="N13">
        <v>43053.692515046278</v>
      </c>
      <c r="O13">
        <v>43047</v>
      </c>
      <c r="P13">
        <v>43049</v>
      </c>
      <c r="Q13">
        <v>43047</v>
      </c>
      <c r="R13">
        <v>43049.333333333336</v>
      </c>
      <c r="S13">
        <v>43049.458333333336</v>
      </c>
      <c r="T13">
        <v>43049.333333333336</v>
      </c>
      <c r="U13">
        <v>43049.458333333336</v>
      </c>
      <c r="V13">
        <v>3</v>
      </c>
      <c r="W13">
        <v>43049</v>
      </c>
      <c r="X13" t="s">
        <v>447</v>
      </c>
      <c r="Y13" t="s">
        <v>184</v>
      </c>
      <c r="Z13" t="s">
        <v>35</v>
      </c>
      <c r="AA13" t="s">
        <v>36</v>
      </c>
      <c r="AB13">
        <v>715919318</v>
      </c>
      <c r="AC13" t="s">
        <v>448</v>
      </c>
      <c r="AD13" t="s">
        <v>80</v>
      </c>
      <c r="AE13" t="s">
        <v>446</v>
      </c>
    </row>
    <row r="14" spans="1:31" x14ac:dyDescent="0.2">
      <c r="B14" t="s">
        <v>449</v>
      </c>
      <c r="C14" t="s">
        <v>53</v>
      </c>
      <c r="D14" t="s">
        <v>54</v>
      </c>
      <c r="E14" t="s">
        <v>34</v>
      </c>
      <c r="F14" t="s">
        <v>55</v>
      </c>
      <c r="G14" t="s">
        <v>30</v>
      </c>
      <c r="H14" t="s">
        <v>32</v>
      </c>
      <c r="I14" t="s">
        <v>33</v>
      </c>
      <c r="J14" t="s">
        <v>39</v>
      </c>
      <c r="K14" t="s">
        <v>450</v>
      </c>
      <c r="L14" t="s">
        <v>446</v>
      </c>
      <c r="M14" t="s">
        <v>52</v>
      </c>
      <c r="N14">
        <v>43053.705515046277</v>
      </c>
      <c r="O14">
        <v>43047</v>
      </c>
      <c r="P14">
        <v>43049</v>
      </c>
      <c r="Q14">
        <v>43047</v>
      </c>
      <c r="R14">
        <v>43049.458333333336</v>
      </c>
      <c r="S14">
        <v>43049.625</v>
      </c>
      <c r="T14">
        <v>43049.458333333336</v>
      </c>
      <c r="U14">
        <v>43049.625</v>
      </c>
      <c r="V14">
        <v>4</v>
      </c>
      <c r="W14">
        <v>43049</v>
      </c>
      <c r="X14" t="s">
        <v>184</v>
      </c>
      <c r="Y14" t="s">
        <v>451</v>
      </c>
      <c r="Z14" t="s">
        <v>35</v>
      </c>
      <c r="AA14" t="s">
        <v>36</v>
      </c>
      <c r="AB14">
        <v>715815948</v>
      </c>
      <c r="AC14" t="s">
        <v>452</v>
      </c>
      <c r="AD14" t="s">
        <v>81</v>
      </c>
      <c r="AE14" t="s">
        <v>446</v>
      </c>
    </row>
    <row r="15" spans="1:31" x14ac:dyDescent="0.2">
      <c r="B15" t="s">
        <v>453</v>
      </c>
      <c r="C15" t="s">
        <v>53</v>
      </c>
      <c r="D15" t="s">
        <v>54</v>
      </c>
      <c r="E15" t="s">
        <v>34</v>
      </c>
      <c r="F15" t="s">
        <v>55</v>
      </c>
      <c r="G15" t="s">
        <v>30</v>
      </c>
      <c r="H15" t="s">
        <v>32</v>
      </c>
      <c r="I15" t="s">
        <v>33</v>
      </c>
      <c r="J15" t="s">
        <v>39</v>
      </c>
      <c r="K15" t="s">
        <v>454</v>
      </c>
      <c r="L15" t="s">
        <v>446</v>
      </c>
      <c r="M15" t="s">
        <v>52</v>
      </c>
      <c r="N15">
        <v>43053.731515046275</v>
      </c>
      <c r="O15">
        <v>43047</v>
      </c>
      <c r="P15">
        <v>43049</v>
      </c>
      <c r="Q15">
        <v>43047</v>
      </c>
      <c r="R15">
        <v>43049.625</v>
      </c>
      <c r="S15">
        <v>43049.75</v>
      </c>
      <c r="T15">
        <v>43049.625</v>
      </c>
      <c r="U15">
        <v>43049.75</v>
      </c>
      <c r="V15">
        <v>3</v>
      </c>
      <c r="W15">
        <v>43049</v>
      </c>
      <c r="X15" t="s">
        <v>451</v>
      </c>
      <c r="Y15" t="s">
        <v>455</v>
      </c>
      <c r="Z15" t="s">
        <v>35</v>
      </c>
      <c r="AA15" t="s">
        <v>36</v>
      </c>
      <c r="AB15">
        <v>715620121</v>
      </c>
      <c r="AC15" t="s">
        <v>456</v>
      </c>
      <c r="AD15" t="s">
        <v>82</v>
      </c>
      <c r="AE15" t="s">
        <v>446</v>
      </c>
    </row>
    <row r="16" spans="1:31" x14ac:dyDescent="0.2">
      <c r="B16" t="s">
        <v>457</v>
      </c>
      <c r="C16" t="s">
        <v>53</v>
      </c>
      <c r="D16" t="s">
        <v>54</v>
      </c>
      <c r="E16" t="s">
        <v>34</v>
      </c>
      <c r="F16" t="s">
        <v>55</v>
      </c>
      <c r="G16" t="s">
        <v>30</v>
      </c>
      <c r="H16" t="s">
        <v>32</v>
      </c>
      <c r="I16" t="s">
        <v>33</v>
      </c>
      <c r="J16" t="s">
        <v>39</v>
      </c>
      <c r="K16" t="s">
        <v>458</v>
      </c>
      <c r="L16" t="s">
        <v>446</v>
      </c>
      <c r="M16" t="s">
        <v>52</v>
      </c>
      <c r="N16">
        <v>43053.768515046271</v>
      </c>
      <c r="O16">
        <v>43047</v>
      </c>
      <c r="P16">
        <v>43049</v>
      </c>
      <c r="Q16">
        <v>43047</v>
      </c>
      <c r="R16">
        <v>43049.75</v>
      </c>
      <c r="S16">
        <v>43049.875</v>
      </c>
      <c r="T16">
        <v>43049.75</v>
      </c>
      <c r="U16">
        <v>43049.875</v>
      </c>
      <c r="V16">
        <v>3</v>
      </c>
      <c r="W16">
        <v>43049</v>
      </c>
      <c r="X16" t="s">
        <v>455</v>
      </c>
      <c r="Y16" t="s">
        <v>459</v>
      </c>
      <c r="Z16" t="s">
        <v>35</v>
      </c>
      <c r="AA16" t="s">
        <v>36</v>
      </c>
      <c r="AB16">
        <v>715150858</v>
      </c>
      <c r="AC16" t="s">
        <v>460</v>
      </c>
      <c r="AD16" t="s">
        <v>83</v>
      </c>
      <c r="AE16" t="s">
        <v>446</v>
      </c>
    </row>
    <row r="17" spans="2:31" x14ac:dyDescent="0.2">
      <c r="B17" t="s">
        <v>461</v>
      </c>
      <c r="C17" t="s">
        <v>53</v>
      </c>
      <c r="D17" t="s">
        <v>54</v>
      </c>
      <c r="E17" t="s">
        <v>34</v>
      </c>
      <c r="F17" t="s">
        <v>55</v>
      </c>
      <c r="G17" t="s">
        <v>30</v>
      </c>
      <c r="H17" t="s">
        <v>32</v>
      </c>
      <c r="I17" t="s">
        <v>33</v>
      </c>
      <c r="J17" t="s">
        <v>39</v>
      </c>
      <c r="K17" t="s">
        <v>462</v>
      </c>
      <c r="L17" t="s">
        <v>446</v>
      </c>
      <c r="M17" t="s">
        <v>52</v>
      </c>
      <c r="N17">
        <v>43053.856515046275</v>
      </c>
      <c r="O17">
        <v>43047</v>
      </c>
      <c r="P17">
        <v>43049</v>
      </c>
      <c r="Q17">
        <v>43047</v>
      </c>
      <c r="R17">
        <v>43049.875</v>
      </c>
      <c r="S17">
        <v>43050.041666666664</v>
      </c>
      <c r="T17">
        <v>43049.875</v>
      </c>
      <c r="U17">
        <v>43050.041666666664</v>
      </c>
      <c r="V17">
        <v>4</v>
      </c>
      <c r="W17">
        <v>43049</v>
      </c>
      <c r="X17" t="s">
        <v>459</v>
      </c>
      <c r="Y17" t="s">
        <v>463</v>
      </c>
      <c r="Z17" t="s">
        <v>35</v>
      </c>
      <c r="AA17" t="s">
        <v>36</v>
      </c>
      <c r="AB17">
        <v>715632623</v>
      </c>
      <c r="AC17" t="s">
        <v>464</v>
      </c>
      <c r="AD17" t="s">
        <v>84</v>
      </c>
      <c r="AE17" t="s">
        <v>446</v>
      </c>
    </row>
    <row r="18" spans="2:31" x14ac:dyDescent="0.2">
      <c r="B18" t="s">
        <v>465</v>
      </c>
      <c r="C18" t="s">
        <v>53</v>
      </c>
      <c r="D18" t="s">
        <v>54</v>
      </c>
      <c r="E18" t="s">
        <v>34</v>
      </c>
      <c r="F18" t="s">
        <v>55</v>
      </c>
      <c r="G18" t="s">
        <v>30</v>
      </c>
      <c r="H18" t="s">
        <v>32</v>
      </c>
      <c r="I18" t="s">
        <v>33</v>
      </c>
      <c r="J18" t="s">
        <v>39</v>
      </c>
      <c r="K18" t="s">
        <v>466</v>
      </c>
      <c r="L18" t="s">
        <v>446</v>
      </c>
      <c r="M18" t="s">
        <v>52</v>
      </c>
      <c r="N18">
        <v>43053.911515046275</v>
      </c>
      <c r="O18">
        <v>43047</v>
      </c>
      <c r="P18">
        <v>43049</v>
      </c>
      <c r="Q18">
        <v>43047</v>
      </c>
      <c r="R18">
        <v>43050.041666666664</v>
      </c>
      <c r="S18">
        <v>43050.166666666664</v>
      </c>
      <c r="T18">
        <v>43050.041666666664</v>
      </c>
      <c r="U18">
        <v>43050.166666666664</v>
      </c>
      <c r="V18">
        <v>3</v>
      </c>
      <c r="W18">
        <v>43049</v>
      </c>
      <c r="X18" t="s">
        <v>463</v>
      </c>
      <c r="Y18" t="s">
        <v>467</v>
      </c>
      <c r="Z18" t="s">
        <v>35</v>
      </c>
      <c r="AA18" t="s">
        <v>36</v>
      </c>
      <c r="AB18">
        <v>715849337</v>
      </c>
      <c r="AC18" t="s">
        <v>468</v>
      </c>
      <c r="AD18" t="s">
        <v>85</v>
      </c>
      <c r="AE18" t="s">
        <v>446</v>
      </c>
    </row>
    <row r="19" spans="2:31" x14ac:dyDescent="0.2">
      <c r="B19" t="s">
        <v>469</v>
      </c>
      <c r="C19" t="s">
        <v>53</v>
      </c>
      <c r="D19" t="s">
        <v>54</v>
      </c>
      <c r="E19" t="s">
        <v>34</v>
      </c>
      <c r="F19" t="s">
        <v>55</v>
      </c>
      <c r="G19" t="s">
        <v>30</v>
      </c>
      <c r="H19" t="s">
        <v>32</v>
      </c>
      <c r="I19" t="s">
        <v>33</v>
      </c>
      <c r="J19" t="s">
        <v>39</v>
      </c>
      <c r="K19" t="s">
        <v>470</v>
      </c>
      <c r="L19" t="s">
        <v>446</v>
      </c>
      <c r="M19" t="s">
        <v>52</v>
      </c>
      <c r="N19">
        <v>43053.953515046276</v>
      </c>
      <c r="O19">
        <v>43047</v>
      </c>
      <c r="P19">
        <v>43049</v>
      </c>
      <c r="Q19">
        <v>43047</v>
      </c>
      <c r="R19">
        <v>43050.166666666664</v>
      </c>
      <c r="S19">
        <v>43050.375</v>
      </c>
      <c r="T19">
        <v>43050.166666666664</v>
      </c>
      <c r="U19">
        <v>43050.375</v>
      </c>
      <c r="V19">
        <v>5</v>
      </c>
      <c r="W19">
        <v>43049</v>
      </c>
      <c r="X19" t="s">
        <v>467</v>
      </c>
      <c r="Y19" t="s">
        <v>471</v>
      </c>
      <c r="Z19" t="s">
        <v>35</v>
      </c>
      <c r="AA19" t="s">
        <v>36</v>
      </c>
      <c r="AB19">
        <v>715071260</v>
      </c>
      <c r="AC19" t="s">
        <v>472</v>
      </c>
      <c r="AD19" t="s">
        <v>86</v>
      </c>
      <c r="AE19" t="s">
        <v>446</v>
      </c>
    </row>
    <row r="20" spans="2:31" x14ac:dyDescent="0.2">
      <c r="B20" t="s">
        <v>473</v>
      </c>
      <c r="C20" t="s">
        <v>53</v>
      </c>
      <c r="D20" t="s">
        <v>54</v>
      </c>
      <c r="E20" t="s">
        <v>34</v>
      </c>
      <c r="F20" t="s">
        <v>55</v>
      </c>
      <c r="G20" t="s">
        <v>30</v>
      </c>
      <c r="H20" t="s">
        <v>32</v>
      </c>
      <c r="I20" t="s">
        <v>33</v>
      </c>
      <c r="J20" t="s">
        <v>39</v>
      </c>
      <c r="K20" t="s">
        <v>474</v>
      </c>
      <c r="L20" t="s">
        <v>446</v>
      </c>
      <c r="M20" t="s">
        <v>52</v>
      </c>
      <c r="N20">
        <v>43054.007515046273</v>
      </c>
      <c r="O20">
        <v>43047</v>
      </c>
      <c r="P20">
        <v>43049</v>
      </c>
      <c r="Q20">
        <v>43047</v>
      </c>
      <c r="R20">
        <v>43050.375</v>
      </c>
      <c r="S20">
        <v>43050.583333333336</v>
      </c>
      <c r="T20">
        <v>43050.375</v>
      </c>
      <c r="U20">
        <v>43050.583333333336</v>
      </c>
      <c r="V20">
        <v>5</v>
      </c>
      <c r="W20">
        <v>43049</v>
      </c>
      <c r="X20" t="s">
        <v>471</v>
      </c>
      <c r="Y20" t="s">
        <v>475</v>
      </c>
      <c r="Z20" t="s">
        <v>35</v>
      </c>
      <c r="AA20" t="s">
        <v>36</v>
      </c>
      <c r="AB20">
        <v>715580808</v>
      </c>
      <c r="AC20" t="s">
        <v>476</v>
      </c>
      <c r="AD20" t="s">
        <v>87</v>
      </c>
      <c r="AE20" t="s">
        <v>446</v>
      </c>
    </row>
    <row r="21" spans="2:31" x14ac:dyDescent="0.2">
      <c r="B21" t="s">
        <v>477</v>
      </c>
      <c r="C21" t="s">
        <v>53</v>
      </c>
      <c r="D21" t="s">
        <v>54</v>
      </c>
      <c r="E21" t="s">
        <v>34</v>
      </c>
      <c r="F21" t="s">
        <v>55</v>
      </c>
      <c r="G21" t="s">
        <v>30</v>
      </c>
      <c r="H21" t="s">
        <v>32</v>
      </c>
      <c r="I21" t="s">
        <v>33</v>
      </c>
      <c r="J21" t="s">
        <v>39</v>
      </c>
      <c r="K21" t="s">
        <v>478</v>
      </c>
      <c r="L21" t="s">
        <v>479</v>
      </c>
      <c r="M21" t="s">
        <v>52</v>
      </c>
      <c r="N21">
        <v>43054.062515046273</v>
      </c>
      <c r="O21">
        <v>43047</v>
      </c>
      <c r="P21">
        <v>43050</v>
      </c>
      <c r="Q21">
        <v>43047</v>
      </c>
      <c r="R21">
        <v>43050.333333333336</v>
      </c>
      <c r="S21">
        <v>43050.458333333336</v>
      </c>
      <c r="T21">
        <v>43050.333333333336</v>
      </c>
      <c r="U21">
        <v>43050.458333333336</v>
      </c>
      <c r="V21">
        <v>3</v>
      </c>
      <c r="W21">
        <v>43050</v>
      </c>
      <c r="X21" t="s">
        <v>480</v>
      </c>
      <c r="Y21" t="s">
        <v>481</v>
      </c>
      <c r="Z21" t="s">
        <v>35</v>
      </c>
      <c r="AA21" t="s">
        <v>36</v>
      </c>
      <c r="AB21">
        <v>715932801</v>
      </c>
      <c r="AC21" t="s">
        <v>482</v>
      </c>
      <c r="AD21" t="s">
        <v>88</v>
      </c>
      <c r="AE21" t="s">
        <v>479</v>
      </c>
    </row>
    <row r="22" spans="2:31" x14ac:dyDescent="0.2">
      <c r="B22" t="s">
        <v>483</v>
      </c>
      <c r="C22" t="s">
        <v>53</v>
      </c>
      <c r="D22" t="s">
        <v>54</v>
      </c>
      <c r="E22" t="s">
        <v>34</v>
      </c>
      <c r="F22" t="s">
        <v>55</v>
      </c>
      <c r="G22" t="s">
        <v>30</v>
      </c>
      <c r="H22" t="s">
        <v>32</v>
      </c>
      <c r="I22" t="s">
        <v>33</v>
      </c>
      <c r="J22" t="s">
        <v>39</v>
      </c>
      <c r="K22" t="s">
        <v>484</v>
      </c>
      <c r="L22" t="s">
        <v>479</v>
      </c>
      <c r="M22" t="s">
        <v>52</v>
      </c>
      <c r="N22">
        <v>43054.125515046275</v>
      </c>
      <c r="O22">
        <v>43047</v>
      </c>
      <c r="P22">
        <v>43050</v>
      </c>
      <c r="Q22">
        <v>43047</v>
      </c>
      <c r="R22">
        <v>43050.458333333336</v>
      </c>
      <c r="S22">
        <v>43050.666666666672</v>
      </c>
      <c r="T22">
        <v>43050.458333333336</v>
      </c>
      <c r="U22">
        <v>43050.666666666672</v>
      </c>
      <c r="V22">
        <v>5</v>
      </c>
      <c r="W22">
        <v>43050</v>
      </c>
      <c r="X22" t="s">
        <v>481</v>
      </c>
      <c r="Y22" t="s">
        <v>485</v>
      </c>
      <c r="Z22" t="s">
        <v>35</v>
      </c>
      <c r="AA22" t="s">
        <v>36</v>
      </c>
      <c r="AB22">
        <v>715766095</v>
      </c>
      <c r="AC22" t="s">
        <v>486</v>
      </c>
      <c r="AD22" t="s">
        <v>89</v>
      </c>
      <c r="AE22" t="s">
        <v>479</v>
      </c>
    </row>
    <row r="23" spans="2:31" x14ac:dyDescent="0.2">
      <c r="B23" t="s">
        <v>487</v>
      </c>
      <c r="C23" t="s">
        <v>53</v>
      </c>
      <c r="D23" t="s">
        <v>54</v>
      </c>
      <c r="E23" t="s">
        <v>34</v>
      </c>
      <c r="F23" t="s">
        <v>55</v>
      </c>
      <c r="G23" t="s">
        <v>30</v>
      </c>
      <c r="H23" t="s">
        <v>32</v>
      </c>
      <c r="I23" t="s">
        <v>33</v>
      </c>
      <c r="J23" t="s">
        <v>39</v>
      </c>
      <c r="K23" t="s">
        <v>488</v>
      </c>
      <c r="L23" t="s">
        <v>479</v>
      </c>
      <c r="M23" t="s">
        <v>309</v>
      </c>
      <c r="N23">
        <v>43054.161515046275</v>
      </c>
      <c r="O23">
        <v>43047</v>
      </c>
      <c r="P23">
        <v>43050</v>
      </c>
      <c r="Q23">
        <v>43047</v>
      </c>
      <c r="R23">
        <v>43050.666666666672</v>
      </c>
      <c r="S23">
        <v>43050.833333333336</v>
      </c>
      <c r="T23">
        <v>43050.666666666672</v>
      </c>
      <c r="U23">
        <v>43050.833333333336</v>
      </c>
      <c r="V23">
        <v>4</v>
      </c>
      <c r="W23">
        <v>43050</v>
      </c>
      <c r="X23" t="s">
        <v>485</v>
      </c>
      <c r="Y23" t="s">
        <v>489</v>
      </c>
      <c r="Z23" t="s">
        <v>35</v>
      </c>
      <c r="AA23" t="s">
        <v>36</v>
      </c>
      <c r="AB23">
        <v>715213161</v>
      </c>
      <c r="AC23" t="s">
        <v>490</v>
      </c>
      <c r="AD23" t="s">
        <v>90</v>
      </c>
      <c r="AE23" t="s">
        <v>479</v>
      </c>
    </row>
    <row r="24" spans="2:31" x14ac:dyDescent="0.2">
      <c r="B24" t="s">
        <v>491</v>
      </c>
      <c r="C24" t="s">
        <v>53</v>
      </c>
      <c r="D24" t="s">
        <v>54</v>
      </c>
      <c r="E24" t="s">
        <v>34</v>
      </c>
      <c r="F24" t="s">
        <v>55</v>
      </c>
      <c r="G24" t="s">
        <v>30</v>
      </c>
      <c r="H24" t="s">
        <v>32</v>
      </c>
      <c r="I24" t="s">
        <v>33</v>
      </c>
      <c r="J24" t="s">
        <v>39</v>
      </c>
      <c r="K24" t="s">
        <v>492</v>
      </c>
      <c r="L24" t="s">
        <v>479</v>
      </c>
      <c r="M24" t="s">
        <v>310</v>
      </c>
      <c r="N24">
        <v>43054.225515046273</v>
      </c>
      <c r="O24">
        <v>43047</v>
      </c>
      <c r="P24">
        <v>43050</v>
      </c>
      <c r="Q24">
        <v>43047</v>
      </c>
      <c r="R24">
        <v>43050.833333333336</v>
      </c>
      <c r="S24">
        <v>43050.875</v>
      </c>
      <c r="T24">
        <v>43050.833333333336</v>
      </c>
      <c r="U24">
        <v>43050.875</v>
      </c>
      <c r="V24">
        <v>1</v>
      </c>
      <c r="W24">
        <v>43050</v>
      </c>
      <c r="X24" t="s">
        <v>489</v>
      </c>
      <c r="Y24" t="s">
        <v>493</v>
      </c>
      <c r="Z24" t="s">
        <v>35</v>
      </c>
      <c r="AA24" t="s">
        <v>36</v>
      </c>
      <c r="AB24">
        <v>715336305</v>
      </c>
      <c r="AC24" t="s">
        <v>494</v>
      </c>
      <c r="AD24" t="s">
        <v>91</v>
      </c>
      <c r="AE24" t="s">
        <v>479</v>
      </c>
    </row>
    <row r="25" spans="2:31" x14ac:dyDescent="0.2">
      <c r="B25" t="s">
        <v>495</v>
      </c>
      <c r="C25" t="s">
        <v>53</v>
      </c>
      <c r="D25" t="s">
        <v>54</v>
      </c>
      <c r="E25" t="s">
        <v>34</v>
      </c>
      <c r="F25" t="s">
        <v>55</v>
      </c>
      <c r="G25" t="s">
        <v>30</v>
      </c>
      <c r="H25" t="s">
        <v>32</v>
      </c>
      <c r="I25" t="s">
        <v>33</v>
      </c>
      <c r="J25" t="s">
        <v>39</v>
      </c>
      <c r="K25" t="s">
        <v>496</v>
      </c>
      <c r="L25" t="s">
        <v>479</v>
      </c>
      <c r="M25" t="s">
        <v>311</v>
      </c>
      <c r="N25">
        <v>43054.265515046274</v>
      </c>
      <c r="O25">
        <v>43047</v>
      </c>
      <c r="P25">
        <v>43050</v>
      </c>
      <c r="Q25">
        <v>43047</v>
      </c>
      <c r="R25">
        <v>43050.875</v>
      </c>
      <c r="S25">
        <v>43050.916666666664</v>
      </c>
      <c r="T25">
        <v>43050.875</v>
      </c>
      <c r="U25">
        <v>43050.916666666664</v>
      </c>
      <c r="V25">
        <v>1</v>
      </c>
      <c r="W25">
        <v>43050</v>
      </c>
      <c r="X25" t="s">
        <v>493</v>
      </c>
      <c r="Y25" t="s">
        <v>497</v>
      </c>
      <c r="Z25" t="s">
        <v>35</v>
      </c>
      <c r="AA25" t="s">
        <v>36</v>
      </c>
      <c r="AB25">
        <v>715403927</v>
      </c>
      <c r="AC25" t="s">
        <v>498</v>
      </c>
      <c r="AD25" t="s">
        <v>92</v>
      </c>
      <c r="AE25" t="s">
        <v>479</v>
      </c>
    </row>
    <row r="26" spans="2:31" x14ac:dyDescent="0.2">
      <c r="B26" t="s">
        <v>499</v>
      </c>
      <c r="C26" t="s">
        <v>53</v>
      </c>
      <c r="D26" t="s">
        <v>54</v>
      </c>
      <c r="E26" t="s">
        <v>34</v>
      </c>
      <c r="F26" t="s">
        <v>55</v>
      </c>
      <c r="G26" t="s">
        <v>30</v>
      </c>
      <c r="H26" t="s">
        <v>32</v>
      </c>
      <c r="I26" t="s">
        <v>33</v>
      </c>
      <c r="J26" t="s">
        <v>39</v>
      </c>
      <c r="K26" t="s">
        <v>500</v>
      </c>
      <c r="L26" t="s">
        <v>479</v>
      </c>
      <c r="M26" t="s">
        <v>312</v>
      </c>
      <c r="N26">
        <v>43054.363515046272</v>
      </c>
      <c r="O26">
        <v>43047</v>
      </c>
      <c r="P26">
        <v>43050</v>
      </c>
      <c r="Q26">
        <v>43047</v>
      </c>
      <c r="R26">
        <v>43050.916666666664</v>
      </c>
      <c r="S26">
        <v>43051.083333333328</v>
      </c>
      <c r="T26">
        <v>43050.916666666664</v>
      </c>
      <c r="U26">
        <v>43051.083333333328</v>
      </c>
      <c r="V26">
        <v>4</v>
      </c>
      <c r="W26">
        <v>43050</v>
      </c>
      <c r="X26" t="s">
        <v>497</v>
      </c>
      <c r="Y26" t="s">
        <v>501</v>
      </c>
      <c r="Z26" t="s">
        <v>35</v>
      </c>
      <c r="AA26" t="s">
        <v>36</v>
      </c>
      <c r="AB26">
        <v>715993503</v>
      </c>
      <c r="AC26" t="s">
        <v>502</v>
      </c>
      <c r="AD26" t="s">
        <v>93</v>
      </c>
      <c r="AE26" t="s">
        <v>479</v>
      </c>
    </row>
    <row r="27" spans="2:31" x14ac:dyDescent="0.2">
      <c r="B27" t="s">
        <v>503</v>
      </c>
      <c r="C27" t="s">
        <v>53</v>
      </c>
      <c r="D27" t="s">
        <v>54</v>
      </c>
      <c r="E27" t="s">
        <v>34</v>
      </c>
      <c r="F27" t="s">
        <v>55</v>
      </c>
      <c r="G27" t="s">
        <v>30</v>
      </c>
      <c r="H27" t="s">
        <v>32</v>
      </c>
      <c r="I27" t="s">
        <v>33</v>
      </c>
      <c r="J27" t="s">
        <v>39</v>
      </c>
      <c r="K27" t="s">
        <v>504</v>
      </c>
      <c r="L27" t="s">
        <v>479</v>
      </c>
      <c r="M27" t="s">
        <v>313</v>
      </c>
      <c r="N27">
        <v>43054.401515046273</v>
      </c>
      <c r="O27">
        <v>43047</v>
      </c>
      <c r="P27">
        <v>43050</v>
      </c>
      <c r="Q27">
        <v>43047</v>
      </c>
      <c r="R27">
        <v>43051.083333333328</v>
      </c>
      <c r="S27">
        <v>43051.208333333328</v>
      </c>
      <c r="T27">
        <v>43051.083333333328</v>
      </c>
      <c r="U27">
        <v>43051.208333333328</v>
      </c>
      <c r="V27">
        <v>3</v>
      </c>
      <c r="W27">
        <v>43050</v>
      </c>
      <c r="X27" t="s">
        <v>501</v>
      </c>
      <c r="Y27" t="s">
        <v>505</v>
      </c>
      <c r="Z27" t="s">
        <v>35</v>
      </c>
      <c r="AA27" t="s">
        <v>36</v>
      </c>
      <c r="AB27">
        <v>715131212</v>
      </c>
      <c r="AC27" t="s">
        <v>506</v>
      </c>
      <c r="AD27" t="s">
        <v>94</v>
      </c>
      <c r="AE27" t="s">
        <v>479</v>
      </c>
    </row>
    <row r="28" spans="2:31" x14ac:dyDescent="0.2">
      <c r="B28" t="s">
        <v>507</v>
      </c>
      <c r="C28" t="s">
        <v>53</v>
      </c>
      <c r="D28" t="s">
        <v>54</v>
      </c>
      <c r="E28" t="s">
        <v>34</v>
      </c>
      <c r="F28" t="s">
        <v>55</v>
      </c>
      <c r="G28" t="s">
        <v>30</v>
      </c>
      <c r="H28" t="s">
        <v>32</v>
      </c>
      <c r="I28" t="s">
        <v>33</v>
      </c>
      <c r="J28" t="s">
        <v>39</v>
      </c>
      <c r="K28" t="s">
        <v>508</v>
      </c>
      <c r="L28" t="s">
        <v>479</v>
      </c>
      <c r="M28" t="s">
        <v>314</v>
      </c>
      <c r="N28">
        <v>43054.450515046272</v>
      </c>
      <c r="O28">
        <v>43047</v>
      </c>
      <c r="P28">
        <v>43050</v>
      </c>
      <c r="Q28">
        <v>43047</v>
      </c>
      <c r="R28">
        <v>43051.208333333328</v>
      </c>
      <c r="S28">
        <v>43051.416666666664</v>
      </c>
      <c r="T28">
        <v>43051.208333333328</v>
      </c>
      <c r="U28">
        <v>43051.416666666664</v>
      </c>
      <c r="V28">
        <v>5</v>
      </c>
      <c r="W28">
        <v>43050</v>
      </c>
      <c r="X28" t="s">
        <v>505</v>
      </c>
      <c r="Y28" t="s">
        <v>509</v>
      </c>
      <c r="Z28" t="s">
        <v>35</v>
      </c>
      <c r="AA28" t="s">
        <v>36</v>
      </c>
      <c r="AB28">
        <v>715896768</v>
      </c>
      <c r="AC28" t="s">
        <v>510</v>
      </c>
      <c r="AD28" t="s">
        <v>95</v>
      </c>
      <c r="AE28" t="s">
        <v>479</v>
      </c>
    </row>
    <row r="29" spans="2:31" x14ac:dyDescent="0.2">
      <c r="B29" t="s">
        <v>511</v>
      </c>
      <c r="C29" t="s">
        <v>53</v>
      </c>
      <c r="D29" t="s">
        <v>54</v>
      </c>
      <c r="E29" t="s">
        <v>34</v>
      </c>
      <c r="F29" t="s">
        <v>55</v>
      </c>
      <c r="G29" t="s">
        <v>30</v>
      </c>
      <c r="H29" t="s">
        <v>32</v>
      </c>
      <c r="I29" t="s">
        <v>33</v>
      </c>
      <c r="J29" t="s">
        <v>39</v>
      </c>
      <c r="K29" t="s">
        <v>512</v>
      </c>
      <c r="L29" t="s">
        <v>513</v>
      </c>
      <c r="M29" t="s">
        <v>315</v>
      </c>
      <c r="N29">
        <v>43054.544515046269</v>
      </c>
      <c r="O29">
        <v>43047</v>
      </c>
      <c r="P29">
        <v>43051</v>
      </c>
      <c r="Q29">
        <v>43047</v>
      </c>
      <c r="R29">
        <v>43051.333333333336</v>
      </c>
      <c r="S29">
        <v>43051.458333333336</v>
      </c>
      <c r="T29">
        <v>43051.333333333336</v>
      </c>
      <c r="U29">
        <v>43051.458333333336</v>
      </c>
      <c r="V29">
        <v>3</v>
      </c>
      <c r="W29">
        <v>43051</v>
      </c>
      <c r="X29" t="s">
        <v>514</v>
      </c>
      <c r="Y29" t="s">
        <v>515</v>
      </c>
      <c r="Z29" t="s">
        <v>35</v>
      </c>
      <c r="AA29" t="s">
        <v>36</v>
      </c>
      <c r="AB29">
        <v>715451077</v>
      </c>
      <c r="AC29" t="s">
        <v>452</v>
      </c>
      <c r="AD29" t="s">
        <v>96</v>
      </c>
      <c r="AE29" t="s">
        <v>513</v>
      </c>
    </row>
    <row r="30" spans="2:31" x14ac:dyDescent="0.2">
      <c r="B30" t="s">
        <v>516</v>
      </c>
      <c r="C30" t="s">
        <v>53</v>
      </c>
      <c r="D30" t="s">
        <v>54</v>
      </c>
      <c r="E30" t="s">
        <v>34</v>
      </c>
      <c r="F30" t="s">
        <v>55</v>
      </c>
      <c r="G30" t="s">
        <v>30</v>
      </c>
      <c r="H30" t="s">
        <v>32</v>
      </c>
      <c r="I30" t="s">
        <v>33</v>
      </c>
      <c r="J30" t="s">
        <v>39</v>
      </c>
      <c r="K30" t="s">
        <v>517</v>
      </c>
      <c r="L30" t="s">
        <v>513</v>
      </c>
      <c r="M30" t="s">
        <v>316</v>
      </c>
      <c r="N30">
        <v>43054.556515046272</v>
      </c>
      <c r="O30">
        <v>43047</v>
      </c>
      <c r="P30">
        <v>43051</v>
      </c>
      <c r="Q30">
        <v>43047</v>
      </c>
      <c r="R30">
        <v>43051.458333333336</v>
      </c>
      <c r="S30">
        <v>43051.5</v>
      </c>
      <c r="T30">
        <v>43051.458333333336</v>
      </c>
      <c r="U30">
        <v>43051.5</v>
      </c>
      <c r="V30">
        <v>1</v>
      </c>
      <c r="W30">
        <v>43051</v>
      </c>
      <c r="X30" t="s">
        <v>515</v>
      </c>
      <c r="Y30" t="s">
        <v>518</v>
      </c>
      <c r="Z30" t="s">
        <v>35</v>
      </c>
      <c r="AA30" t="s">
        <v>36</v>
      </c>
      <c r="AB30">
        <v>715851838</v>
      </c>
      <c r="AC30" t="s">
        <v>472</v>
      </c>
      <c r="AD30" t="s">
        <v>97</v>
      </c>
      <c r="AE30" t="s">
        <v>513</v>
      </c>
    </row>
    <row r="31" spans="2:31" x14ac:dyDescent="0.2">
      <c r="B31" t="s">
        <v>519</v>
      </c>
      <c r="C31" t="s">
        <v>53</v>
      </c>
      <c r="D31" t="s">
        <v>54</v>
      </c>
      <c r="E31" t="s">
        <v>34</v>
      </c>
      <c r="F31" t="s">
        <v>55</v>
      </c>
      <c r="G31" t="s">
        <v>30</v>
      </c>
      <c r="H31" t="s">
        <v>32</v>
      </c>
      <c r="I31" t="s">
        <v>33</v>
      </c>
      <c r="J31" t="s">
        <v>39</v>
      </c>
      <c r="K31" t="s">
        <v>520</v>
      </c>
      <c r="L31" t="s">
        <v>513</v>
      </c>
      <c r="M31" t="s">
        <v>317</v>
      </c>
      <c r="N31">
        <v>43054.58251504627</v>
      </c>
      <c r="O31">
        <v>43047</v>
      </c>
      <c r="P31">
        <v>43051</v>
      </c>
      <c r="Q31">
        <v>43047</v>
      </c>
      <c r="R31">
        <v>43051.5</v>
      </c>
      <c r="S31">
        <v>43051.666666666664</v>
      </c>
      <c r="T31">
        <v>43051.5</v>
      </c>
      <c r="U31">
        <v>43051.666666666664</v>
      </c>
      <c r="V31">
        <v>4</v>
      </c>
      <c r="W31">
        <v>43051</v>
      </c>
      <c r="X31" t="s">
        <v>518</v>
      </c>
      <c r="Y31" t="s">
        <v>521</v>
      </c>
      <c r="Z31" t="s">
        <v>35</v>
      </c>
      <c r="AA31" t="s">
        <v>36</v>
      </c>
      <c r="AB31">
        <v>715818069</v>
      </c>
      <c r="AC31" t="s">
        <v>522</v>
      </c>
      <c r="AD31" t="s">
        <v>98</v>
      </c>
      <c r="AE31" t="s">
        <v>513</v>
      </c>
    </row>
    <row r="32" spans="2:31" x14ac:dyDescent="0.2">
      <c r="B32" t="s">
        <v>523</v>
      </c>
      <c r="C32" t="s">
        <v>53</v>
      </c>
      <c r="D32" t="s">
        <v>54</v>
      </c>
      <c r="E32" t="s">
        <v>34</v>
      </c>
      <c r="F32" t="s">
        <v>55</v>
      </c>
      <c r="G32" t="s">
        <v>30</v>
      </c>
      <c r="H32" t="s">
        <v>32</v>
      </c>
      <c r="I32" t="s">
        <v>33</v>
      </c>
      <c r="J32" t="s">
        <v>39</v>
      </c>
      <c r="K32" t="s">
        <v>524</v>
      </c>
      <c r="L32" t="s">
        <v>513</v>
      </c>
      <c r="M32" t="s">
        <v>318</v>
      </c>
      <c r="N32">
        <v>43054.676515046267</v>
      </c>
      <c r="O32">
        <v>43047</v>
      </c>
      <c r="P32">
        <v>43051</v>
      </c>
      <c r="Q32">
        <v>43047</v>
      </c>
      <c r="R32">
        <v>43051.666666666664</v>
      </c>
      <c r="S32">
        <v>43051.833333333328</v>
      </c>
      <c r="T32">
        <v>43051.666666666664</v>
      </c>
      <c r="U32">
        <v>43051.833333333328</v>
      </c>
      <c r="V32">
        <v>4</v>
      </c>
      <c r="W32">
        <v>43051</v>
      </c>
      <c r="X32" t="s">
        <v>521</v>
      </c>
      <c r="Y32" t="s">
        <v>525</v>
      </c>
      <c r="Z32" t="s">
        <v>35</v>
      </c>
      <c r="AA32" t="s">
        <v>36</v>
      </c>
      <c r="AB32">
        <v>715979327</v>
      </c>
      <c r="AC32" t="s">
        <v>160</v>
      </c>
      <c r="AD32" t="s">
        <v>99</v>
      </c>
      <c r="AE32" t="s">
        <v>513</v>
      </c>
    </row>
    <row r="33" spans="2:31" x14ac:dyDescent="0.2">
      <c r="B33" t="s">
        <v>526</v>
      </c>
      <c r="C33" t="s">
        <v>53</v>
      </c>
      <c r="D33" t="s">
        <v>54</v>
      </c>
      <c r="E33" t="s">
        <v>34</v>
      </c>
      <c r="F33" t="s">
        <v>55</v>
      </c>
      <c r="G33" t="s">
        <v>30</v>
      </c>
      <c r="H33" t="s">
        <v>32</v>
      </c>
      <c r="I33" t="s">
        <v>33</v>
      </c>
      <c r="J33" t="s">
        <v>39</v>
      </c>
      <c r="K33" t="s">
        <v>527</v>
      </c>
      <c r="L33" t="s">
        <v>108</v>
      </c>
      <c r="M33" t="s">
        <v>319</v>
      </c>
      <c r="N33">
        <v>43054.689515046266</v>
      </c>
      <c r="O33">
        <v>43047</v>
      </c>
      <c r="P33">
        <v>43052</v>
      </c>
      <c r="Q33">
        <v>43047</v>
      </c>
      <c r="R33">
        <v>43052.333333333336</v>
      </c>
      <c r="S33">
        <v>43052.5</v>
      </c>
      <c r="T33">
        <v>43052.333333333336</v>
      </c>
      <c r="U33">
        <v>43052.5</v>
      </c>
      <c r="V33">
        <v>4</v>
      </c>
      <c r="W33">
        <v>43052</v>
      </c>
      <c r="X33" t="s">
        <v>109</v>
      </c>
      <c r="Y33" t="s">
        <v>384</v>
      </c>
      <c r="Z33" t="s">
        <v>35</v>
      </c>
      <c r="AA33" t="s">
        <v>36</v>
      </c>
      <c r="AB33">
        <v>715472612</v>
      </c>
      <c r="AC33" t="s">
        <v>388</v>
      </c>
      <c r="AD33" t="s">
        <v>100</v>
      </c>
      <c r="AE33" t="s">
        <v>108</v>
      </c>
    </row>
    <row r="34" spans="2:31" x14ac:dyDescent="0.2">
      <c r="B34" t="s">
        <v>528</v>
      </c>
      <c r="C34" t="s">
        <v>53</v>
      </c>
      <c r="D34" t="s">
        <v>54</v>
      </c>
      <c r="E34" t="s">
        <v>34</v>
      </c>
      <c r="F34" t="s">
        <v>55</v>
      </c>
      <c r="G34" t="s">
        <v>30</v>
      </c>
      <c r="H34" t="s">
        <v>32</v>
      </c>
      <c r="I34" t="s">
        <v>33</v>
      </c>
      <c r="J34" t="s">
        <v>39</v>
      </c>
      <c r="K34" t="s">
        <v>529</v>
      </c>
      <c r="L34" t="s">
        <v>108</v>
      </c>
      <c r="M34" t="s">
        <v>320</v>
      </c>
      <c r="N34">
        <v>43054.727515046266</v>
      </c>
      <c r="O34">
        <v>43047</v>
      </c>
      <c r="P34">
        <v>43052</v>
      </c>
      <c r="Q34">
        <v>43047</v>
      </c>
      <c r="R34">
        <v>43052.5</v>
      </c>
      <c r="S34">
        <v>43052.708333333336</v>
      </c>
      <c r="T34">
        <v>43052.5</v>
      </c>
      <c r="U34">
        <v>43052.708333333336</v>
      </c>
      <c r="V34">
        <v>5</v>
      </c>
      <c r="W34">
        <v>43052</v>
      </c>
      <c r="X34" t="s">
        <v>384</v>
      </c>
      <c r="Y34" t="s">
        <v>530</v>
      </c>
      <c r="Z34" t="s">
        <v>35</v>
      </c>
      <c r="AA34" t="s">
        <v>36</v>
      </c>
      <c r="AB34">
        <v>715396280</v>
      </c>
      <c r="AC34" t="s">
        <v>531</v>
      </c>
      <c r="AD34" t="s">
        <v>101</v>
      </c>
      <c r="AE34" t="s">
        <v>108</v>
      </c>
    </row>
    <row r="35" spans="2:31" x14ac:dyDescent="0.2">
      <c r="B35" t="s">
        <v>532</v>
      </c>
      <c r="C35" t="s">
        <v>53</v>
      </c>
      <c r="D35" t="s">
        <v>54</v>
      </c>
      <c r="E35" t="s">
        <v>34</v>
      </c>
      <c r="F35" t="s">
        <v>55</v>
      </c>
      <c r="G35" t="s">
        <v>30</v>
      </c>
      <c r="H35" t="s">
        <v>32</v>
      </c>
      <c r="I35" t="s">
        <v>33</v>
      </c>
      <c r="J35" t="s">
        <v>39</v>
      </c>
      <c r="K35" t="s">
        <v>533</v>
      </c>
      <c r="L35" t="s">
        <v>108</v>
      </c>
      <c r="M35" t="s">
        <v>321</v>
      </c>
      <c r="N35">
        <v>43054.790515046268</v>
      </c>
      <c r="O35">
        <v>43047</v>
      </c>
      <c r="P35">
        <v>43052</v>
      </c>
      <c r="Q35">
        <v>43047</v>
      </c>
      <c r="R35">
        <v>43052.708333333336</v>
      </c>
      <c r="S35">
        <v>43052.875</v>
      </c>
      <c r="T35">
        <v>43052.708333333336</v>
      </c>
      <c r="U35">
        <v>43052.875</v>
      </c>
      <c r="V35">
        <v>4</v>
      </c>
      <c r="W35">
        <v>43052</v>
      </c>
      <c r="X35" t="s">
        <v>530</v>
      </c>
      <c r="Y35" t="s">
        <v>114</v>
      </c>
      <c r="Z35" t="s">
        <v>35</v>
      </c>
      <c r="AA35" t="s">
        <v>36</v>
      </c>
      <c r="AB35">
        <v>715013915</v>
      </c>
      <c r="AC35" t="s">
        <v>534</v>
      </c>
      <c r="AD35" t="s">
        <v>102</v>
      </c>
      <c r="AE35" t="s">
        <v>108</v>
      </c>
    </row>
    <row r="36" spans="2:31" x14ac:dyDescent="0.2">
      <c r="B36" t="s">
        <v>535</v>
      </c>
      <c r="C36" t="s">
        <v>53</v>
      </c>
      <c r="D36" t="s">
        <v>54</v>
      </c>
      <c r="E36" t="s">
        <v>34</v>
      </c>
      <c r="F36" t="s">
        <v>55</v>
      </c>
      <c r="G36" t="s">
        <v>30</v>
      </c>
      <c r="H36" t="s">
        <v>32</v>
      </c>
      <c r="I36" t="s">
        <v>33</v>
      </c>
      <c r="J36" t="s">
        <v>39</v>
      </c>
      <c r="K36" t="s">
        <v>536</v>
      </c>
      <c r="L36" t="s">
        <v>108</v>
      </c>
      <c r="M36" t="s">
        <v>322</v>
      </c>
      <c r="N36">
        <v>43054.877515046268</v>
      </c>
      <c r="O36">
        <v>43047</v>
      </c>
      <c r="P36">
        <v>43052</v>
      </c>
      <c r="Q36">
        <v>43047</v>
      </c>
      <c r="R36">
        <v>43052.875</v>
      </c>
      <c r="S36">
        <v>43053</v>
      </c>
      <c r="T36">
        <v>43052.875</v>
      </c>
      <c r="U36">
        <v>43053</v>
      </c>
      <c r="V36">
        <v>3</v>
      </c>
      <c r="W36">
        <v>43052</v>
      </c>
      <c r="X36" t="s">
        <v>114</v>
      </c>
      <c r="Y36" t="s">
        <v>537</v>
      </c>
      <c r="Z36" t="s">
        <v>35</v>
      </c>
      <c r="AA36" t="s">
        <v>36</v>
      </c>
      <c r="AB36">
        <v>715825488</v>
      </c>
      <c r="AC36" t="s">
        <v>538</v>
      </c>
      <c r="AD36" t="s">
        <v>103</v>
      </c>
      <c r="AE36" t="s">
        <v>108</v>
      </c>
    </row>
    <row r="37" spans="2:31" x14ac:dyDescent="0.2">
      <c r="B37" t="s">
        <v>539</v>
      </c>
      <c r="C37" t="s">
        <v>53</v>
      </c>
      <c r="D37" t="s">
        <v>54</v>
      </c>
      <c r="E37" t="s">
        <v>34</v>
      </c>
      <c r="F37" t="s">
        <v>55</v>
      </c>
      <c r="G37" t="s">
        <v>30</v>
      </c>
      <c r="H37" t="s">
        <v>32</v>
      </c>
      <c r="I37" t="s">
        <v>33</v>
      </c>
      <c r="J37" t="s">
        <v>39</v>
      </c>
      <c r="K37" t="s">
        <v>540</v>
      </c>
      <c r="L37" t="s">
        <v>37</v>
      </c>
      <c r="M37" t="s">
        <v>323</v>
      </c>
      <c r="N37">
        <v>43054.968515046268</v>
      </c>
      <c r="O37">
        <v>43047</v>
      </c>
      <c r="P37">
        <v>43053</v>
      </c>
      <c r="Q37">
        <v>43047</v>
      </c>
      <c r="R37">
        <v>43053.333333333336</v>
      </c>
      <c r="S37">
        <v>43053.458333333336</v>
      </c>
      <c r="T37">
        <v>43053.333333333336</v>
      </c>
      <c r="U37">
        <v>43053.458333333336</v>
      </c>
      <c r="V37">
        <v>3</v>
      </c>
      <c r="W37">
        <v>43053</v>
      </c>
      <c r="X37" t="s">
        <v>117</v>
      </c>
      <c r="Y37" t="s">
        <v>118</v>
      </c>
      <c r="Z37" t="s">
        <v>35</v>
      </c>
      <c r="AA37" t="s">
        <v>36</v>
      </c>
      <c r="AB37">
        <v>715996973</v>
      </c>
      <c r="AC37" t="s">
        <v>541</v>
      </c>
      <c r="AD37" t="s">
        <v>58</v>
      </c>
      <c r="AE37" t="s">
        <v>37</v>
      </c>
    </row>
    <row r="38" spans="2:31" x14ac:dyDescent="0.2">
      <c r="B38" t="s">
        <v>542</v>
      </c>
      <c r="C38" t="s">
        <v>53</v>
      </c>
      <c r="D38" t="s">
        <v>54</v>
      </c>
      <c r="E38" t="s">
        <v>34</v>
      </c>
      <c r="F38" t="s">
        <v>55</v>
      </c>
      <c r="G38" t="s">
        <v>30</v>
      </c>
      <c r="H38" t="s">
        <v>32</v>
      </c>
      <c r="I38" t="s">
        <v>33</v>
      </c>
      <c r="J38" t="s">
        <v>39</v>
      </c>
      <c r="K38" t="s">
        <v>543</v>
      </c>
      <c r="L38" t="s">
        <v>37</v>
      </c>
      <c r="M38" t="s">
        <v>324</v>
      </c>
      <c r="N38">
        <v>43054.989515046269</v>
      </c>
      <c r="O38">
        <v>43047</v>
      </c>
      <c r="P38">
        <v>43053</v>
      </c>
      <c r="Q38">
        <v>43047</v>
      </c>
      <c r="R38">
        <v>43053.458333333336</v>
      </c>
      <c r="S38">
        <v>43053.583333333336</v>
      </c>
      <c r="T38">
        <v>43053.458333333336</v>
      </c>
      <c r="U38">
        <v>43053.583333333336</v>
      </c>
      <c r="V38">
        <v>3</v>
      </c>
      <c r="W38">
        <v>43053</v>
      </c>
      <c r="X38" t="s">
        <v>118</v>
      </c>
      <c r="Y38" t="s">
        <v>121</v>
      </c>
      <c r="Z38" t="s">
        <v>35</v>
      </c>
      <c r="AA38" t="s">
        <v>36</v>
      </c>
      <c r="AB38">
        <v>715786868</v>
      </c>
      <c r="AC38" t="s">
        <v>544</v>
      </c>
      <c r="AD38" t="s">
        <v>59</v>
      </c>
      <c r="AE38" t="s">
        <v>37</v>
      </c>
    </row>
    <row r="39" spans="2:31" x14ac:dyDescent="0.2">
      <c r="B39" t="s">
        <v>545</v>
      </c>
      <c r="C39" t="s">
        <v>53</v>
      </c>
      <c r="D39" t="s">
        <v>54</v>
      </c>
      <c r="E39" t="s">
        <v>34</v>
      </c>
      <c r="F39" t="s">
        <v>55</v>
      </c>
      <c r="G39" t="s">
        <v>30</v>
      </c>
      <c r="H39" t="s">
        <v>32</v>
      </c>
      <c r="I39" t="s">
        <v>33</v>
      </c>
      <c r="J39" t="s">
        <v>39</v>
      </c>
      <c r="K39" t="s">
        <v>546</v>
      </c>
      <c r="L39" t="s">
        <v>37</v>
      </c>
      <c r="M39" t="s">
        <v>325</v>
      </c>
      <c r="N39">
        <v>43055.017515046267</v>
      </c>
      <c r="O39">
        <v>43047</v>
      </c>
      <c r="P39">
        <v>43053</v>
      </c>
      <c r="Q39">
        <v>43047</v>
      </c>
      <c r="R39">
        <v>43053.583333333336</v>
      </c>
      <c r="S39">
        <v>43053.666666666672</v>
      </c>
      <c r="T39">
        <v>43053.583333333336</v>
      </c>
      <c r="U39">
        <v>43053.666666666672</v>
      </c>
      <c r="V39">
        <v>2</v>
      </c>
      <c r="W39">
        <v>43053</v>
      </c>
      <c r="X39" t="s">
        <v>121</v>
      </c>
      <c r="Y39" t="s">
        <v>394</v>
      </c>
      <c r="Z39" t="s">
        <v>35</v>
      </c>
      <c r="AA39" t="s">
        <v>36</v>
      </c>
      <c r="AB39">
        <v>715046805</v>
      </c>
      <c r="AC39" t="s">
        <v>547</v>
      </c>
      <c r="AD39" t="s">
        <v>60</v>
      </c>
      <c r="AE39" t="s">
        <v>37</v>
      </c>
    </row>
    <row r="40" spans="2:31" x14ac:dyDescent="0.2">
      <c r="B40" t="s">
        <v>548</v>
      </c>
      <c r="C40" t="s">
        <v>53</v>
      </c>
      <c r="D40" t="s">
        <v>54</v>
      </c>
      <c r="E40" t="s">
        <v>34</v>
      </c>
      <c r="F40" t="s">
        <v>55</v>
      </c>
      <c r="G40" t="s">
        <v>30</v>
      </c>
      <c r="H40" t="s">
        <v>32</v>
      </c>
      <c r="I40" t="s">
        <v>33</v>
      </c>
      <c r="J40" t="s">
        <v>39</v>
      </c>
      <c r="K40" t="s">
        <v>549</v>
      </c>
      <c r="L40" t="s">
        <v>37</v>
      </c>
      <c r="M40" t="s">
        <v>326</v>
      </c>
      <c r="N40">
        <v>43055.09951504627</v>
      </c>
      <c r="O40">
        <v>43047</v>
      </c>
      <c r="P40">
        <v>43053</v>
      </c>
      <c r="Q40">
        <v>43047</v>
      </c>
      <c r="R40">
        <v>43053.666666666672</v>
      </c>
      <c r="S40">
        <v>43053.875000000007</v>
      </c>
      <c r="T40">
        <v>43053.666666666672</v>
      </c>
      <c r="U40">
        <v>43053.875000000007</v>
      </c>
      <c r="V40">
        <v>5</v>
      </c>
      <c r="W40">
        <v>43053</v>
      </c>
      <c r="X40" t="s">
        <v>394</v>
      </c>
      <c r="Y40" t="s">
        <v>402</v>
      </c>
      <c r="Z40" t="s">
        <v>35</v>
      </c>
      <c r="AA40" t="s">
        <v>36</v>
      </c>
      <c r="AB40">
        <v>715383447</v>
      </c>
      <c r="AC40" t="s">
        <v>550</v>
      </c>
      <c r="AD40" t="s">
        <v>61</v>
      </c>
      <c r="AE40" t="s">
        <v>37</v>
      </c>
    </row>
    <row r="41" spans="2:31" x14ac:dyDescent="0.2">
      <c r="B41" t="s">
        <v>551</v>
      </c>
      <c r="C41" t="s">
        <v>53</v>
      </c>
      <c r="D41" t="s">
        <v>54</v>
      </c>
      <c r="E41" t="s">
        <v>34</v>
      </c>
      <c r="F41" t="s">
        <v>55</v>
      </c>
      <c r="G41" t="s">
        <v>30</v>
      </c>
      <c r="H41" t="s">
        <v>32</v>
      </c>
      <c r="I41" t="s">
        <v>33</v>
      </c>
      <c r="J41" t="s">
        <v>39</v>
      </c>
      <c r="K41" t="s">
        <v>552</v>
      </c>
      <c r="L41" t="s">
        <v>37</v>
      </c>
      <c r="M41" t="s">
        <v>327</v>
      </c>
      <c r="N41">
        <v>43055.176515046267</v>
      </c>
      <c r="O41">
        <v>43047</v>
      </c>
      <c r="P41">
        <v>43053</v>
      </c>
      <c r="Q41">
        <v>43047</v>
      </c>
      <c r="R41">
        <v>43053.875000000007</v>
      </c>
      <c r="S41">
        <v>43054.041666666672</v>
      </c>
      <c r="T41">
        <v>43053.875000000007</v>
      </c>
      <c r="U41">
        <v>43054.041666666672</v>
      </c>
      <c r="V41">
        <v>4</v>
      </c>
      <c r="W41">
        <v>43053</v>
      </c>
      <c r="X41" t="s">
        <v>402</v>
      </c>
      <c r="Y41" t="s">
        <v>553</v>
      </c>
      <c r="Z41" t="s">
        <v>35</v>
      </c>
      <c r="AA41" t="s">
        <v>36</v>
      </c>
      <c r="AB41">
        <v>715649268</v>
      </c>
      <c r="AC41" t="s">
        <v>554</v>
      </c>
      <c r="AD41" t="s">
        <v>62</v>
      </c>
      <c r="AE41" t="s">
        <v>37</v>
      </c>
    </row>
    <row r="42" spans="2:31" x14ac:dyDescent="0.2">
      <c r="B42" t="s">
        <v>555</v>
      </c>
      <c r="C42" t="s">
        <v>53</v>
      </c>
      <c r="D42" t="s">
        <v>54</v>
      </c>
      <c r="E42" t="s">
        <v>34</v>
      </c>
      <c r="F42" t="s">
        <v>55</v>
      </c>
      <c r="G42" t="s">
        <v>30</v>
      </c>
      <c r="H42" t="s">
        <v>32</v>
      </c>
      <c r="I42" t="s">
        <v>33</v>
      </c>
      <c r="J42" t="s">
        <v>39</v>
      </c>
      <c r="K42" t="s">
        <v>556</v>
      </c>
      <c r="L42" t="s">
        <v>37</v>
      </c>
      <c r="M42" t="s">
        <v>328</v>
      </c>
      <c r="N42">
        <v>43055.200515046265</v>
      </c>
      <c r="O42">
        <v>43047</v>
      </c>
      <c r="P42">
        <v>43053</v>
      </c>
      <c r="Q42">
        <v>43047</v>
      </c>
      <c r="R42">
        <v>43054.041666666672</v>
      </c>
      <c r="S42">
        <v>43054.250000000007</v>
      </c>
      <c r="T42">
        <v>43054.041666666672</v>
      </c>
      <c r="U42">
        <v>43054.250000000007</v>
      </c>
      <c r="V42">
        <v>5</v>
      </c>
      <c r="W42">
        <v>43053</v>
      </c>
      <c r="X42" t="s">
        <v>553</v>
      </c>
      <c r="Y42" t="s">
        <v>557</v>
      </c>
      <c r="Z42" t="s">
        <v>35</v>
      </c>
      <c r="AA42" t="s">
        <v>36</v>
      </c>
      <c r="AB42">
        <v>715944308</v>
      </c>
      <c r="AC42" t="s">
        <v>558</v>
      </c>
      <c r="AD42" t="s">
        <v>63</v>
      </c>
      <c r="AE42" t="s">
        <v>37</v>
      </c>
    </row>
    <row r="43" spans="2:31" x14ac:dyDescent="0.2">
      <c r="B43" t="s">
        <v>559</v>
      </c>
      <c r="C43" t="s">
        <v>53</v>
      </c>
      <c r="D43" t="s">
        <v>54</v>
      </c>
      <c r="E43" t="s">
        <v>34</v>
      </c>
      <c r="F43" t="s">
        <v>55</v>
      </c>
      <c r="G43" t="s">
        <v>30</v>
      </c>
      <c r="H43" t="s">
        <v>32</v>
      </c>
      <c r="I43" t="s">
        <v>33</v>
      </c>
      <c r="J43" t="s">
        <v>39</v>
      </c>
      <c r="K43" t="s">
        <v>560</v>
      </c>
      <c r="L43" t="s">
        <v>37</v>
      </c>
      <c r="M43" t="s">
        <v>329</v>
      </c>
      <c r="N43">
        <v>43055.282515046267</v>
      </c>
      <c r="O43">
        <v>43047</v>
      </c>
      <c r="P43">
        <v>43053</v>
      </c>
      <c r="Q43">
        <v>43047</v>
      </c>
      <c r="R43">
        <v>43054.250000000007</v>
      </c>
      <c r="S43">
        <v>43054.416666666672</v>
      </c>
      <c r="T43">
        <v>43054.250000000007</v>
      </c>
      <c r="U43">
        <v>43054.416666666672</v>
      </c>
      <c r="V43">
        <v>4</v>
      </c>
      <c r="W43">
        <v>43053</v>
      </c>
      <c r="X43" t="s">
        <v>557</v>
      </c>
      <c r="Y43" t="s">
        <v>137</v>
      </c>
      <c r="Z43" t="s">
        <v>35</v>
      </c>
      <c r="AA43" t="s">
        <v>36</v>
      </c>
      <c r="AB43">
        <v>715086049</v>
      </c>
      <c r="AC43" t="s">
        <v>561</v>
      </c>
      <c r="AD43" t="s">
        <v>64</v>
      </c>
      <c r="AE43" t="s">
        <v>37</v>
      </c>
    </row>
    <row r="44" spans="2:31" x14ac:dyDescent="0.2">
      <c r="B44" t="s">
        <v>562</v>
      </c>
      <c r="C44" t="s">
        <v>53</v>
      </c>
      <c r="D44" t="s">
        <v>54</v>
      </c>
      <c r="E44" t="s">
        <v>34</v>
      </c>
      <c r="F44" t="s">
        <v>55</v>
      </c>
      <c r="G44" t="s">
        <v>30</v>
      </c>
      <c r="H44" t="s">
        <v>32</v>
      </c>
      <c r="I44" t="s">
        <v>33</v>
      </c>
      <c r="J44" t="s">
        <v>39</v>
      </c>
      <c r="K44" t="s">
        <v>563</v>
      </c>
      <c r="L44" t="s">
        <v>37</v>
      </c>
      <c r="M44" t="s">
        <v>330</v>
      </c>
      <c r="N44">
        <v>43055.371515046267</v>
      </c>
      <c r="O44">
        <v>43047</v>
      </c>
      <c r="P44">
        <v>43053</v>
      </c>
      <c r="Q44">
        <v>43047</v>
      </c>
      <c r="R44">
        <v>43054.416666666672</v>
      </c>
      <c r="S44">
        <v>43054.583333333336</v>
      </c>
      <c r="T44">
        <v>43054.416666666672</v>
      </c>
      <c r="U44">
        <v>43054.583333333336</v>
      </c>
      <c r="V44">
        <v>4</v>
      </c>
      <c r="W44">
        <v>43053</v>
      </c>
      <c r="X44" t="s">
        <v>137</v>
      </c>
      <c r="Y44" t="s">
        <v>564</v>
      </c>
      <c r="Z44" t="s">
        <v>35</v>
      </c>
      <c r="AA44" t="s">
        <v>36</v>
      </c>
      <c r="AB44">
        <v>715613798</v>
      </c>
      <c r="AC44" t="s">
        <v>565</v>
      </c>
      <c r="AD44" t="s">
        <v>65</v>
      </c>
      <c r="AE44" t="s">
        <v>37</v>
      </c>
    </row>
    <row r="45" spans="2:31" x14ac:dyDescent="0.2">
      <c r="B45" t="s">
        <v>566</v>
      </c>
      <c r="C45" t="s">
        <v>53</v>
      </c>
      <c r="D45" t="s">
        <v>54</v>
      </c>
      <c r="E45" t="s">
        <v>34</v>
      </c>
      <c r="F45" t="s">
        <v>55</v>
      </c>
      <c r="G45" t="s">
        <v>30</v>
      </c>
      <c r="H45" t="s">
        <v>32</v>
      </c>
      <c r="I45" t="s">
        <v>33</v>
      </c>
      <c r="J45" t="s">
        <v>39</v>
      </c>
      <c r="K45" t="s">
        <v>567</v>
      </c>
      <c r="L45" t="s">
        <v>37</v>
      </c>
      <c r="M45" t="s">
        <v>331</v>
      </c>
      <c r="N45">
        <v>43055.445515046267</v>
      </c>
      <c r="O45">
        <v>43047</v>
      </c>
      <c r="P45">
        <v>43053</v>
      </c>
      <c r="Q45">
        <v>43047</v>
      </c>
      <c r="R45">
        <v>43054.583333333336</v>
      </c>
      <c r="S45">
        <v>43054.666666666672</v>
      </c>
      <c r="T45">
        <v>43054.583333333336</v>
      </c>
      <c r="U45">
        <v>43054.666666666672</v>
      </c>
      <c r="V45">
        <v>2</v>
      </c>
      <c r="W45">
        <v>43053</v>
      </c>
      <c r="X45" t="s">
        <v>564</v>
      </c>
      <c r="Y45" t="s">
        <v>145</v>
      </c>
      <c r="Z45" t="s">
        <v>35</v>
      </c>
      <c r="AA45" t="s">
        <v>36</v>
      </c>
      <c r="AB45">
        <v>715195940</v>
      </c>
      <c r="AC45" t="s">
        <v>568</v>
      </c>
      <c r="AD45" t="s">
        <v>66</v>
      </c>
      <c r="AE45" t="s">
        <v>37</v>
      </c>
    </row>
    <row r="46" spans="2:31" x14ac:dyDescent="0.2">
      <c r="B46" t="s">
        <v>569</v>
      </c>
      <c r="C46" t="s">
        <v>53</v>
      </c>
      <c r="D46" t="s">
        <v>54</v>
      </c>
      <c r="E46" t="s">
        <v>34</v>
      </c>
      <c r="F46" t="s">
        <v>55</v>
      </c>
      <c r="G46" t="s">
        <v>30</v>
      </c>
      <c r="H46" t="s">
        <v>32</v>
      </c>
      <c r="I46" t="s">
        <v>33</v>
      </c>
      <c r="J46" t="s">
        <v>39</v>
      </c>
      <c r="K46" t="s">
        <v>570</v>
      </c>
      <c r="L46" t="s">
        <v>37</v>
      </c>
      <c r="M46" t="s">
        <v>332</v>
      </c>
      <c r="N46">
        <v>43055.494515046266</v>
      </c>
      <c r="O46">
        <v>43047</v>
      </c>
      <c r="P46">
        <v>43053</v>
      </c>
      <c r="Q46">
        <v>43047</v>
      </c>
      <c r="R46">
        <v>43054.666666666672</v>
      </c>
      <c r="S46">
        <v>43054.833333333336</v>
      </c>
      <c r="T46">
        <v>43054.666666666672</v>
      </c>
      <c r="U46">
        <v>43054.833333333336</v>
      </c>
      <c r="V46">
        <v>4</v>
      </c>
      <c r="W46">
        <v>43053</v>
      </c>
      <c r="X46" t="s">
        <v>145</v>
      </c>
      <c r="Y46" t="s">
        <v>571</v>
      </c>
      <c r="Z46" t="s">
        <v>35</v>
      </c>
      <c r="AA46" t="s">
        <v>36</v>
      </c>
      <c r="AB46">
        <v>715823491</v>
      </c>
      <c r="AC46" t="s">
        <v>572</v>
      </c>
      <c r="AD46" t="s">
        <v>67</v>
      </c>
      <c r="AE46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0"/>
  <sheetViews>
    <sheetView tabSelected="1" workbookViewId="0">
      <selection activeCell="D40" sqref="D40"/>
    </sheetView>
  </sheetViews>
  <sheetFormatPr defaultRowHeight="12.75" x14ac:dyDescent="0.2"/>
  <cols>
    <col min="2" max="2" width="35.5" bestFit="1" customWidth="1"/>
    <col min="3" max="3" width="39" bestFit="1" customWidth="1"/>
    <col min="4" max="4" width="15.33203125" bestFit="1" customWidth="1"/>
    <col min="5" max="5" width="20.1640625" bestFit="1" customWidth="1"/>
    <col min="6" max="6" width="17" bestFit="1" customWidth="1"/>
    <col min="7" max="7" width="24.6640625" bestFit="1" customWidth="1"/>
    <col min="8" max="8" width="26" bestFit="1" customWidth="1"/>
    <col min="9" max="9" width="24.6640625" bestFit="1" customWidth="1"/>
    <col min="10" max="10" width="32.33203125" bestFit="1" customWidth="1"/>
    <col min="11" max="11" width="39" bestFit="1" customWidth="1"/>
    <col min="12" max="12" width="25" bestFit="1" customWidth="1"/>
    <col min="13" max="13" width="17" bestFit="1" customWidth="1"/>
    <col min="14" max="14" width="28.83203125" bestFit="1" customWidth="1"/>
    <col min="15" max="15" width="29.1640625" bestFit="1" customWidth="1"/>
    <col min="16" max="16" width="22.6640625" bestFit="1" customWidth="1"/>
    <col min="17" max="17" width="31.33203125" bestFit="1" customWidth="1"/>
    <col min="18" max="19" width="22.1640625" bestFit="1" customWidth="1"/>
    <col min="20" max="21" width="10.83203125" bestFit="1" customWidth="1"/>
    <col min="22" max="22" width="22.33203125" bestFit="1" customWidth="1"/>
    <col min="23" max="23" width="21.1640625" bestFit="1" customWidth="1"/>
    <col min="24" max="24" width="36.33203125" bestFit="1" customWidth="1"/>
    <col min="25" max="25" width="35.1640625" bestFit="1" customWidth="1"/>
    <col min="26" max="26" width="13.6640625" bestFit="1" customWidth="1"/>
    <col min="27" max="27" width="17.5" customWidth="1"/>
    <col min="28" max="28" width="20.6640625" bestFit="1" customWidth="1"/>
    <col min="29" max="29" width="16.6640625" bestFit="1" customWidth="1"/>
    <col min="30" max="30" width="61.5" customWidth="1"/>
    <col min="31" max="31" width="27.83203125" bestFit="1" customWidth="1"/>
  </cols>
  <sheetData>
    <row r="1" spans="1:32" ht="15" x14ac:dyDescent="0.25">
      <c r="A1" s="4"/>
      <c r="B1" s="10" t="str">
        <f ca="1">CONCATENATE("{`",INDIRECT("aatestreports_norev!$B$1"),"`:`",INDIRECT("aatestreports_norev!B"&amp;ROW()),"`,")</f>
        <v>{`_id`:`_id`,</v>
      </c>
      <c r="C1" s="10" t="str">
        <f ca="1">CONCATENATE("`",INDIRECT("aatestreports_norev!$C$1"),"`:`",INDIRECT("aatestreports_norev!C"&amp;ROW()),"`,")</f>
        <v>`worksiteEncoded`:`worksiteEncoded`,</v>
      </c>
      <c r="D1" s="10" t="str">
        <f ca="1">CONCATENATE("`",INDIRECT("aatestreports_norev!$D$1"),"`:`",INDIRECT("aatestreports_norev!D"&amp;ROW()),"`,")</f>
        <v>`client`:`client`,</v>
      </c>
      <c r="E1" s="10" t="str">
        <f ca="1">CONCATENATE("`",INDIRECT("aatestreports_norev!$E$1"),"`:`",INDIRECT("aatestreports_norev!E"&amp;ROW()),"`,")</f>
        <v>`location`:`location`,</v>
      </c>
      <c r="F1" s="10" t="str">
        <f ca="1">CONCATENATE("`",INDIRECT("aatestreports_norev!$F$1"),"`:`",INDIRECT("aatestreports_norev!F"&amp;ROW()),"`,")</f>
        <v>`locID`:`locID`,</v>
      </c>
      <c r="G1" s="10" t="str">
        <f ca="1">CONCATENATE("`",INDIRECT("aatestreports_norev!$G$1"),"`:`",INDIRECT("aatestreports_norev!G"&amp;ROW()),"`,")</f>
        <v>`username`:`username`,</v>
      </c>
      <c r="H1" s="10" t="str">
        <f ca="1">CONCATENATE("`",INDIRECT("aatestreports_norev!$H$1"),"`:`",INDIRECT("aatestreports_norev!H"&amp;ROW()),"`,")</f>
        <v>`lastName`:`lastName`,</v>
      </c>
      <c r="I1" s="10" t="str">
        <f ca="1">CONCATENATE("`",INDIRECT("aatestreports_norev!$I$1"),"`:`",INDIRECT("aatestreports_norev!I"&amp;ROW()),"`,")</f>
        <v>`firstName`:`firstName`,</v>
      </c>
      <c r="J1" s="10" t="str">
        <f ca="1">CONCATENATE("`",INDIRECT("aatestreports_norev!$J$1"),"`:`",INDIRECT("aatestreports_norev!J"&amp;ROW()),"`,")</f>
        <v>`technician`:`technician`,</v>
      </c>
      <c r="K1" s="10" t="str">
        <f ca="1">CONCATENATE("`",INDIRECT("aatestreports_norev!$K$1"),"`:`",INDIRECT("aatestreports_norev!K"&amp;ROW()),"`,")</f>
        <v>`timeStampM`:`timeStampM`,</v>
      </c>
      <c r="L1" s="10" t="str">
        <f ca="1">CONCATENATE("`",INDIRECT("aatestreports_norev!$L$1"),"`:`",INDIRECT("aatestreports_norev!L"&amp;ROW()),"`,")</f>
        <v>`shiftSerial`:`shiftSerial`,</v>
      </c>
      <c r="M1" s="10" t="str">
        <f ca="1">CONCATENATE("`",INDIRECT("aatestreports_norev!$M$1"),"`:",INDIRECT("aatestreports_norev!M"&amp;ROW()),",")</f>
        <v>`siteUid`:siteUid,</v>
      </c>
      <c r="N1" s="10" t="str">
        <f ca="1">CONCATENATE("`",INDIRECT("aatestreports_norev!$N$1"),"`:",INDIRECT("aatestreports_norev!N"&amp;ROW()),",")</f>
        <v>`timeStamp`:timeStamp,</v>
      </c>
      <c r="O1" s="10" t="str">
        <f ca="1">CONCATENATE("`",INDIRECT("aatestreports_norev!$O$1"),"`:",INDIRECT("aatestreports_norev!O"&amp;ROW()),",")</f>
        <v>`payrollPeriod`:payrollPeriod,</v>
      </c>
      <c r="P1" s="10" t="str">
        <f ca="1">CONCATENATE("`",INDIRECT("aatestreports_norev!$P$1"),"`:",INDIRECT("aatestreports_norev!P"&amp;ROW()),",")</f>
        <v>`rprtDateX`:rprtDateX,</v>
      </c>
      <c r="Q1" s="10" t="str">
        <f ca="1">CONCATENATE("`",INDIRECT("aatestreports_norev!$Q$1"),"`:",INDIRECT("aatestreports_norev!Q"&amp;ROW()),",")</f>
        <v>`payroll_Period`:payroll_Period,</v>
      </c>
      <c r="R1" s="10" t="str">
        <f ca="1">CONCATENATE("`",INDIRECT("aatestreports_norev!$R$1"),"`:",INDIRECT("aatestreports_norev!R"&amp;ROW()),",")</f>
        <v>`tsX`:tsX,</v>
      </c>
      <c r="S1" s="10" t="str">
        <f ca="1">CONCATENATE("`",INDIRECT("aatestreports_norev!$S$1"),"`:",INDIRECT("aatestreports_norev!S"&amp;ROW()),",")</f>
        <v>`teX`:teX,</v>
      </c>
      <c r="T1" s="10" t="str">
        <f ca="1">CONCATENATE("`",INDIRECT("aatestreports_norev!$T$1"),"`:`",TEXT(INDIRECT("aatestreports_norev!T"&amp;ROW()),"hh:mm"),"`,")</f>
        <v>`ts`:`ts`,</v>
      </c>
      <c r="U1" s="10" t="str">
        <f ca="1">CONCATENATE("`",INDIRECT("aatestreports_norev!$U$1"),"`:`",TEXT(INDIRECT("aatestreports_norev!U"&amp;ROW()),"hh:mm"),"`,")</f>
        <v>`te`:`te`,</v>
      </c>
      <c r="V1" s="10" t="str">
        <f ca="1">CONCATENATE("`",INDIRECT("aatestreports_norev!$V$1"),"`:",INDIRECT("aatestreports_norev!V"&amp;ROW()),",")</f>
        <v>`repairHrs`:repairHrs,</v>
      </c>
      <c r="W1" s="10" t="str">
        <f ca="1">CONCATENATE("`",INDIRECT("aatestreports_norev!$W$1"),"`:`",TEXT(INDIRECT("aatestreports_norev!W"&amp;ROW()),"yyyy-mm-dd"),"`,")</f>
        <v>`rprtDate`:`rprtDate`,</v>
      </c>
      <c r="X1" s="10" t="str">
        <f ca="1">CONCATENATE("`",INDIRECT("aatestreports_norev!$X$1"),"`:`",INDIRECT("aatestreports_norev!X"&amp;ROW()),"`,")</f>
        <v>`timeStarts`:`timeStarts`,</v>
      </c>
      <c r="Y1" s="10" t="str">
        <f ca="1">CONCATENATE("`",INDIRECT("aatestreports_norev!$Y$1"),"`:`",INDIRECT("aatestreports_norev!Y"&amp;ROW()),"`,")</f>
        <v>`timeEnds`:`timeEnds`,</v>
      </c>
      <c r="Z1" s="10" t="str">
        <f ca="1">CONCATENATE("`",INDIRECT("aatestreports_norev!$Z$1"),"`:`",INDIRECT("aatestreports_norev!Z"&amp;ROW()),"`,")</f>
        <v>`shift`:`shift`,</v>
      </c>
      <c r="AA1" s="10" t="str">
        <f ca="1">CONCATENATE("`",INDIRECT("aatestreports_norev!$AA$1"),"`:",INDIRECT("aatestreports_norev!AA"&amp;ROW()),",")</f>
        <v>`shiftStartTime`:shiftStartTime,</v>
      </c>
      <c r="AB1" s="10" t="str">
        <f ca="1">CONCATENATE("`",INDIRECT("aatestreports_norev!$AB$1"),"`:`",INDIRECT("aatestreports_norev!AB"&amp;ROW()),"`,")</f>
        <v>`wONum`:`wONum`,</v>
      </c>
      <c r="AC1" s="10" t="str">
        <f ca="1">CONCATENATE("`",INDIRECT("aatestreports_norev!$AC$1"),"`:`",INDIRECT("aatestreports_norev!AC"&amp;ROW()),"`,")</f>
        <v>`uNum`:`uNum`,</v>
      </c>
      <c r="AD1" s="10" t="str">
        <f ca="1">CONCATENATE("`",INDIRECT("aatestreports_norev!$AD$1"),"`:`",INDIRECT("aatestreports_norev!AD"&amp;ROW()),"`,")</f>
        <v>`notes`:`notes`,</v>
      </c>
      <c r="AE1" s="10" t="str">
        <f ca="1">CONCATENATE("`",INDIRECT("aatestreports_norev!$AE$1"),"`:`",INDIRECT("aatestreports_norev!AE"&amp;ROW()),"`},")</f>
        <v>`shift_Serial`:`shift_Serial`},</v>
      </c>
      <c r="AF1" s="17" t="s">
        <v>104</v>
      </c>
    </row>
    <row r="2" spans="1:32" ht="15" x14ac:dyDescent="0.25">
      <c r="B2" s="26" t="str">
        <f ca="1">CONCATENATE("{`",INDIRECT("aatestreports_norev!$B$1"),"`:`",INDIRECT("aatestreports_norev!B"&amp;ROW()),"`,")</f>
        <v>{`_id`:`aaron_2017-11-14_05-26-11_Tue`,</v>
      </c>
      <c r="C2" s="26" t="str">
        <f ca="1">CONCATENATE("`",INDIRECT("aatestreports_norev!$C$1"),"`:`",INDIRECT("aatestreports_norev!C"&amp;ROW()),"`,")</f>
        <v>`worksiteEncoded`:`AA_ART_MNSHOP`,</v>
      </c>
      <c r="D2" s="26" t="str">
        <f ca="1">CONCATENATE("`",INDIRECT("aatestreports_norev!$D$1"),"`:`",INDIRECT("aatestreports_norev!D"&amp;ROW()),"`,")</f>
        <v>`client`:`AA`,</v>
      </c>
      <c r="E2" s="26" t="str">
        <f ca="1">CONCATENATE("`",INDIRECT("aatestreports_norev!$E$1"),"`:`",INDIRECT("aatestreports_norev!E"&amp;ROW()),"`,")</f>
        <v>`location`:`Artesia`,</v>
      </c>
      <c r="F2" s="26" t="str">
        <f ca="1">CONCATENATE("`",INDIRECT("aatestreports_norev!$F$1"),"`:`",INDIRECT("aatestreports_norev!F"&amp;ROW()),"`,")</f>
        <v>`locID`:`MNSHOP`,</v>
      </c>
      <c r="G2" s="26" t="str">
        <f ca="1">CONCATENATE("`",INDIRECT("aatestreports_norev!$G$1"),"`:`",INDIRECT("aatestreports_norev!G"&amp;ROW()),"`,")</f>
        <v>`username`:`aaron`,</v>
      </c>
      <c r="H2" s="26" t="str">
        <f ca="1">CONCATENATE("`",INDIRECT("aatestreports_norev!$H$1"),"`:`",INDIRECT("aatestreports_norev!H"&amp;ROW()),"`,")</f>
        <v>`lastName`:`Aaronaaronson`,</v>
      </c>
      <c r="I2" s="26" t="str">
        <f ca="1">CONCATENATE("`",INDIRECT("aatestreports_norev!$I$1"),"`:`",INDIRECT("aatestreports_norev!I"&amp;ROW()),"`,")</f>
        <v>`firstName`:`Aaron`,</v>
      </c>
      <c r="J2" s="26" t="str">
        <f ca="1">CONCATENATE("`",INDIRECT("aatestreports_norev!$J$1"),"`:`",INDIRECT("aatestreports_norev!J"&amp;ROW()),"`,")</f>
        <v>`technician`:`Aaronaaronson, Aaron`,</v>
      </c>
      <c r="K2" s="26" t="str">
        <f ca="1">CONCATENATE("`",INDIRECT("aatestreports_norev!$K$1"),"`:`",INDIRECT("aatestreports_norev!K"&amp;ROW()),"`,")</f>
        <v>`timeStampM`:`2017-11-14T05:26:11-06:00`,</v>
      </c>
      <c r="L2" s="26" t="str">
        <f ca="1">CONCATENATE("`",INDIRECT("aatestreports_norev!$L$1"),"`:`",INDIRECT("aatestreports_norev!L"&amp;ROW()),"`,")</f>
        <v>`shiftSerial`:`43047_01`,</v>
      </c>
      <c r="M2" s="25" t="str">
        <f ca="1">CONCATENATE("`",INDIRECT("aatestreports_norev!$M$1"),"`:",INDIRECT("aatestreports_norev!M"&amp;ROW()),",")</f>
        <v>`siteUid`:971087,</v>
      </c>
      <c r="N2" s="25" t="str">
        <f ca="1">CONCATENATE("`",INDIRECT("aatestreports_norev!$N$1"),"`:",INDIRECT("aatestreports_norev!N"&amp;ROW()),",")</f>
        <v>`timeStamp`:43053.2265150463,</v>
      </c>
      <c r="O2" s="25" t="str">
        <f ca="1">CONCATENATE("`",INDIRECT("aatestreports_norev!$O$1"),"`:",INDIRECT("aatestreports_norev!O"&amp;ROW()),",")</f>
        <v>`payrollPeriod`:43047,</v>
      </c>
      <c r="P2" s="25" t="str">
        <f ca="1">CONCATENATE("`",INDIRECT("aatestreports_norev!$P$1"),"`:",INDIRECT("aatestreports_norev!P"&amp;ROW()),",")</f>
        <v>`rprtDateX`:43047,</v>
      </c>
      <c r="Q2" s="25" t="str">
        <f ca="1">CONCATENATE("`",INDIRECT("aatestreports_norev!$Q$1"),"`:",INDIRECT("aatestreports_norev!Q"&amp;ROW()),",")</f>
        <v>`payroll_Period`:43047,</v>
      </c>
      <c r="R2" s="25" t="str">
        <f ca="1">CONCATENATE("`",INDIRECT("aatestreports_norev!$R$1"),"`:",INDIRECT("aatestreports_norev!R"&amp;ROW()),",")</f>
        <v>`tsX`:43047.3333333333,</v>
      </c>
      <c r="S2" s="25" t="str">
        <f ca="1">CONCATENATE("`",INDIRECT("aatestreports_norev!$S$1"),"`:",INDIRECT("aatestreports_norev!S"&amp;ROW()),",")</f>
        <v>`teX`:43047.375,</v>
      </c>
      <c r="T2" s="26" t="str">
        <f ca="1">CONCATENATE("`",INDIRECT("aatestreports_norev!$T$1"),"`:`",TEXT(INDIRECT("aatestreports_norev!T"&amp;ROW()),"hh:mm"),"`,")</f>
        <v>`ts`:`08:00`,</v>
      </c>
      <c r="U2" s="26" t="str">
        <f ca="1">CONCATENATE("`",INDIRECT("aatestreports_norev!$U$1"),"`:`",TEXT(INDIRECT("aatestreports_norev!U"&amp;ROW()),"hh:mm"),"`,")</f>
        <v>`te`:`09:00`,</v>
      </c>
      <c r="V2" s="25" t="str">
        <f ca="1">CONCATENATE("`",INDIRECT("aatestreports_norev!$V$1"),"`:",INDIRECT("aatestreports_norev!V"&amp;ROW()),",")</f>
        <v>`repairHrs`:1,</v>
      </c>
      <c r="W2" s="26" t="str">
        <f ca="1">CONCATENATE("`",INDIRECT("aatestreports_norev!$W$1"),"`:`",TEXT(INDIRECT("aatestreports_norev!W"&amp;ROW()),"yyyy-mm-dd"),"`,")</f>
        <v>`rprtDate`:`2017-11-08`,</v>
      </c>
      <c r="X2" s="26" t="str">
        <f ca="1">CONCATENATE("`",INDIRECT("aatestreports_norev!$X$1"),"`:`",INDIRECT("aatestreports_norev!X"&amp;ROW()),"`,")</f>
        <v>`timeStarts`:`2017-11-08T08:00:00-0600`,</v>
      </c>
      <c r="Y2" s="26" t="str">
        <f ca="1">CONCATENATE("`",INDIRECT("aatestreports_norev!$Y$1"),"`:`",INDIRECT("aatestreports_norev!Y"&amp;ROW()),"`,")</f>
        <v>`timeEnds`:`2017-11-08T09:00:00-0600`,</v>
      </c>
      <c r="Z2" s="26" t="str">
        <f ca="1">CONCATENATE("`",INDIRECT("aatestreports_norev!$Z$1"),"`:`",INDIRECT("aatestreports_norev!Z"&amp;ROW()),"`,")</f>
        <v>`shift`:`AM`,</v>
      </c>
      <c r="AA2" s="25" t="str">
        <f ca="1">CONCATENATE("`",INDIRECT("aatestreports_norev!$AA$1"),"`:",INDIRECT("aatestreports_norev!AA"&amp;ROW()),",")</f>
        <v>`shiftStartTime`:8,</v>
      </c>
      <c r="AB2" s="26" t="str">
        <f ca="1">CONCATENATE("`",INDIRECT("aatestreports_norev!$AB$1"),"`:`",INDIRECT("aatestreports_norev!AB"&amp;ROW()),"`,")</f>
        <v>`wONum`:`715893089`,</v>
      </c>
      <c r="AC2" s="26" t="str">
        <f ca="1">CONCATENATE("`",INDIRECT("aatestreports_norev!$AC$1"),"`:`",INDIRECT("aatestreports_norev!AC"&amp;ROW()),"`,")</f>
        <v>`uNum`:`AA-7963`,</v>
      </c>
      <c r="AD2" s="27" t="str">
        <f ca="1">CONCATENATE("`",INDIRECT("aatestreports_norev!$AD$1"),"`:`",INDIRECT("aatestreports_norev!AD"&amp;ROW()),"`,")</f>
        <v>`notes`:`Cras eget feugiat dui, quis ultricies elit.`,</v>
      </c>
      <c r="AE2" s="27" t="str">
        <f ca="1">CONCATENATE("`",INDIRECT("aatestreports_norev!$AE$1"),"`:`",INDIRECT("aatestreports_norev!AE"&amp;ROW()),"`},")</f>
        <v>`shift_Serial`:`43047_01`},</v>
      </c>
      <c r="AF2" s="17" t="s">
        <v>104</v>
      </c>
    </row>
    <row r="3" spans="1:32" ht="15" x14ac:dyDescent="0.25">
      <c r="B3" s="26" t="str">
        <f t="shared" ref="B3:B66" ca="1" si="0">CONCATENATE("{`",INDIRECT("aatestreports_norev!$B$1"),"`:`",INDIRECT("aatestreports_norev!B"&amp;ROW()),"`,")</f>
        <v>{`_id`:`aaron_2017-11-14_06-20-54_Tue`,</v>
      </c>
      <c r="C3" s="26" t="str">
        <f t="shared" ref="C3:C66" ca="1" si="1">CONCATENATE("`",INDIRECT("aatestreports_norev!$C$1"),"`:`",INDIRECT("aatestreports_norev!C"&amp;ROW()),"`,")</f>
        <v>`worksiteEncoded`:`AA_ART_MNSHOP`,</v>
      </c>
      <c r="D3" s="26" t="str">
        <f t="shared" ref="D3:D66" ca="1" si="2">CONCATENATE("`",INDIRECT("aatestreports_norev!$D$1"),"`:`",INDIRECT("aatestreports_norev!D"&amp;ROW()),"`,")</f>
        <v>`client`:`AA`,</v>
      </c>
      <c r="E3" s="26" t="str">
        <f t="shared" ref="E3:E66" ca="1" si="3">CONCATENATE("`",INDIRECT("aatestreports_norev!$E$1"),"`:`",INDIRECT("aatestreports_norev!E"&amp;ROW()),"`,")</f>
        <v>`location`:`Artesia`,</v>
      </c>
      <c r="F3" s="26" t="str">
        <f t="shared" ref="F3:F66" ca="1" si="4">CONCATENATE("`",INDIRECT("aatestreports_norev!$F$1"),"`:`",INDIRECT("aatestreports_norev!F"&amp;ROW()),"`,")</f>
        <v>`locID`:`MNSHOP`,</v>
      </c>
      <c r="G3" s="26" t="str">
        <f t="shared" ref="G3:G66" ca="1" si="5">CONCATENATE("`",INDIRECT("aatestreports_norev!$G$1"),"`:`",INDIRECT("aatestreports_norev!G"&amp;ROW()),"`,")</f>
        <v>`username`:`aaron`,</v>
      </c>
      <c r="H3" s="26" t="str">
        <f t="shared" ref="H3:H66" ca="1" si="6">CONCATENATE("`",INDIRECT("aatestreports_norev!$H$1"),"`:`",INDIRECT("aatestreports_norev!H"&amp;ROW()),"`,")</f>
        <v>`lastName`:`Aaronaaronson`,</v>
      </c>
      <c r="I3" s="26" t="str">
        <f t="shared" ref="I3:I66" ca="1" si="7">CONCATENATE("`",INDIRECT("aatestreports_norev!$I$1"),"`:`",INDIRECT("aatestreports_norev!I"&amp;ROW()),"`,")</f>
        <v>`firstName`:`Aaron`,</v>
      </c>
      <c r="J3" s="26" t="str">
        <f t="shared" ref="J3:J66" ca="1" si="8">CONCATENATE("`",INDIRECT("aatestreports_norev!$J$1"),"`:`",INDIRECT("aatestreports_norev!J"&amp;ROW()),"`,")</f>
        <v>`technician`:`Aaronaaronson, Aaron`,</v>
      </c>
      <c r="K3" s="26" t="str">
        <f t="shared" ref="K3:K66" ca="1" si="9">CONCATENATE("`",INDIRECT("aatestreports_norev!$K$1"),"`:`",INDIRECT("aatestreports_norev!K"&amp;ROW()),"`,")</f>
        <v>`timeStampM`:`2017-11-14T06:20:54-06:00`,</v>
      </c>
      <c r="L3" s="26" t="str">
        <f t="shared" ref="L3:L66" ca="1" si="10">CONCATENATE("`",INDIRECT("aatestreports_norev!$L$1"),"`:`",INDIRECT("aatestreports_norev!L"&amp;ROW()),"`,")</f>
        <v>`shiftSerial`:`43047_01`,</v>
      </c>
      <c r="M3" s="25" t="str">
        <f t="shared" ref="M3:M66" ca="1" si="11">CONCATENATE("`",INDIRECT("aatestreports_norev!$M$1"),"`:",INDIRECT("aatestreports_norev!M"&amp;ROW()),",")</f>
        <v>`siteUid`:971087,</v>
      </c>
      <c r="N3" s="25" t="str">
        <f t="shared" ref="N3:N66" ca="1" si="12">CONCATENATE("`",INDIRECT("aatestreports_norev!$N$1"),"`:",INDIRECT("aatestreports_norev!N"&amp;ROW()),",")</f>
        <v>`timeStamp`:43053.2645150463,</v>
      </c>
      <c r="O3" s="25" t="str">
        <f t="shared" ref="O3:O66" ca="1" si="13">CONCATENATE("`",INDIRECT("aatestreports_norev!$O$1"),"`:",INDIRECT("aatestreports_norev!O"&amp;ROW()),",")</f>
        <v>`payrollPeriod`:43047,</v>
      </c>
      <c r="P3" s="25" t="str">
        <f t="shared" ref="P3:P66" ca="1" si="14">CONCATENATE("`",INDIRECT("aatestreports_norev!$P$1"),"`:",INDIRECT("aatestreports_norev!P"&amp;ROW()),",")</f>
        <v>`rprtDateX`:43047,</v>
      </c>
      <c r="Q3" s="25" t="str">
        <f t="shared" ref="Q3:Q66" ca="1" si="15">CONCATENATE("`",INDIRECT("aatestreports_norev!$Q$1"),"`:",INDIRECT("aatestreports_norev!Q"&amp;ROW()),",")</f>
        <v>`payroll_Period`:43047,</v>
      </c>
      <c r="R3" s="25" t="str">
        <f t="shared" ref="R3:R66" ca="1" si="16">CONCATENATE("`",INDIRECT("aatestreports_norev!$R$1"),"`:",INDIRECT("aatestreports_norev!R"&amp;ROW()),",")</f>
        <v>`tsX`:43047.375,</v>
      </c>
      <c r="S3" s="25" t="str">
        <f t="shared" ref="S3:S66" ca="1" si="17">CONCATENATE("`",INDIRECT("aatestreports_norev!$S$1"),"`:",INDIRECT("aatestreports_norev!S"&amp;ROW()),",")</f>
        <v>`teX`:43047.5416666667,</v>
      </c>
      <c r="T3" s="26" t="str">
        <f t="shared" ref="T3:T66" ca="1" si="18">CONCATENATE("`",INDIRECT("aatestreports_norev!$T$1"),"`:`",TEXT(INDIRECT("aatestreports_norev!T"&amp;ROW()),"hh:mm"),"`,")</f>
        <v>`ts`:`09:00`,</v>
      </c>
      <c r="U3" s="26" t="str">
        <f t="shared" ref="U3:U66" ca="1" si="19">CONCATENATE("`",INDIRECT("aatestreports_norev!$U$1"),"`:`",TEXT(INDIRECT("aatestreports_norev!U"&amp;ROW()),"hh:mm"),"`,")</f>
        <v>`te`:`13:00`,</v>
      </c>
      <c r="V3" s="25" t="str">
        <f t="shared" ref="V3:V66" ca="1" si="20">CONCATENATE("`",INDIRECT("aatestreports_norev!$V$1"),"`:",INDIRECT("aatestreports_norev!V"&amp;ROW()),",")</f>
        <v>`repairHrs`:4,</v>
      </c>
      <c r="W3" s="26" t="str">
        <f t="shared" ref="W3:W66" ca="1" si="21">CONCATENATE("`",INDIRECT("aatestreports_norev!$W$1"),"`:`",TEXT(INDIRECT("aatestreports_norev!W"&amp;ROW()),"yyyy-mm-dd"),"`,")</f>
        <v>`rprtDate`:`2017-11-08`,</v>
      </c>
      <c r="X3" s="26" t="str">
        <f t="shared" ref="X3:X66" ca="1" si="22">CONCATENATE("`",INDIRECT("aatestreports_norev!$X$1"),"`:`",INDIRECT("aatestreports_norev!X"&amp;ROW()),"`,")</f>
        <v>`timeStarts`:`2017-11-08T09:00:00-0600`,</v>
      </c>
      <c r="Y3" s="26" t="str">
        <f t="shared" ref="Y3:Y66" ca="1" si="23">CONCATENATE("`",INDIRECT("aatestreports_norev!$Y$1"),"`:`",INDIRECT("aatestreports_norev!Y"&amp;ROW()),"`,")</f>
        <v>`timeEnds`:`2017-11-08T13:00:00-0600`,</v>
      </c>
      <c r="Z3" s="26" t="str">
        <f t="shared" ref="Z3:Z66" ca="1" si="24">CONCATENATE("`",INDIRECT("aatestreports_norev!$Z$1"),"`:`",INDIRECT("aatestreports_norev!Z"&amp;ROW()),"`,")</f>
        <v>`shift`:`AM`,</v>
      </c>
      <c r="AA3" s="25" t="str">
        <f t="shared" ref="AA3:AA66" ca="1" si="25">CONCATENATE("`",INDIRECT("aatestreports_norev!$AA$1"),"`:",INDIRECT("aatestreports_norev!AA"&amp;ROW()),",")</f>
        <v>`shiftStartTime`:8,</v>
      </c>
      <c r="AB3" s="26" t="str">
        <f t="shared" ref="AB3:AB66" ca="1" si="26">CONCATENATE("`",INDIRECT("aatestreports_norev!$AB$1"),"`:`",INDIRECT("aatestreports_norev!AB"&amp;ROW()),"`,")</f>
        <v>`wONum`:`715549516`,</v>
      </c>
      <c r="AC3" s="26" t="str">
        <f t="shared" ref="AC3:AC66" ca="1" si="27">CONCATENATE("`",INDIRECT("aatestreports_norev!$AC$1"),"`:`",INDIRECT("aatestreports_norev!AC"&amp;ROW()),"`,")</f>
        <v>`uNum`:`AA-7361`,</v>
      </c>
      <c r="AD3" s="27" t="str">
        <f t="shared" ref="AD3:AD66" ca="1" si="28">CONCATENATE("`",INDIRECT("aatestreports_norev!$AD$1"),"`:`",INDIRECT("aatestreports_norev!AD"&amp;ROW()),"`,")</f>
        <v>`notes`:`Fusce et accumsan ex, molestie porttitor velit.`,</v>
      </c>
      <c r="AE3" s="27" t="str">
        <f t="shared" ref="AE3:AE66" ca="1" si="29">CONCATENATE("`",INDIRECT("aatestreports_norev!$AE$1"),"`:`",INDIRECT("aatestreports_norev!AE"&amp;ROW()),"`},")</f>
        <v>`shift_Serial`:`43047_01`},</v>
      </c>
      <c r="AF3" s="17" t="s">
        <v>104</v>
      </c>
    </row>
    <row r="4" spans="1:32" ht="15" x14ac:dyDescent="0.25">
      <c r="B4" s="26" t="str">
        <f t="shared" ca="1" si="0"/>
        <v>{`_id`:`aaron_2017-11-14_07-40-06_Tue`,</v>
      </c>
      <c r="C4" s="26" t="str">
        <f t="shared" ca="1" si="1"/>
        <v>`worksiteEncoded`:`AA_ART_MNSHOP`,</v>
      </c>
      <c r="D4" s="26" t="str">
        <f t="shared" ca="1" si="2"/>
        <v>`client`:`AA`,</v>
      </c>
      <c r="E4" s="26" t="str">
        <f t="shared" ca="1" si="3"/>
        <v>`location`:`Artesia`,</v>
      </c>
      <c r="F4" s="26" t="str">
        <f t="shared" ca="1" si="4"/>
        <v>`locID`:`MNSHOP`,</v>
      </c>
      <c r="G4" s="26" t="str">
        <f t="shared" ca="1" si="5"/>
        <v>`username`:`aaron`,</v>
      </c>
      <c r="H4" s="26" t="str">
        <f t="shared" ca="1" si="6"/>
        <v>`lastName`:`Aaronaaronson`,</v>
      </c>
      <c r="I4" s="26" t="str">
        <f t="shared" ca="1" si="7"/>
        <v>`firstName`:`Aaron`,</v>
      </c>
      <c r="J4" s="26" t="str">
        <f t="shared" ca="1" si="8"/>
        <v>`technician`:`Aaronaaronson, Aaron`,</v>
      </c>
      <c r="K4" s="26" t="str">
        <f t="shared" ca="1" si="9"/>
        <v>`timeStampM`:`2017-11-14T07:40:06-06:00`,</v>
      </c>
      <c r="L4" s="26" t="str">
        <f t="shared" ca="1" si="10"/>
        <v>`shiftSerial`:`43047_01`,</v>
      </c>
      <c r="M4" s="25" t="str">
        <f t="shared" ca="1" si="11"/>
        <v>`siteUid`:971087,</v>
      </c>
      <c r="N4" s="25" t="str">
        <f t="shared" ca="1" si="12"/>
        <v>`timeStamp`:43053.3195150463,</v>
      </c>
      <c r="O4" s="25" t="str">
        <f t="shared" ca="1" si="13"/>
        <v>`payrollPeriod`:43047,</v>
      </c>
      <c r="P4" s="25" t="str">
        <f t="shared" ca="1" si="14"/>
        <v>`rprtDateX`:43047,</v>
      </c>
      <c r="Q4" s="25" t="str">
        <f t="shared" ca="1" si="15"/>
        <v>`payroll_Period`:43047,</v>
      </c>
      <c r="R4" s="25" t="str">
        <f t="shared" ca="1" si="16"/>
        <v>`tsX`:43047.5416666667,</v>
      </c>
      <c r="S4" s="25" t="str">
        <f t="shared" ca="1" si="17"/>
        <v>`teX`:43047.75,</v>
      </c>
      <c r="T4" s="26" t="str">
        <f t="shared" ca="1" si="18"/>
        <v>`ts`:`13:00`,</v>
      </c>
      <c r="U4" s="26" t="str">
        <f t="shared" ca="1" si="19"/>
        <v>`te`:`18:00`,</v>
      </c>
      <c r="V4" s="25" t="str">
        <f t="shared" ca="1" si="20"/>
        <v>`repairHrs`:5,</v>
      </c>
      <c r="W4" s="26" t="str">
        <f t="shared" ca="1" si="21"/>
        <v>`rprtDate`:`2017-11-08`,</v>
      </c>
      <c r="X4" s="26" t="str">
        <f t="shared" ca="1" si="22"/>
        <v>`timeStarts`:`2017-11-08T13:00:00-0600`,</v>
      </c>
      <c r="Y4" s="26" t="str">
        <f t="shared" ca="1" si="23"/>
        <v>`timeEnds`:`2017-11-08T18:00:00-0600`,</v>
      </c>
      <c r="Z4" s="26" t="str">
        <f t="shared" ca="1" si="24"/>
        <v>`shift`:`AM`,</v>
      </c>
      <c r="AA4" s="25" t="str">
        <f t="shared" ca="1" si="25"/>
        <v>`shiftStartTime`:8,</v>
      </c>
      <c r="AB4" s="26" t="str">
        <f t="shared" ca="1" si="26"/>
        <v>`wONum`:`715205099`,</v>
      </c>
      <c r="AC4" s="26" t="str">
        <f t="shared" ca="1" si="27"/>
        <v>`uNum`:`AA-7891`,</v>
      </c>
      <c r="AD4" s="27" t="str">
        <f t="shared" ca="1" si="28"/>
        <v>`notes`:`Integer fringilla eros id augue suscipit, eget luctus sem consectetur.`,</v>
      </c>
      <c r="AE4" s="27" t="str">
        <f t="shared" ca="1" si="29"/>
        <v>`shift_Serial`:`43047_01`},</v>
      </c>
      <c r="AF4" s="17" t="s">
        <v>104</v>
      </c>
    </row>
    <row r="5" spans="1:32" ht="15" x14ac:dyDescent="0.25">
      <c r="B5" s="26" t="str">
        <f t="shared" ca="1" si="0"/>
        <v>{`_id`:`aaron_2017-11-14_09-55-28_Tue`,</v>
      </c>
      <c r="C5" s="26" t="str">
        <f t="shared" ca="1" si="1"/>
        <v>`worksiteEncoded`:`AA_ART_MNSHOP`,</v>
      </c>
      <c r="D5" s="26" t="str">
        <f t="shared" ca="1" si="2"/>
        <v>`client`:`AA`,</v>
      </c>
      <c r="E5" s="26" t="str">
        <f t="shared" ca="1" si="3"/>
        <v>`location`:`Artesia`,</v>
      </c>
      <c r="F5" s="26" t="str">
        <f t="shared" ca="1" si="4"/>
        <v>`locID`:`MNSHOP`,</v>
      </c>
      <c r="G5" s="26" t="str">
        <f t="shared" ca="1" si="5"/>
        <v>`username`:`aaron`,</v>
      </c>
      <c r="H5" s="26" t="str">
        <f t="shared" ca="1" si="6"/>
        <v>`lastName`:`Aaronaaronson`,</v>
      </c>
      <c r="I5" s="26" t="str">
        <f t="shared" ca="1" si="7"/>
        <v>`firstName`:`Aaron`,</v>
      </c>
      <c r="J5" s="26" t="str">
        <f t="shared" ca="1" si="8"/>
        <v>`technician`:`Aaronaaronson, Aaron`,</v>
      </c>
      <c r="K5" s="26" t="str">
        <f t="shared" ca="1" si="9"/>
        <v>`timeStampM`:`2017-11-14T09:55:28-06:00`,</v>
      </c>
      <c r="L5" s="26" t="str">
        <f t="shared" ca="1" si="10"/>
        <v>`shiftSerial`:`43047_01`,</v>
      </c>
      <c r="M5" s="25" t="str">
        <f t="shared" ca="1" si="11"/>
        <v>`siteUid`:971087,</v>
      </c>
      <c r="N5" s="25" t="str">
        <f t="shared" ca="1" si="12"/>
        <v>`timeStamp`:43053.4135150463,</v>
      </c>
      <c r="O5" s="25" t="str">
        <f t="shared" ca="1" si="13"/>
        <v>`payrollPeriod`:43047,</v>
      </c>
      <c r="P5" s="25" t="str">
        <f t="shared" ca="1" si="14"/>
        <v>`rprtDateX`:43047,</v>
      </c>
      <c r="Q5" s="25" t="str">
        <f t="shared" ca="1" si="15"/>
        <v>`payroll_Period`:43047,</v>
      </c>
      <c r="R5" s="25" t="str">
        <f t="shared" ca="1" si="16"/>
        <v>`tsX`:43047.75,</v>
      </c>
      <c r="S5" s="25" t="str">
        <f t="shared" ca="1" si="17"/>
        <v>`teX`:43047.7916666667,</v>
      </c>
      <c r="T5" s="26" t="str">
        <f t="shared" ca="1" si="18"/>
        <v>`ts`:`18:00`,</v>
      </c>
      <c r="U5" s="26" t="str">
        <f t="shared" ca="1" si="19"/>
        <v>`te`:`19:00`,</v>
      </c>
      <c r="V5" s="25" t="str">
        <f t="shared" ca="1" si="20"/>
        <v>`repairHrs`:1,</v>
      </c>
      <c r="W5" s="26" t="str">
        <f t="shared" ca="1" si="21"/>
        <v>`rprtDate`:`2017-11-08`,</v>
      </c>
      <c r="X5" s="26" t="str">
        <f t="shared" ca="1" si="22"/>
        <v>`timeStarts`:`2017-11-08T18:00:00-0600`,</v>
      </c>
      <c r="Y5" s="26" t="str">
        <f t="shared" ca="1" si="23"/>
        <v>`timeEnds`:`2017-11-08T19:00:00-0600`,</v>
      </c>
      <c r="Z5" s="26" t="str">
        <f t="shared" ca="1" si="24"/>
        <v>`shift`:`AM`,</v>
      </c>
      <c r="AA5" s="25" t="str">
        <f t="shared" ca="1" si="25"/>
        <v>`shiftStartTime`:8,</v>
      </c>
      <c r="AB5" s="26" t="str">
        <f t="shared" ca="1" si="26"/>
        <v>`wONum`:`715330850`,</v>
      </c>
      <c r="AC5" s="26" t="str">
        <f t="shared" ca="1" si="27"/>
        <v>`uNum`:`AA-7658`,</v>
      </c>
      <c r="AD5" s="27" t="str">
        <f t="shared" ca="1" si="28"/>
        <v>`notes`:`Quisque egestas euismod imperdiet.`,</v>
      </c>
      <c r="AE5" s="27" t="str">
        <f t="shared" ca="1" si="29"/>
        <v>`shift_Serial`:`43047_01`},</v>
      </c>
      <c r="AF5" s="17" t="s">
        <v>104</v>
      </c>
    </row>
    <row r="6" spans="1:32" ht="15" x14ac:dyDescent="0.25">
      <c r="B6" s="26" t="str">
        <f t="shared" ca="1" si="0"/>
        <v>{`_id`:`aaron_2017-11-14_10-35-47_Tue`,</v>
      </c>
      <c r="C6" s="26" t="str">
        <f t="shared" ca="1" si="1"/>
        <v>`worksiteEncoded`:`AA_ART_MNSHOP`,</v>
      </c>
      <c r="D6" s="26" t="str">
        <f t="shared" ca="1" si="2"/>
        <v>`client`:`AA`,</v>
      </c>
      <c r="E6" s="26" t="str">
        <f t="shared" ca="1" si="3"/>
        <v>`location`:`Artesia`,</v>
      </c>
      <c r="F6" s="26" t="str">
        <f t="shared" ca="1" si="4"/>
        <v>`locID`:`MNSHOP`,</v>
      </c>
      <c r="G6" s="26" t="str">
        <f t="shared" ca="1" si="5"/>
        <v>`username`:`aaron`,</v>
      </c>
      <c r="H6" s="26" t="str">
        <f t="shared" ca="1" si="6"/>
        <v>`lastName`:`Aaronaaronson`,</v>
      </c>
      <c r="I6" s="26" t="str">
        <f t="shared" ca="1" si="7"/>
        <v>`firstName`:`Aaron`,</v>
      </c>
      <c r="J6" s="26" t="str">
        <f t="shared" ca="1" si="8"/>
        <v>`technician`:`Aaronaaronson, Aaron`,</v>
      </c>
      <c r="K6" s="26" t="str">
        <f t="shared" ca="1" si="9"/>
        <v>`timeStampM`:`2017-11-14T10:35:47-06:00`,</v>
      </c>
      <c r="L6" s="26" t="str">
        <f t="shared" ca="1" si="10"/>
        <v>`shiftSerial`:`43047_01`,</v>
      </c>
      <c r="M6" s="25" t="str">
        <f t="shared" ca="1" si="11"/>
        <v>`siteUid`:971087,</v>
      </c>
      <c r="N6" s="25" t="str">
        <f t="shared" ca="1" si="12"/>
        <v>`timeStamp`:43053.4415150463,</v>
      </c>
      <c r="O6" s="25" t="str">
        <f t="shared" ca="1" si="13"/>
        <v>`payrollPeriod`:43047,</v>
      </c>
      <c r="P6" s="25" t="str">
        <f t="shared" ca="1" si="14"/>
        <v>`rprtDateX`:43047,</v>
      </c>
      <c r="Q6" s="25" t="str">
        <f t="shared" ca="1" si="15"/>
        <v>`payroll_Period`:43047,</v>
      </c>
      <c r="R6" s="25" t="str">
        <f t="shared" ca="1" si="16"/>
        <v>`tsX`:43047.7916666667,</v>
      </c>
      <c r="S6" s="25" t="str">
        <f t="shared" ca="1" si="17"/>
        <v>`teX`:43047.875,</v>
      </c>
      <c r="T6" s="26" t="str">
        <f t="shared" ca="1" si="18"/>
        <v>`ts`:`19:00`,</v>
      </c>
      <c r="U6" s="26" t="str">
        <f t="shared" ca="1" si="19"/>
        <v>`te`:`21:00`,</v>
      </c>
      <c r="V6" s="25" t="str">
        <f t="shared" ca="1" si="20"/>
        <v>`repairHrs`:2,</v>
      </c>
      <c r="W6" s="26" t="str">
        <f t="shared" ca="1" si="21"/>
        <v>`rprtDate`:`2017-11-08`,</v>
      </c>
      <c r="X6" s="26" t="str">
        <f t="shared" ca="1" si="22"/>
        <v>`timeStarts`:`2017-11-08T19:00:00-0600`,</v>
      </c>
      <c r="Y6" s="26" t="str">
        <f t="shared" ca="1" si="23"/>
        <v>`timeEnds`:`2017-11-08T21:00:00-0600`,</v>
      </c>
      <c r="Z6" s="26" t="str">
        <f t="shared" ca="1" si="24"/>
        <v>`shift`:`AM`,</v>
      </c>
      <c r="AA6" s="25" t="str">
        <f t="shared" ca="1" si="25"/>
        <v>`shiftStartTime`:8,</v>
      </c>
      <c r="AB6" s="26" t="str">
        <f t="shared" ca="1" si="26"/>
        <v>`wONum`:`715275892`,</v>
      </c>
      <c r="AC6" s="26" t="str">
        <f t="shared" ca="1" si="27"/>
        <v>`uNum`:`AA-7133`,</v>
      </c>
      <c r="AD6" s="27" t="str">
        <f t="shared" ca="1" si="28"/>
        <v>`notes`:`Curabitur pharetra ultricies tincidunt.`,</v>
      </c>
      <c r="AE6" s="27" t="str">
        <f t="shared" ca="1" si="29"/>
        <v>`shift_Serial`:`43047_01`},</v>
      </c>
      <c r="AF6" s="17" t="s">
        <v>104</v>
      </c>
    </row>
    <row r="7" spans="1:32" ht="15" x14ac:dyDescent="0.25">
      <c r="B7" s="26" t="str">
        <f t="shared" ca="1" si="0"/>
        <v>{`_id`:`aaron_2017-11-14_11-11-47_Tue`,</v>
      </c>
      <c r="C7" s="26" t="str">
        <f t="shared" ca="1" si="1"/>
        <v>`worksiteEncoded`:`AA_ART_MNSHOP`,</v>
      </c>
      <c r="D7" s="26" t="str">
        <f t="shared" ca="1" si="2"/>
        <v>`client`:`AA`,</v>
      </c>
      <c r="E7" s="26" t="str">
        <f t="shared" ca="1" si="3"/>
        <v>`location`:`Artesia`,</v>
      </c>
      <c r="F7" s="26" t="str">
        <f t="shared" ca="1" si="4"/>
        <v>`locID`:`MNSHOP`,</v>
      </c>
      <c r="G7" s="26" t="str">
        <f t="shared" ca="1" si="5"/>
        <v>`username`:`aaron`,</v>
      </c>
      <c r="H7" s="26" t="str">
        <f t="shared" ca="1" si="6"/>
        <v>`lastName`:`Aaronaaronson`,</v>
      </c>
      <c r="I7" s="26" t="str">
        <f t="shared" ca="1" si="7"/>
        <v>`firstName`:`Aaron`,</v>
      </c>
      <c r="J7" s="26" t="str">
        <f t="shared" ca="1" si="8"/>
        <v>`technician`:`Aaronaaronson, Aaron`,</v>
      </c>
      <c r="K7" s="26" t="str">
        <f t="shared" ca="1" si="9"/>
        <v>`timeStampM`:`2017-11-14T11:11:47-06:00`,</v>
      </c>
      <c r="L7" s="26" t="str">
        <f t="shared" ca="1" si="10"/>
        <v>`shiftSerial`:`43047_02`,</v>
      </c>
      <c r="M7" s="25" t="str">
        <f t="shared" ca="1" si="11"/>
        <v>`siteUid`:971087,</v>
      </c>
      <c r="N7" s="25" t="str">
        <f t="shared" ca="1" si="12"/>
        <v>`timeStamp`:43053.4665150463,</v>
      </c>
      <c r="O7" s="25" t="str">
        <f t="shared" ca="1" si="13"/>
        <v>`payrollPeriod`:43047,</v>
      </c>
      <c r="P7" s="25" t="str">
        <f t="shared" ca="1" si="14"/>
        <v>`rprtDateX`:43048,</v>
      </c>
      <c r="Q7" s="25" t="str">
        <f t="shared" ca="1" si="15"/>
        <v>`payroll_Period`:43047,</v>
      </c>
      <c r="R7" s="25" t="str">
        <f t="shared" ca="1" si="16"/>
        <v>`tsX`:43048.3333333333,</v>
      </c>
      <c r="S7" s="25" t="str">
        <f t="shared" ca="1" si="17"/>
        <v>`teX`:43048.4583333333,</v>
      </c>
      <c r="T7" s="26" t="str">
        <f t="shared" ca="1" si="18"/>
        <v>`ts`:`08:00`,</v>
      </c>
      <c r="U7" s="26" t="str">
        <f t="shared" ca="1" si="19"/>
        <v>`te`:`11:00`,</v>
      </c>
      <c r="V7" s="25" t="str">
        <f t="shared" ca="1" si="20"/>
        <v>`repairHrs`:3,</v>
      </c>
      <c r="W7" s="26" t="str">
        <f t="shared" ca="1" si="21"/>
        <v>`rprtDate`:`2017-11-09`,</v>
      </c>
      <c r="X7" s="26" t="str">
        <f t="shared" ca="1" si="22"/>
        <v>`timeStarts`:`2017-11-09T08:00:00-0600`,</v>
      </c>
      <c r="Y7" s="26" t="str">
        <f t="shared" ca="1" si="23"/>
        <v>`timeEnds`:`2017-11-09T11:00:00-0600`,</v>
      </c>
      <c r="Z7" s="26" t="str">
        <f t="shared" ca="1" si="24"/>
        <v>`shift`:`AM`,</v>
      </c>
      <c r="AA7" s="25" t="str">
        <f t="shared" ca="1" si="25"/>
        <v>`shiftStartTime`:8,</v>
      </c>
      <c r="AB7" s="26" t="str">
        <f t="shared" ca="1" si="26"/>
        <v>`wONum`:`715614340`,</v>
      </c>
      <c r="AC7" s="26" t="str">
        <f t="shared" ca="1" si="27"/>
        <v>`uNum`:`AA-7294`,</v>
      </c>
      <c r="AD7" s="27" t="str">
        <f t="shared" ca="1" si="28"/>
        <v>`notes`:`Curabitur facilisis, lacus at venenatis dictum, lacus velit finibus elit, nec efficitur magna lorem vel velit.`,</v>
      </c>
      <c r="AE7" s="27" t="str">
        <f t="shared" ca="1" si="29"/>
        <v>`shift_Serial`:`43047_02`},</v>
      </c>
      <c r="AF7" s="17" t="s">
        <v>104</v>
      </c>
    </row>
    <row r="8" spans="1:32" ht="15" x14ac:dyDescent="0.25">
      <c r="B8" s="26" t="str">
        <f t="shared" ca="1" si="0"/>
        <v>{`_id`:`aaron_2017-11-14_11-36-16_Tue`,</v>
      </c>
      <c r="C8" s="26" t="str">
        <f t="shared" ca="1" si="1"/>
        <v>`worksiteEncoded`:`AA_ART_MNSHOP`,</v>
      </c>
      <c r="D8" s="26" t="str">
        <f t="shared" ca="1" si="2"/>
        <v>`client`:`AA`,</v>
      </c>
      <c r="E8" s="26" t="str">
        <f t="shared" ca="1" si="3"/>
        <v>`location`:`Artesia`,</v>
      </c>
      <c r="F8" s="26" t="str">
        <f t="shared" ca="1" si="4"/>
        <v>`locID`:`MNSHOP`,</v>
      </c>
      <c r="G8" s="26" t="str">
        <f t="shared" ca="1" si="5"/>
        <v>`username`:`aaron`,</v>
      </c>
      <c r="H8" s="26" t="str">
        <f t="shared" ca="1" si="6"/>
        <v>`lastName`:`Aaronaaronson`,</v>
      </c>
      <c r="I8" s="26" t="str">
        <f t="shared" ca="1" si="7"/>
        <v>`firstName`:`Aaron`,</v>
      </c>
      <c r="J8" s="26" t="str">
        <f t="shared" ca="1" si="8"/>
        <v>`technician`:`Aaronaaronson, Aaron`,</v>
      </c>
      <c r="K8" s="26" t="str">
        <f t="shared" ca="1" si="9"/>
        <v>`timeStampM`:`2017-11-14T11:36:16-06:00`,</v>
      </c>
      <c r="L8" s="26" t="str">
        <f t="shared" ca="1" si="10"/>
        <v>`shiftSerial`:`43047_02`,</v>
      </c>
      <c r="M8" s="25" t="str">
        <f t="shared" ca="1" si="11"/>
        <v>`siteUid`:971087,</v>
      </c>
      <c r="N8" s="25" t="str">
        <f t="shared" ca="1" si="12"/>
        <v>`timeStamp`:43053.4835150463,</v>
      </c>
      <c r="O8" s="25" t="str">
        <f t="shared" ca="1" si="13"/>
        <v>`payrollPeriod`:43047,</v>
      </c>
      <c r="P8" s="25" t="str">
        <f t="shared" ca="1" si="14"/>
        <v>`rprtDateX`:43048,</v>
      </c>
      <c r="Q8" s="25" t="str">
        <f t="shared" ca="1" si="15"/>
        <v>`payroll_Period`:43047,</v>
      </c>
      <c r="R8" s="25" t="str">
        <f t="shared" ca="1" si="16"/>
        <v>`tsX`:43048.4583333333,</v>
      </c>
      <c r="S8" s="25" t="str">
        <f t="shared" ca="1" si="17"/>
        <v>`teX`:43048.5,</v>
      </c>
      <c r="T8" s="26" t="str">
        <f t="shared" ca="1" si="18"/>
        <v>`ts`:`11:00`,</v>
      </c>
      <c r="U8" s="26" t="str">
        <f t="shared" ca="1" si="19"/>
        <v>`te`:`12:00`,</v>
      </c>
      <c r="V8" s="25" t="str">
        <f t="shared" ca="1" si="20"/>
        <v>`repairHrs`:1,</v>
      </c>
      <c r="W8" s="26" t="str">
        <f t="shared" ca="1" si="21"/>
        <v>`rprtDate`:`2017-11-09`,</v>
      </c>
      <c r="X8" s="26" t="str">
        <f t="shared" ca="1" si="22"/>
        <v>`timeStarts`:`2017-11-09T11:00:00-0600`,</v>
      </c>
      <c r="Y8" s="26" t="str">
        <f t="shared" ca="1" si="23"/>
        <v>`timeEnds`:`2017-11-09T12:00:00-0600`,</v>
      </c>
      <c r="Z8" s="26" t="str">
        <f t="shared" ca="1" si="24"/>
        <v>`shift`:`AM`,</v>
      </c>
      <c r="AA8" s="25" t="str">
        <f t="shared" ca="1" si="25"/>
        <v>`shiftStartTime`:8,</v>
      </c>
      <c r="AB8" s="26" t="str">
        <f t="shared" ca="1" si="26"/>
        <v>`wONum`:`715028458`,</v>
      </c>
      <c r="AC8" s="26" t="str">
        <f t="shared" ca="1" si="27"/>
        <v>`uNum`:`AA-7244`,</v>
      </c>
      <c r="AD8" s="27" t="str">
        <f t="shared" ca="1" si="28"/>
        <v>`notes`:`Vivamus laoreet quis ante ut aliquam.`,</v>
      </c>
      <c r="AE8" s="27" t="str">
        <f t="shared" ca="1" si="29"/>
        <v>`shift_Serial`:`43047_02`},</v>
      </c>
      <c r="AF8" s="17" t="s">
        <v>104</v>
      </c>
    </row>
    <row r="9" spans="1:32" ht="15" x14ac:dyDescent="0.25">
      <c r="B9" s="26" t="str">
        <f t="shared" ca="1" si="0"/>
        <v>{`_id`:`aaron_2017-11-14_12-56-54_Tue`,</v>
      </c>
      <c r="C9" s="26" t="str">
        <f t="shared" ca="1" si="1"/>
        <v>`worksiteEncoded`:`AA_ART_MNSHOP`,</v>
      </c>
      <c r="D9" s="26" t="str">
        <f t="shared" ca="1" si="2"/>
        <v>`client`:`AA`,</v>
      </c>
      <c r="E9" s="26" t="str">
        <f t="shared" ca="1" si="3"/>
        <v>`location`:`Artesia`,</v>
      </c>
      <c r="F9" s="26" t="str">
        <f t="shared" ca="1" si="4"/>
        <v>`locID`:`MNSHOP`,</v>
      </c>
      <c r="G9" s="26" t="str">
        <f t="shared" ca="1" si="5"/>
        <v>`username`:`aaron`,</v>
      </c>
      <c r="H9" s="26" t="str">
        <f t="shared" ca="1" si="6"/>
        <v>`lastName`:`Aaronaaronson`,</v>
      </c>
      <c r="I9" s="26" t="str">
        <f t="shared" ca="1" si="7"/>
        <v>`firstName`:`Aaron`,</v>
      </c>
      <c r="J9" s="26" t="str">
        <f t="shared" ca="1" si="8"/>
        <v>`technician`:`Aaronaaronson, Aaron`,</v>
      </c>
      <c r="K9" s="26" t="str">
        <f t="shared" ca="1" si="9"/>
        <v>`timeStampM`:`2017-11-14T12:56:54-06:00`,</v>
      </c>
      <c r="L9" s="26" t="str">
        <f t="shared" ca="1" si="10"/>
        <v>`shiftSerial`:`43047_02`,</v>
      </c>
      <c r="M9" s="25" t="str">
        <f t="shared" ca="1" si="11"/>
        <v>`siteUid`:971087,</v>
      </c>
      <c r="N9" s="25" t="str">
        <f t="shared" ca="1" si="12"/>
        <v>`timeStamp`:43053.5395150463,</v>
      </c>
      <c r="O9" s="25" t="str">
        <f t="shared" ca="1" si="13"/>
        <v>`payrollPeriod`:43047,</v>
      </c>
      <c r="P9" s="25" t="str">
        <f t="shared" ca="1" si="14"/>
        <v>`rprtDateX`:43048,</v>
      </c>
      <c r="Q9" s="25" t="str">
        <f t="shared" ca="1" si="15"/>
        <v>`payroll_Period`:43047,</v>
      </c>
      <c r="R9" s="25" t="str">
        <f t="shared" ca="1" si="16"/>
        <v>`tsX`:43048.5,</v>
      </c>
      <c r="S9" s="25" t="str">
        <f t="shared" ca="1" si="17"/>
        <v>`teX`:43048.6666666667,</v>
      </c>
      <c r="T9" s="26" t="str">
        <f t="shared" ca="1" si="18"/>
        <v>`ts`:`12:00`,</v>
      </c>
      <c r="U9" s="26" t="str">
        <f t="shared" ca="1" si="19"/>
        <v>`te`:`16:00`,</v>
      </c>
      <c r="V9" s="25" t="str">
        <f t="shared" ca="1" si="20"/>
        <v>`repairHrs`:4,</v>
      </c>
      <c r="W9" s="26" t="str">
        <f t="shared" ca="1" si="21"/>
        <v>`rprtDate`:`2017-11-09`,</v>
      </c>
      <c r="X9" s="26" t="str">
        <f t="shared" ca="1" si="22"/>
        <v>`timeStarts`:`2017-11-09T12:00:00-0600`,</v>
      </c>
      <c r="Y9" s="26" t="str">
        <f t="shared" ca="1" si="23"/>
        <v>`timeEnds`:`2017-11-09T16:00:00-0600`,</v>
      </c>
      <c r="Z9" s="26" t="str">
        <f t="shared" ca="1" si="24"/>
        <v>`shift`:`AM`,</v>
      </c>
      <c r="AA9" s="25" t="str">
        <f t="shared" ca="1" si="25"/>
        <v>`shiftStartTime`:8,</v>
      </c>
      <c r="AB9" s="26" t="str">
        <f t="shared" ca="1" si="26"/>
        <v>`wONum`:`715548410`,</v>
      </c>
      <c r="AC9" s="26" t="str">
        <f t="shared" ca="1" si="27"/>
        <v>`uNum`:`AA-7006`,</v>
      </c>
      <c r="AD9" s="27" t="str">
        <f t="shared" ca="1" si="28"/>
        <v>`notes`:`Nam tempor lacinia elit id gravida.`,</v>
      </c>
      <c r="AE9" s="27" t="str">
        <f t="shared" ca="1" si="29"/>
        <v>`shift_Serial`:`43047_02`},</v>
      </c>
      <c r="AF9" s="17" t="s">
        <v>104</v>
      </c>
    </row>
    <row r="10" spans="1:32" ht="15" x14ac:dyDescent="0.25">
      <c r="B10" s="26" t="str">
        <f t="shared" ca="1" si="0"/>
        <v>{`_id`:`aaron_2017-11-14_13-51-37_Tue`,</v>
      </c>
      <c r="C10" s="26" t="str">
        <f t="shared" ca="1" si="1"/>
        <v>`worksiteEncoded`:`AA_ART_MNSHOP`,</v>
      </c>
      <c r="D10" s="26" t="str">
        <f t="shared" ca="1" si="2"/>
        <v>`client`:`AA`,</v>
      </c>
      <c r="E10" s="26" t="str">
        <f t="shared" ca="1" si="3"/>
        <v>`location`:`Artesia`,</v>
      </c>
      <c r="F10" s="26" t="str">
        <f t="shared" ca="1" si="4"/>
        <v>`locID`:`MNSHOP`,</v>
      </c>
      <c r="G10" s="26" t="str">
        <f t="shared" ca="1" si="5"/>
        <v>`username`:`aaron`,</v>
      </c>
      <c r="H10" s="26" t="str">
        <f t="shared" ca="1" si="6"/>
        <v>`lastName`:`Aaronaaronson`,</v>
      </c>
      <c r="I10" s="26" t="str">
        <f t="shared" ca="1" si="7"/>
        <v>`firstName`:`Aaron`,</v>
      </c>
      <c r="J10" s="26" t="str">
        <f t="shared" ca="1" si="8"/>
        <v>`technician`:`Aaronaaronson, Aaron`,</v>
      </c>
      <c r="K10" s="26" t="str">
        <f t="shared" ca="1" si="9"/>
        <v>`timeStampM`:`2017-11-14T13:51:37-06:00`,</v>
      </c>
      <c r="L10" s="26" t="str">
        <f t="shared" ca="1" si="10"/>
        <v>`shiftSerial`:`43047_02`,</v>
      </c>
      <c r="M10" s="25" t="str">
        <f t="shared" ca="1" si="11"/>
        <v>`siteUid`:971087,</v>
      </c>
      <c r="N10" s="25" t="str">
        <f t="shared" ca="1" si="12"/>
        <v>`timeStamp`:43053.5775150463,</v>
      </c>
      <c r="O10" s="25" t="str">
        <f t="shared" ca="1" si="13"/>
        <v>`payrollPeriod`:43047,</v>
      </c>
      <c r="P10" s="25" t="str">
        <f t="shared" ca="1" si="14"/>
        <v>`rprtDateX`:43048,</v>
      </c>
      <c r="Q10" s="25" t="str">
        <f t="shared" ca="1" si="15"/>
        <v>`payroll_Period`:43047,</v>
      </c>
      <c r="R10" s="25" t="str">
        <f t="shared" ca="1" si="16"/>
        <v>`tsX`:43048.6666666667,</v>
      </c>
      <c r="S10" s="25" t="str">
        <f t="shared" ca="1" si="17"/>
        <v>`teX`:43048.7916666667,</v>
      </c>
      <c r="T10" s="26" t="str">
        <f t="shared" ca="1" si="18"/>
        <v>`ts`:`16:00`,</v>
      </c>
      <c r="U10" s="26" t="str">
        <f t="shared" ca="1" si="19"/>
        <v>`te`:`19:00`,</v>
      </c>
      <c r="V10" s="25" t="str">
        <f t="shared" ca="1" si="20"/>
        <v>`repairHrs`:3,</v>
      </c>
      <c r="W10" s="26" t="str">
        <f t="shared" ca="1" si="21"/>
        <v>`rprtDate`:`2017-11-09`,</v>
      </c>
      <c r="X10" s="26" t="str">
        <f t="shared" ca="1" si="22"/>
        <v>`timeStarts`:`2017-11-09T16:00:00-0600`,</v>
      </c>
      <c r="Y10" s="26" t="str">
        <f t="shared" ca="1" si="23"/>
        <v>`timeEnds`:`2017-11-09T19:00:00-0600`,</v>
      </c>
      <c r="Z10" s="26" t="str">
        <f t="shared" ca="1" si="24"/>
        <v>`shift`:`AM`,</v>
      </c>
      <c r="AA10" s="25" t="str">
        <f t="shared" ca="1" si="25"/>
        <v>`shiftStartTime`:8,</v>
      </c>
      <c r="AB10" s="26" t="str">
        <f t="shared" ca="1" si="26"/>
        <v>`wONum`:`715106010`,</v>
      </c>
      <c r="AC10" s="26" t="str">
        <f t="shared" ca="1" si="27"/>
        <v>`uNum`:`AA-7891`,</v>
      </c>
      <c r="AD10" s="27" t="str">
        <f t="shared" ca="1" si="28"/>
        <v>`notes`:`Curabitur vitae porttitor nulla.`,</v>
      </c>
      <c r="AE10" s="27" t="str">
        <f t="shared" ca="1" si="29"/>
        <v>`shift_Serial`:`43047_02`},</v>
      </c>
      <c r="AF10" s="17" t="s">
        <v>104</v>
      </c>
    </row>
    <row r="11" spans="1:32" ht="15" x14ac:dyDescent="0.25">
      <c r="B11" s="26" t="str">
        <f t="shared" ca="1" si="0"/>
        <v>{`_id`:`aaron_2017-11-14_14-47-47_Tue`,</v>
      </c>
      <c r="C11" s="26" t="str">
        <f t="shared" ca="1" si="1"/>
        <v>`worksiteEncoded`:`AA_ART_MNSHOP`,</v>
      </c>
      <c r="D11" s="26" t="str">
        <f t="shared" ca="1" si="2"/>
        <v>`client`:`AA`,</v>
      </c>
      <c r="E11" s="26" t="str">
        <f t="shared" ca="1" si="3"/>
        <v>`location`:`Artesia`,</v>
      </c>
      <c r="F11" s="26" t="str">
        <f t="shared" ca="1" si="4"/>
        <v>`locID`:`MNSHOP`,</v>
      </c>
      <c r="G11" s="26" t="str">
        <f t="shared" ca="1" si="5"/>
        <v>`username`:`aaron`,</v>
      </c>
      <c r="H11" s="26" t="str">
        <f t="shared" ca="1" si="6"/>
        <v>`lastName`:`Aaronaaronson`,</v>
      </c>
      <c r="I11" s="26" t="str">
        <f t="shared" ca="1" si="7"/>
        <v>`firstName`:`Aaron`,</v>
      </c>
      <c r="J11" s="26" t="str">
        <f t="shared" ca="1" si="8"/>
        <v>`technician`:`Aaronaaronson, Aaron`,</v>
      </c>
      <c r="K11" s="26" t="str">
        <f t="shared" ca="1" si="9"/>
        <v>`timeStampM`:`2017-11-14T14:47:47-06:00`,</v>
      </c>
      <c r="L11" s="26" t="str">
        <f t="shared" ca="1" si="10"/>
        <v>`shiftSerial`:`43047_02`,</v>
      </c>
      <c r="M11" s="25" t="str">
        <f t="shared" ca="1" si="11"/>
        <v>`siteUid`:971087,</v>
      </c>
      <c r="N11" s="25" t="str">
        <f t="shared" ca="1" si="12"/>
        <v>`timeStamp`:43053.6165150463,</v>
      </c>
      <c r="O11" s="25" t="str">
        <f t="shared" ca="1" si="13"/>
        <v>`payrollPeriod`:43047,</v>
      </c>
      <c r="P11" s="25" t="str">
        <f t="shared" ca="1" si="14"/>
        <v>`rprtDateX`:43048,</v>
      </c>
      <c r="Q11" s="25" t="str">
        <f t="shared" ca="1" si="15"/>
        <v>`payroll_Period`:43047,</v>
      </c>
      <c r="R11" s="25" t="str">
        <f t="shared" ca="1" si="16"/>
        <v>`tsX`:43048.7916666667,</v>
      </c>
      <c r="S11" s="25" t="str">
        <f t="shared" ca="1" si="17"/>
        <v>`teX`:43048.875,</v>
      </c>
      <c r="T11" s="26" t="str">
        <f t="shared" ca="1" si="18"/>
        <v>`ts`:`19:00`,</v>
      </c>
      <c r="U11" s="26" t="str">
        <f t="shared" ca="1" si="19"/>
        <v>`te`:`21:00`,</v>
      </c>
      <c r="V11" s="25" t="str">
        <f t="shared" ca="1" si="20"/>
        <v>`repairHrs`:2,</v>
      </c>
      <c r="W11" s="26" t="str">
        <f t="shared" ca="1" si="21"/>
        <v>`rprtDate`:`2017-11-09`,</v>
      </c>
      <c r="X11" s="26" t="str">
        <f t="shared" ca="1" si="22"/>
        <v>`timeStarts`:`2017-11-09T19:00:00-0600`,</v>
      </c>
      <c r="Y11" s="26" t="str">
        <f t="shared" ca="1" si="23"/>
        <v>`timeEnds`:`2017-11-09T21:00:00-0600`,</v>
      </c>
      <c r="Z11" s="26" t="str">
        <f t="shared" ca="1" si="24"/>
        <v>`shift`:`AM`,</v>
      </c>
      <c r="AA11" s="25" t="str">
        <f t="shared" ca="1" si="25"/>
        <v>`shiftStartTime`:8,</v>
      </c>
      <c r="AB11" s="26" t="str">
        <f t="shared" ca="1" si="26"/>
        <v>`wONum`:`715783280`,</v>
      </c>
      <c r="AC11" s="26" t="str">
        <f t="shared" ca="1" si="27"/>
        <v>`uNum`:`AA-7513`,</v>
      </c>
      <c r="AD11" s="27" t="str">
        <f t="shared" ca="1" si="28"/>
        <v>`notes`:`Aenean sit amet viverra nibh.`,</v>
      </c>
      <c r="AE11" s="27" t="str">
        <f t="shared" ca="1" si="29"/>
        <v>`shift_Serial`:`43047_02`},</v>
      </c>
      <c r="AF11" s="17" t="s">
        <v>104</v>
      </c>
    </row>
    <row r="12" spans="1:32" ht="15" x14ac:dyDescent="0.25">
      <c r="B12" s="26" t="str">
        <f t="shared" ca="1" si="0"/>
        <v>{`_id`:`aaron_2017-11-14_14-49-13_Tue`,</v>
      </c>
      <c r="C12" s="26" t="str">
        <f t="shared" ca="1" si="1"/>
        <v>`worksiteEncoded`:`AA_ART_MNSHOP`,</v>
      </c>
      <c r="D12" s="26" t="str">
        <f t="shared" ca="1" si="2"/>
        <v>`client`:`AA`,</v>
      </c>
      <c r="E12" s="26" t="str">
        <f t="shared" ca="1" si="3"/>
        <v>`location`:`Artesia`,</v>
      </c>
      <c r="F12" s="26" t="str">
        <f t="shared" ca="1" si="4"/>
        <v>`locID`:`MNSHOP`,</v>
      </c>
      <c r="G12" s="26" t="str">
        <f t="shared" ca="1" si="5"/>
        <v>`username`:`aaron`,</v>
      </c>
      <c r="H12" s="26" t="str">
        <f t="shared" ca="1" si="6"/>
        <v>`lastName`:`Aaronaaronson`,</v>
      </c>
      <c r="I12" s="26" t="str">
        <f t="shared" ca="1" si="7"/>
        <v>`firstName`:`Aaron`,</v>
      </c>
      <c r="J12" s="26" t="str">
        <f t="shared" ca="1" si="8"/>
        <v>`technician`:`Aaronaaronson, Aaron`,</v>
      </c>
      <c r="K12" s="26" t="str">
        <f t="shared" ca="1" si="9"/>
        <v>`timeStampM`:`2017-11-14T14:49:13-06:00`,</v>
      </c>
      <c r="L12" s="26" t="str">
        <f t="shared" ca="1" si="10"/>
        <v>`shiftSerial`:`43047_02`,</v>
      </c>
      <c r="M12" s="25" t="str">
        <f t="shared" ca="1" si="11"/>
        <v>`siteUid`:971087,</v>
      </c>
      <c r="N12" s="25" t="str">
        <f t="shared" ca="1" si="12"/>
        <v>`timeStamp`:43053.6175150463,</v>
      </c>
      <c r="O12" s="25" t="str">
        <f t="shared" ca="1" si="13"/>
        <v>`payrollPeriod`:43047,</v>
      </c>
      <c r="P12" s="25" t="str">
        <f t="shared" ca="1" si="14"/>
        <v>`rprtDateX`:43048,</v>
      </c>
      <c r="Q12" s="25" t="str">
        <f t="shared" ca="1" si="15"/>
        <v>`payroll_Period`:43047,</v>
      </c>
      <c r="R12" s="25" t="str">
        <f t="shared" ca="1" si="16"/>
        <v>`tsX`:43048.875,</v>
      </c>
      <c r="S12" s="25" t="str">
        <f t="shared" ca="1" si="17"/>
        <v>`teX`:43048.9166666667,</v>
      </c>
      <c r="T12" s="26" t="str">
        <f t="shared" ca="1" si="18"/>
        <v>`ts`:`21:00`,</v>
      </c>
      <c r="U12" s="26" t="str">
        <f t="shared" ca="1" si="19"/>
        <v>`te`:`22:00`,</v>
      </c>
      <c r="V12" s="25" t="str">
        <f t="shared" ca="1" si="20"/>
        <v>`repairHrs`:1,</v>
      </c>
      <c r="W12" s="26" t="str">
        <f t="shared" ca="1" si="21"/>
        <v>`rprtDate`:`2017-11-09`,</v>
      </c>
      <c r="X12" s="26" t="str">
        <f t="shared" ca="1" si="22"/>
        <v>`timeStarts`:`2017-11-09T21:00:00-0600`,</v>
      </c>
      <c r="Y12" s="26" t="str">
        <f t="shared" ca="1" si="23"/>
        <v>`timeEnds`:`2017-11-09T22:00:00-0600`,</v>
      </c>
      <c r="Z12" s="26" t="str">
        <f t="shared" ca="1" si="24"/>
        <v>`shift`:`AM`,</v>
      </c>
      <c r="AA12" s="25" t="str">
        <f t="shared" ca="1" si="25"/>
        <v>`shiftStartTime`:8,</v>
      </c>
      <c r="AB12" s="26" t="str">
        <f t="shared" ca="1" si="26"/>
        <v>`wONum`:`715307412`,</v>
      </c>
      <c r="AC12" s="26" t="str">
        <f t="shared" ca="1" si="27"/>
        <v>`uNum`:`AA-7963`,</v>
      </c>
      <c r="AD12" s="27" t="str">
        <f t="shared" ca="1" si="28"/>
        <v>`notes`:`Quisque hendrerit sagittis sem, vitae imperdiet nunc vehicula nec.`,</v>
      </c>
      <c r="AE12" s="27" t="str">
        <f t="shared" ca="1" si="29"/>
        <v>`shift_Serial`:`43047_02`},</v>
      </c>
      <c r="AF12" s="17" t="s">
        <v>104</v>
      </c>
    </row>
    <row r="13" spans="1:32" ht="15" x14ac:dyDescent="0.25">
      <c r="B13" s="26" t="str">
        <f t="shared" ca="1" si="0"/>
        <v>{`_id`:`aaron_2017-11-14_16-37-13_Tue`,</v>
      </c>
      <c r="C13" s="26" t="str">
        <f t="shared" ca="1" si="1"/>
        <v>`worksiteEncoded`:`AA_ART_MNSHOP`,</v>
      </c>
      <c r="D13" s="26" t="str">
        <f t="shared" ca="1" si="2"/>
        <v>`client`:`AA`,</v>
      </c>
      <c r="E13" s="26" t="str">
        <f t="shared" ca="1" si="3"/>
        <v>`location`:`Artesia`,</v>
      </c>
      <c r="F13" s="26" t="str">
        <f t="shared" ca="1" si="4"/>
        <v>`locID`:`MNSHOP`,</v>
      </c>
      <c r="G13" s="26" t="str">
        <f t="shared" ca="1" si="5"/>
        <v>`username`:`aaron`,</v>
      </c>
      <c r="H13" s="26" t="str">
        <f t="shared" ca="1" si="6"/>
        <v>`lastName`:`Aaronaaronson`,</v>
      </c>
      <c r="I13" s="26" t="str">
        <f t="shared" ca="1" si="7"/>
        <v>`firstName`:`Aaron`,</v>
      </c>
      <c r="J13" s="26" t="str">
        <f t="shared" ca="1" si="8"/>
        <v>`technician`:`Aaronaaronson, Aaron`,</v>
      </c>
      <c r="K13" s="26" t="str">
        <f t="shared" ca="1" si="9"/>
        <v>`timeStampM`:`2017-11-14T16:37:13-06:00`,</v>
      </c>
      <c r="L13" s="26" t="str">
        <f t="shared" ca="1" si="10"/>
        <v>`shiftSerial`:`43047_03`,</v>
      </c>
      <c r="M13" s="25" t="str">
        <f t="shared" ca="1" si="11"/>
        <v>`siteUid`:971087,</v>
      </c>
      <c r="N13" s="25" t="str">
        <f t="shared" ca="1" si="12"/>
        <v>`timeStamp`:43053.6925150463,</v>
      </c>
      <c r="O13" s="25" t="str">
        <f t="shared" ca="1" si="13"/>
        <v>`payrollPeriod`:43047,</v>
      </c>
      <c r="P13" s="25" t="str">
        <f t="shared" ca="1" si="14"/>
        <v>`rprtDateX`:43049,</v>
      </c>
      <c r="Q13" s="25" t="str">
        <f t="shared" ca="1" si="15"/>
        <v>`payroll_Period`:43047,</v>
      </c>
      <c r="R13" s="25" t="str">
        <f t="shared" ca="1" si="16"/>
        <v>`tsX`:43049.3333333333,</v>
      </c>
      <c r="S13" s="25" t="str">
        <f t="shared" ca="1" si="17"/>
        <v>`teX`:43049.4583333333,</v>
      </c>
      <c r="T13" s="26" t="str">
        <f t="shared" ca="1" si="18"/>
        <v>`ts`:`08:00`,</v>
      </c>
      <c r="U13" s="26" t="str">
        <f t="shared" ca="1" si="19"/>
        <v>`te`:`11:00`,</v>
      </c>
      <c r="V13" s="25" t="str">
        <f t="shared" ca="1" si="20"/>
        <v>`repairHrs`:3,</v>
      </c>
      <c r="W13" s="26" t="str">
        <f t="shared" ca="1" si="21"/>
        <v>`rprtDate`:`2017-11-10`,</v>
      </c>
      <c r="X13" s="26" t="str">
        <f t="shared" ca="1" si="22"/>
        <v>`timeStarts`:`2017-11-10T08:00:00-0600`,</v>
      </c>
      <c r="Y13" s="26" t="str">
        <f t="shared" ca="1" si="23"/>
        <v>`timeEnds`:`2017-11-10T11:00:00-0600`,</v>
      </c>
      <c r="Z13" s="26" t="str">
        <f t="shared" ca="1" si="24"/>
        <v>`shift`:`AM`,</v>
      </c>
      <c r="AA13" s="25" t="str">
        <f t="shared" ca="1" si="25"/>
        <v>`shiftStartTime`:8,</v>
      </c>
      <c r="AB13" s="26" t="str">
        <f t="shared" ca="1" si="26"/>
        <v>`wONum`:`715919318`,</v>
      </c>
      <c r="AC13" s="26" t="str">
        <f t="shared" ca="1" si="27"/>
        <v>`uNum`:`AA-7465`,</v>
      </c>
      <c r="AD13" s="27" t="str">
        <f t="shared" ca="1" si="28"/>
        <v>`notes`:`Nam a mauris vel urna aliquam malesuada eu a erat.`,</v>
      </c>
      <c r="AE13" s="27" t="str">
        <f t="shared" ca="1" si="29"/>
        <v>`shift_Serial`:`43047_03`},</v>
      </c>
      <c r="AF13" s="17" t="s">
        <v>104</v>
      </c>
    </row>
    <row r="14" spans="1:32" ht="15" x14ac:dyDescent="0.25">
      <c r="B14" s="26" t="str">
        <f t="shared" ca="1" si="0"/>
        <v>{`_id`:`aaron_2017-11-14_16-55-56_Tue`,</v>
      </c>
      <c r="C14" s="26" t="str">
        <f t="shared" ca="1" si="1"/>
        <v>`worksiteEncoded`:`AA_ART_MNSHOP`,</v>
      </c>
      <c r="D14" s="26" t="str">
        <f t="shared" ca="1" si="2"/>
        <v>`client`:`AA`,</v>
      </c>
      <c r="E14" s="26" t="str">
        <f t="shared" ca="1" si="3"/>
        <v>`location`:`Artesia`,</v>
      </c>
      <c r="F14" s="26" t="str">
        <f t="shared" ca="1" si="4"/>
        <v>`locID`:`MNSHOP`,</v>
      </c>
      <c r="G14" s="26" t="str">
        <f t="shared" ca="1" si="5"/>
        <v>`username`:`aaron`,</v>
      </c>
      <c r="H14" s="26" t="str">
        <f t="shared" ca="1" si="6"/>
        <v>`lastName`:`Aaronaaronson`,</v>
      </c>
      <c r="I14" s="26" t="str">
        <f t="shared" ca="1" si="7"/>
        <v>`firstName`:`Aaron`,</v>
      </c>
      <c r="J14" s="26" t="str">
        <f t="shared" ca="1" si="8"/>
        <v>`technician`:`Aaronaaronson, Aaron`,</v>
      </c>
      <c r="K14" s="26" t="str">
        <f t="shared" ca="1" si="9"/>
        <v>`timeStampM`:`2017-11-14T16:55:56-06:00`,</v>
      </c>
      <c r="L14" s="26" t="str">
        <f t="shared" ca="1" si="10"/>
        <v>`shiftSerial`:`43047_03`,</v>
      </c>
      <c r="M14" s="25" t="str">
        <f t="shared" ca="1" si="11"/>
        <v>`siteUid`:971087,</v>
      </c>
      <c r="N14" s="25" t="str">
        <f t="shared" ca="1" si="12"/>
        <v>`timeStamp`:43053.7055150463,</v>
      </c>
      <c r="O14" s="25" t="str">
        <f t="shared" ca="1" si="13"/>
        <v>`payrollPeriod`:43047,</v>
      </c>
      <c r="P14" s="25" t="str">
        <f t="shared" ca="1" si="14"/>
        <v>`rprtDateX`:43049,</v>
      </c>
      <c r="Q14" s="25" t="str">
        <f t="shared" ca="1" si="15"/>
        <v>`payroll_Period`:43047,</v>
      </c>
      <c r="R14" s="25" t="str">
        <f t="shared" ca="1" si="16"/>
        <v>`tsX`:43049.4583333333,</v>
      </c>
      <c r="S14" s="25" t="str">
        <f t="shared" ca="1" si="17"/>
        <v>`teX`:43049.625,</v>
      </c>
      <c r="T14" s="26" t="str">
        <f t="shared" ca="1" si="18"/>
        <v>`ts`:`11:00`,</v>
      </c>
      <c r="U14" s="26" t="str">
        <f t="shared" ca="1" si="19"/>
        <v>`te`:`15:00`,</v>
      </c>
      <c r="V14" s="25" t="str">
        <f t="shared" ca="1" si="20"/>
        <v>`repairHrs`:4,</v>
      </c>
      <c r="W14" s="26" t="str">
        <f t="shared" ca="1" si="21"/>
        <v>`rprtDate`:`2017-11-10`,</v>
      </c>
      <c r="X14" s="26" t="str">
        <f t="shared" ca="1" si="22"/>
        <v>`timeStarts`:`2017-11-10T11:00:00-0600`,</v>
      </c>
      <c r="Y14" s="26" t="str">
        <f t="shared" ca="1" si="23"/>
        <v>`timeEnds`:`2017-11-10T15:00:00-0600`,</v>
      </c>
      <c r="Z14" s="26" t="str">
        <f t="shared" ca="1" si="24"/>
        <v>`shift`:`AM`,</v>
      </c>
      <c r="AA14" s="25" t="str">
        <f t="shared" ca="1" si="25"/>
        <v>`shiftStartTime`:8,</v>
      </c>
      <c r="AB14" s="26" t="str">
        <f t="shared" ca="1" si="26"/>
        <v>`wONum`:`715815948`,</v>
      </c>
      <c r="AC14" s="26" t="str">
        <f t="shared" ca="1" si="27"/>
        <v>`uNum`:`AA-7474`,</v>
      </c>
      <c r="AD14" s="27" t="str">
        <f t="shared" ca="1" si="28"/>
        <v>`notes`:`Quisque fringilla mattis interdum.`,</v>
      </c>
      <c r="AE14" s="27" t="str">
        <f t="shared" ca="1" si="29"/>
        <v>`shift_Serial`:`43047_03`},</v>
      </c>
      <c r="AF14" s="17" t="s">
        <v>104</v>
      </c>
    </row>
    <row r="15" spans="1:32" ht="15" x14ac:dyDescent="0.25">
      <c r="B15" s="26" t="str">
        <f t="shared" ca="1" si="0"/>
        <v>{`_id`:`aaron_2017-11-14_17-33-23_Tue`,</v>
      </c>
      <c r="C15" s="26" t="str">
        <f t="shared" ca="1" si="1"/>
        <v>`worksiteEncoded`:`AA_ART_MNSHOP`,</v>
      </c>
      <c r="D15" s="26" t="str">
        <f t="shared" ca="1" si="2"/>
        <v>`client`:`AA`,</v>
      </c>
      <c r="E15" s="26" t="str">
        <f t="shared" ca="1" si="3"/>
        <v>`location`:`Artesia`,</v>
      </c>
      <c r="F15" s="26" t="str">
        <f t="shared" ca="1" si="4"/>
        <v>`locID`:`MNSHOP`,</v>
      </c>
      <c r="G15" s="26" t="str">
        <f t="shared" ca="1" si="5"/>
        <v>`username`:`aaron`,</v>
      </c>
      <c r="H15" s="26" t="str">
        <f t="shared" ca="1" si="6"/>
        <v>`lastName`:`Aaronaaronson`,</v>
      </c>
      <c r="I15" s="26" t="str">
        <f t="shared" ca="1" si="7"/>
        <v>`firstName`:`Aaron`,</v>
      </c>
      <c r="J15" s="26" t="str">
        <f t="shared" ca="1" si="8"/>
        <v>`technician`:`Aaronaaronson, Aaron`,</v>
      </c>
      <c r="K15" s="26" t="str">
        <f t="shared" ca="1" si="9"/>
        <v>`timeStampM`:`2017-11-14T17:33:23-06:00`,</v>
      </c>
      <c r="L15" s="26" t="str">
        <f t="shared" ca="1" si="10"/>
        <v>`shiftSerial`:`43047_03`,</v>
      </c>
      <c r="M15" s="25" t="str">
        <f t="shared" ca="1" si="11"/>
        <v>`siteUid`:971087,</v>
      </c>
      <c r="N15" s="25" t="str">
        <f t="shared" ca="1" si="12"/>
        <v>`timeStamp`:43053.7315150463,</v>
      </c>
      <c r="O15" s="25" t="str">
        <f t="shared" ca="1" si="13"/>
        <v>`payrollPeriod`:43047,</v>
      </c>
      <c r="P15" s="25" t="str">
        <f t="shared" ca="1" si="14"/>
        <v>`rprtDateX`:43049,</v>
      </c>
      <c r="Q15" s="25" t="str">
        <f t="shared" ca="1" si="15"/>
        <v>`payroll_Period`:43047,</v>
      </c>
      <c r="R15" s="25" t="str">
        <f t="shared" ca="1" si="16"/>
        <v>`tsX`:43049.625,</v>
      </c>
      <c r="S15" s="25" t="str">
        <f t="shared" ca="1" si="17"/>
        <v>`teX`:43049.75,</v>
      </c>
      <c r="T15" s="26" t="str">
        <f t="shared" ca="1" si="18"/>
        <v>`ts`:`15:00`,</v>
      </c>
      <c r="U15" s="26" t="str">
        <f t="shared" ca="1" si="19"/>
        <v>`te`:`18:00`,</v>
      </c>
      <c r="V15" s="25" t="str">
        <f t="shared" ca="1" si="20"/>
        <v>`repairHrs`:3,</v>
      </c>
      <c r="W15" s="26" t="str">
        <f t="shared" ca="1" si="21"/>
        <v>`rprtDate`:`2017-11-10`,</v>
      </c>
      <c r="X15" s="26" t="str">
        <f t="shared" ca="1" si="22"/>
        <v>`timeStarts`:`2017-11-10T15:00:00-0600`,</v>
      </c>
      <c r="Y15" s="26" t="str">
        <f t="shared" ca="1" si="23"/>
        <v>`timeEnds`:`2017-11-10T18:00:00-0600`,</v>
      </c>
      <c r="Z15" s="26" t="str">
        <f t="shared" ca="1" si="24"/>
        <v>`shift`:`AM`,</v>
      </c>
      <c r="AA15" s="25" t="str">
        <f t="shared" ca="1" si="25"/>
        <v>`shiftStartTime`:8,</v>
      </c>
      <c r="AB15" s="26" t="str">
        <f t="shared" ca="1" si="26"/>
        <v>`wONum`:`715620121`,</v>
      </c>
      <c r="AC15" s="26" t="str">
        <f t="shared" ca="1" si="27"/>
        <v>`uNum`:`AA-7320`,</v>
      </c>
      <c r="AD15" s="27" t="str">
        <f t="shared" ca="1" si="28"/>
        <v>`notes`:`Etiam ac fermentum risus.`,</v>
      </c>
      <c r="AE15" s="27" t="str">
        <f t="shared" ca="1" si="29"/>
        <v>`shift_Serial`:`43047_03`},</v>
      </c>
      <c r="AF15" s="17" t="s">
        <v>104</v>
      </c>
    </row>
    <row r="16" spans="1:32" ht="15" x14ac:dyDescent="0.25">
      <c r="B16" s="26" t="str">
        <f t="shared" ca="1" si="0"/>
        <v>{`_id`:`aaron_2017-11-14_18-26-40_Tue`,</v>
      </c>
      <c r="C16" s="26" t="str">
        <f t="shared" ca="1" si="1"/>
        <v>`worksiteEncoded`:`AA_ART_MNSHOP`,</v>
      </c>
      <c r="D16" s="26" t="str">
        <f t="shared" ca="1" si="2"/>
        <v>`client`:`AA`,</v>
      </c>
      <c r="E16" s="26" t="str">
        <f t="shared" ca="1" si="3"/>
        <v>`location`:`Artesia`,</v>
      </c>
      <c r="F16" s="26" t="str">
        <f t="shared" ca="1" si="4"/>
        <v>`locID`:`MNSHOP`,</v>
      </c>
      <c r="G16" s="26" t="str">
        <f t="shared" ca="1" si="5"/>
        <v>`username`:`aaron`,</v>
      </c>
      <c r="H16" s="26" t="str">
        <f t="shared" ca="1" si="6"/>
        <v>`lastName`:`Aaronaaronson`,</v>
      </c>
      <c r="I16" s="26" t="str">
        <f t="shared" ca="1" si="7"/>
        <v>`firstName`:`Aaron`,</v>
      </c>
      <c r="J16" s="26" t="str">
        <f t="shared" ca="1" si="8"/>
        <v>`technician`:`Aaronaaronson, Aaron`,</v>
      </c>
      <c r="K16" s="26" t="str">
        <f t="shared" ca="1" si="9"/>
        <v>`timeStampM`:`2017-11-14T18:26:40-06:00`,</v>
      </c>
      <c r="L16" s="26" t="str">
        <f t="shared" ca="1" si="10"/>
        <v>`shiftSerial`:`43047_03`,</v>
      </c>
      <c r="M16" s="25" t="str">
        <f t="shared" ca="1" si="11"/>
        <v>`siteUid`:971087,</v>
      </c>
      <c r="N16" s="25" t="str">
        <f t="shared" ca="1" si="12"/>
        <v>`timeStamp`:43053.7685150463,</v>
      </c>
      <c r="O16" s="25" t="str">
        <f t="shared" ca="1" si="13"/>
        <v>`payrollPeriod`:43047,</v>
      </c>
      <c r="P16" s="25" t="str">
        <f t="shared" ca="1" si="14"/>
        <v>`rprtDateX`:43049,</v>
      </c>
      <c r="Q16" s="25" t="str">
        <f t="shared" ca="1" si="15"/>
        <v>`payroll_Period`:43047,</v>
      </c>
      <c r="R16" s="25" t="str">
        <f t="shared" ca="1" si="16"/>
        <v>`tsX`:43049.75,</v>
      </c>
      <c r="S16" s="25" t="str">
        <f t="shared" ca="1" si="17"/>
        <v>`teX`:43049.875,</v>
      </c>
      <c r="T16" s="26" t="str">
        <f t="shared" ca="1" si="18"/>
        <v>`ts`:`18:00`,</v>
      </c>
      <c r="U16" s="26" t="str">
        <f t="shared" ca="1" si="19"/>
        <v>`te`:`21:00`,</v>
      </c>
      <c r="V16" s="25" t="str">
        <f t="shared" ca="1" si="20"/>
        <v>`repairHrs`:3,</v>
      </c>
      <c r="W16" s="26" t="str">
        <f t="shared" ca="1" si="21"/>
        <v>`rprtDate`:`2017-11-10`,</v>
      </c>
      <c r="X16" s="26" t="str">
        <f t="shared" ca="1" si="22"/>
        <v>`timeStarts`:`2017-11-10T18:00:00-0600`,</v>
      </c>
      <c r="Y16" s="26" t="str">
        <f t="shared" ca="1" si="23"/>
        <v>`timeEnds`:`2017-11-10T21:00:00-0600`,</v>
      </c>
      <c r="Z16" s="26" t="str">
        <f t="shared" ca="1" si="24"/>
        <v>`shift`:`AM`,</v>
      </c>
      <c r="AA16" s="25" t="str">
        <f t="shared" ca="1" si="25"/>
        <v>`shiftStartTime`:8,</v>
      </c>
      <c r="AB16" s="26" t="str">
        <f t="shared" ca="1" si="26"/>
        <v>`wONum`:`715150858`,</v>
      </c>
      <c r="AC16" s="26" t="str">
        <f t="shared" ca="1" si="27"/>
        <v>`uNum`:`AA-7389`,</v>
      </c>
      <c r="AD16" s="27" t="str">
        <f t="shared" ca="1" si="28"/>
        <v>`notes`:`Sed in volutpat enim.`,</v>
      </c>
      <c r="AE16" s="27" t="str">
        <f t="shared" ca="1" si="29"/>
        <v>`shift_Serial`:`43047_03`},</v>
      </c>
      <c r="AF16" s="17" t="s">
        <v>104</v>
      </c>
    </row>
    <row r="17" spans="2:32" ht="15" x14ac:dyDescent="0.25">
      <c r="B17" s="26" t="str">
        <f t="shared" ca="1" si="0"/>
        <v>{`_id`:`aaron_2017-11-14_20-33-23_Tue`,</v>
      </c>
      <c r="C17" s="26" t="str">
        <f t="shared" ca="1" si="1"/>
        <v>`worksiteEncoded`:`AA_ART_MNSHOP`,</v>
      </c>
      <c r="D17" s="26" t="str">
        <f t="shared" ca="1" si="2"/>
        <v>`client`:`AA`,</v>
      </c>
      <c r="E17" s="26" t="str">
        <f t="shared" ca="1" si="3"/>
        <v>`location`:`Artesia`,</v>
      </c>
      <c r="F17" s="26" t="str">
        <f t="shared" ca="1" si="4"/>
        <v>`locID`:`MNSHOP`,</v>
      </c>
      <c r="G17" s="26" t="str">
        <f t="shared" ca="1" si="5"/>
        <v>`username`:`aaron`,</v>
      </c>
      <c r="H17" s="26" t="str">
        <f t="shared" ca="1" si="6"/>
        <v>`lastName`:`Aaronaaronson`,</v>
      </c>
      <c r="I17" s="26" t="str">
        <f t="shared" ca="1" si="7"/>
        <v>`firstName`:`Aaron`,</v>
      </c>
      <c r="J17" s="26" t="str">
        <f t="shared" ca="1" si="8"/>
        <v>`technician`:`Aaronaaronson, Aaron`,</v>
      </c>
      <c r="K17" s="26" t="str">
        <f t="shared" ca="1" si="9"/>
        <v>`timeStampM`:`2017-11-14T20:33:23-06:00`,</v>
      </c>
      <c r="L17" s="26" t="str">
        <f t="shared" ca="1" si="10"/>
        <v>`shiftSerial`:`43047_03`,</v>
      </c>
      <c r="M17" s="25" t="str">
        <f t="shared" ca="1" si="11"/>
        <v>`siteUid`:971087,</v>
      </c>
      <c r="N17" s="25" t="str">
        <f t="shared" ca="1" si="12"/>
        <v>`timeStamp`:43053.8565150463,</v>
      </c>
      <c r="O17" s="25" t="str">
        <f t="shared" ca="1" si="13"/>
        <v>`payrollPeriod`:43047,</v>
      </c>
      <c r="P17" s="25" t="str">
        <f t="shared" ca="1" si="14"/>
        <v>`rprtDateX`:43049,</v>
      </c>
      <c r="Q17" s="25" t="str">
        <f t="shared" ca="1" si="15"/>
        <v>`payroll_Period`:43047,</v>
      </c>
      <c r="R17" s="25" t="str">
        <f t="shared" ca="1" si="16"/>
        <v>`tsX`:43049.875,</v>
      </c>
      <c r="S17" s="25" t="str">
        <f t="shared" ca="1" si="17"/>
        <v>`teX`:43050.0416666667,</v>
      </c>
      <c r="T17" s="26" t="str">
        <f t="shared" ca="1" si="18"/>
        <v>`ts`:`21:00`,</v>
      </c>
      <c r="U17" s="26" t="str">
        <f t="shared" ca="1" si="19"/>
        <v>`te`:`01:00`,</v>
      </c>
      <c r="V17" s="25" t="str">
        <f t="shared" ca="1" si="20"/>
        <v>`repairHrs`:4,</v>
      </c>
      <c r="W17" s="26" t="str">
        <f t="shared" ca="1" si="21"/>
        <v>`rprtDate`:`2017-11-10`,</v>
      </c>
      <c r="X17" s="26" t="str">
        <f t="shared" ca="1" si="22"/>
        <v>`timeStarts`:`2017-11-10T21:00:00-0600`,</v>
      </c>
      <c r="Y17" s="26" t="str">
        <f t="shared" ca="1" si="23"/>
        <v>`timeEnds`:`2017-11-11T01:00:00-0600`,</v>
      </c>
      <c r="Z17" s="26" t="str">
        <f t="shared" ca="1" si="24"/>
        <v>`shift`:`AM`,</v>
      </c>
      <c r="AA17" s="25" t="str">
        <f t="shared" ca="1" si="25"/>
        <v>`shiftStartTime`:8,</v>
      </c>
      <c r="AB17" s="26" t="str">
        <f t="shared" ca="1" si="26"/>
        <v>`wONum`:`715632623`,</v>
      </c>
      <c r="AC17" s="26" t="str">
        <f t="shared" ca="1" si="27"/>
        <v>`uNum`:`AA-7525`,</v>
      </c>
      <c r="AD17" s="27" t="str">
        <f t="shared" ca="1" si="28"/>
        <v>`notes`:`Maecenas in faucibus velit.`,</v>
      </c>
      <c r="AE17" s="27" t="str">
        <f t="shared" ca="1" si="29"/>
        <v>`shift_Serial`:`43047_03`},</v>
      </c>
      <c r="AF17" s="17" t="s">
        <v>104</v>
      </c>
    </row>
    <row r="18" spans="2:32" ht="15" x14ac:dyDescent="0.25">
      <c r="B18" s="26" t="str">
        <f t="shared" ca="1" si="0"/>
        <v>{`_id`:`aaron_2017-11-14_21-52-35_Tue`,</v>
      </c>
      <c r="C18" s="26" t="str">
        <f t="shared" ca="1" si="1"/>
        <v>`worksiteEncoded`:`AA_ART_MNSHOP`,</v>
      </c>
      <c r="D18" s="26" t="str">
        <f t="shared" ca="1" si="2"/>
        <v>`client`:`AA`,</v>
      </c>
      <c r="E18" s="26" t="str">
        <f t="shared" ca="1" si="3"/>
        <v>`location`:`Artesia`,</v>
      </c>
      <c r="F18" s="26" t="str">
        <f t="shared" ca="1" si="4"/>
        <v>`locID`:`MNSHOP`,</v>
      </c>
      <c r="G18" s="26" t="str">
        <f t="shared" ca="1" si="5"/>
        <v>`username`:`aaron`,</v>
      </c>
      <c r="H18" s="26" t="str">
        <f t="shared" ca="1" si="6"/>
        <v>`lastName`:`Aaronaaronson`,</v>
      </c>
      <c r="I18" s="26" t="str">
        <f t="shared" ca="1" si="7"/>
        <v>`firstName`:`Aaron`,</v>
      </c>
      <c r="J18" s="26" t="str">
        <f t="shared" ca="1" si="8"/>
        <v>`technician`:`Aaronaaronson, Aaron`,</v>
      </c>
      <c r="K18" s="26" t="str">
        <f t="shared" ca="1" si="9"/>
        <v>`timeStampM`:`2017-11-14T21:52:35-06:00`,</v>
      </c>
      <c r="L18" s="26" t="str">
        <f t="shared" ca="1" si="10"/>
        <v>`shiftSerial`:`43047_03`,</v>
      </c>
      <c r="M18" s="25" t="str">
        <f t="shared" ca="1" si="11"/>
        <v>`siteUid`:971087,</v>
      </c>
      <c r="N18" s="25" t="str">
        <f t="shared" ca="1" si="12"/>
        <v>`timeStamp`:43053.9115150463,</v>
      </c>
      <c r="O18" s="25" t="str">
        <f t="shared" ca="1" si="13"/>
        <v>`payrollPeriod`:43047,</v>
      </c>
      <c r="P18" s="25" t="str">
        <f t="shared" ca="1" si="14"/>
        <v>`rprtDateX`:43049,</v>
      </c>
      <c r="Q18" s="25" t="str">
        <f t="shared" ca="1" si="15"/>
        <v>`payroll_Period`:43047,</v>
      </c>
      <c r="R18" s="25" t="str">
        <f t="shared" ca="1" si="16"/>
        <v>`tsX`:43050.0416666667,</v>
      </c>
      <c r="S18" s="25" t="str">
        <f t="shared" ca="1" si="17"/>
        <v>`teX`:43050.1666666667,</v>
      </c>
      <c r="T18" s="26" t="str">
        <f t="shared" ca="1" si="18"/>
        <v>`ts`:`01:00`,</v>
      </c>
      <c r="U18" s="26" t="str">
        <f t="shared" ca="1" si="19"/>
        <v>`te`:`04:00`,</v>
      </c>
      <c r="V18" s="25" t="str">
        <f t="shared" ca="1" si="20"/>
        <v>`repairHrs`:3,</v>
      </c>
      <c r="W18" s="26" t="str">
        <f t="shared" ca="1" si="21"/>
        <v>`rprtDate`:`2017-11-10`,</v>
      </c>
      <c r="X18" s="26" t="str">
        <f t="shared" ca="1" si="22"/>
        <v>`timeStarts`:`2017-11-11T01:00:00-0600`,</v>
      </c>
      <c r="Y18" s="26" t="str">
        <f t="shared" ca="1" si="23"/>
        <v>`timeEnds`:`2017-11-11T04:00:00-0600`,</v>
      </c>
      <c r="Z18" s="26" t="str">
        <f t="shared" ca="1" si="24"/>
        <v>`shift`:`AM`,</v>
      </c>
      <c r="AA18" s="25" t="str">
        <f t="shared" ca="1" si="25"/>
        <v>`shiftStartTime`:8,</v>
      </c>
      <c r="AB18" s="26" t="str">
        <f t="shared" ca="1" si="26"/>
        <v>`wONum`:`715849337`,</v>
      </c>
      <c r="AC18" s="26" t="str">
        <f t="shared" ca="1" si="27"/>
        <v>`uNum`:`AA-7226`,</v>
      </c>
      <c r="AD18" s="27" t="str">
        <f t="shared" ca="1" si="28"/>
        <v>`notes`:`Fusce tempor eleifend blandit.`,</v>
      </c>
      <c r="AE18" s="27" t="str">
        <f t="shared" ca="1" si="29"/>
        <v>`shift_Serial`:`43047_03`},</v>
      </c>
      <c r="AF18" s="17" t="s">
        <v>104</v>
      </c>
    </row>
    <row r="19" spans="2:32" ht="15" x14ac:dyDescent="0.25">
      <c r="B19" s="26" t="str">
        <f t="shared" ca="1" si="0"/>
        <v>{`_id`:`aaron_2017-11-14_22-53-04_Tue`,</v>
      </c>
      <c r="C19" s="26" t="str">
        <f t="shared" ca="1" si="1"/>
        <v>`worksiteEncoded`:`AA_ART_MNSHOP`,</v>
      </c>
      <c r="D19" s="26" t="str">
        <f t="shared" ca="1" si="2"/>
        <v>`client`:`AA`,</v>
      </c>
      <c r="E19" s="26" t="str">
        <f t="shared" ca="1" si="3"/>
        <v>`location`:`Artesia`,</v>
      </c>
      <c r="F19" s="26" t="str">
        <f t="shared" ca="1" si="4"/>
        <v>`locID`:`MNSHOP`,</v>
      </c>
      <c r="G19" s="26" t="str">
        <f t="shared" ca="1" si="5"/>
        <v>`username`:`aaron`,</v>
      </c>
      <c r="H19" s="26" t="str">
        <f t="shared" ca="1" si="6"/>
        <v>`lastName`:`Aaronaaronson`,</v>
      </c>
      <c r="I19" s="26" t="str">
        <f t="shared" ca="1" si="7"/>
        <v>`firstName`:`Aaron`,</v>
      </c>
      <c r="J19" s="26" t="str">
        <f t="shared" ca="1" si="8"/>
        <v>`technician`:`Aaronaaronson, Aaron`,</v>
      </c>
      <c r="K19" s="26" t="str">
        <f t="shared" ca="1" si="9"/>
        <v>`timeStampM`:`2017-11-14T22:53:04-06:00`,</v>
      </c>
      <c r="L19" s="26" t="str">
        <f t="shared" ca="1" si="10"/>
        <v>`shiftSerial`:`43047_03`,</v>
      </c>
      <c r="M19" s="25" t="str">
        <f t="shared" ca="1" si="11"/>
        <v>`siteUid`:971087,</v>
      </c>
      <c r="N19" s="25" t="str">
        <f t="shared" ca="1" si="12"/>
        <v>`timeStamp`:43053.9535150462,</v>
      </c>
      <c r="O19" s="25" t="str">
        <f t="shared" ca="1" si="13"/>
        <v>`payrollPeriod`:43047,</v>
      </c>
      <c r="P19" s="25" t="str">
        <f t="shared" ca="1" si="14"/>
        <v>`rprtDateX`:43049,</v>
      </c>
      <c r="Q19" s="25" t="str">
        <f t="shared" ca="1" si="15"/>
        <v>`payroll_Period`:43047,</v>
      </c>
      <c r="R19" s="25" t="str">
        <f t="shared" ca="1" si="16"/>
        <v>`tsX`:43050.1666666667,</v>
      </c>
      <c r="S19" s="25" t="str">
        <f t="shared" ca="1" si="17"/>
        <v>`teX`:43050.375,</v>
      </c>
      <c r="T19" s="26" t="str">
        <f t="shared" ca="1" si="18"/>
        <v>`ts`:`04:00`,</v>
      </c>
      <c r="U19" s="26" t="str">
        <f t="shared" ca="1" si="19"/>
        <v>`te`:`09:00`,</v>
      </c>
      <c r="V19" s="25" t="str">
        <f t="shared" ca="1" si="20"/>
        <v>`repairHrs`:5,</v>
      </c>
      <c r="W19" s="26" t="str">
        <f t="shared" ca="1" si="21"/>
        <v>`rprtDate`:`2017-11-10`,</v>
      </c>
      <c r="X19" s="26" t="str">
        <f t="shared" ca="1" si="22"/>
        <v>`timeStarts`:`2017-11-11T04:00:00-0600`,</v>
      </c>
      <c r="Y19" s="26" t="str">
        <f t="shared" ca="1" si="23"/>
        <v>`timeEnds`:`2017-11-11T09:00:00-0600`,</v>
      </c>
      <c r="Z19" s="26" t="str">
        <f t="shared" ca="1" si="24"/>
        <v>`shift`:`AM`,</v>
      </c>
      <c r="AA19" s="25" t="str">
        <f t="shared" ca="1" si="25"/>
        <v>`shiftStartTime`:8,</v>
      </c>
      <c r="AB19" s="26" t="str">
        <f t="shared" ca="1" si="26"/>
        <v>`wONum`:`715071260`,</v>
      </c>
      <c r="AC19" s="26" t="str">
        <f t="shared" ca="1" si="27"/>
        <v>`uNum`:`AA-7367`,</v>
      </c>
      <c r="AD19" s="27" t="str">
        <f t="shared" ca="1" si="28"/>
        <v>`notes`:`Mauris libero eros, pharetra at erat vel, lobortis tincidunt eros.`,</v>
      </c>
      <c r="AE19" s="27" t="str">
        <f t="shared" ca="1" si="29"/>
        <v>`shift_Serial`:`43047_03`},</v>
      </c>
      <c r="AF19" s="17" t="s">
        <v>104</v>
      </c>
    </row>
    <row r="20" spans="2:32" ht="15" x14ac:dyDescent="0.25">
      <c r="B20" s="26" t="str">
        <f t="shared" ca="1" si="0"/>
        <v>{`_id`:`aaron_2017-11-15_00-10-49_Wed`,</v>
      </c>
      <c r="C20" s="26" t="str">
        <f t="shared" ca="1" si="1"/>
        <v>`worksiteEncoded`:`AA_ART_MNSHOP`,</v>
      </c>
      <c r="D20" s="26" t="str">
        <f t="shared" ca="1" si="2"/>
        <v>`client`:`AA`,</v>
      </c>
      <c r="E20" s="26" t="str">
        <f t="shared" ca="1" si="3"/>
        <v>`location`:`Artesia`,</v>
      </c>
      <c r="F20" s="26" t="str">
        <f t="shared" ca="1" si="4"/>
        <v>`locID`:`MNSHOP`,</v>
      </c>
      <c r="G20" s="26" t="str">
        <f t="shared" ca="1" si="5"/>
        <v>`username`:`aaron`,</v>
      </c>
      <c r="H20" s="26" t="str">
        <f t="shared" ca="1" si="6"/>
        <v>`lastName`:`Aaronaaronson`,</v>
      </c>
      <c r="I20" s="26" t="str">
        <f t="shared" ca="1" si="7"/>
        <v>`firstName`:`Aaron`,</v>
      </c>
      <c r="J20" s="26" t="str">
        <f t="shared" ca="1" si="8"/>
        <v>`technician`:`Aaronaaronson, Aaron`,</v>
      </c>
      <c r="K20" s="26" t="str">
        <f t="shared" ca="1" si="9"/>
        <v>`timeStampM`:`2017-11-15T00:10:49-06:00`,</v>
      </c>
      <c r="L20" s="26" t="str">
        <f t="shared" ca="1" si="10"/>
        <v>`shiftSerial`:`43047_03`,</v>
      </c>
      <c r="M20" s="25" t="str">
        <f t="shared" ca="1" si="11"/>
        <v>`siteUid`:971087,</v>
      </c>
      <c r="N20" s="25" t="str">
        <f t="shared" ca="1" si="12"/>
        <v>`timeStamp`:43054.0075150463,</v>
      </c>
      <c r="O20" s="25" t="str">
        <f t="shared" ca="1" si="13"/>
        <v>`payrollPeriod`:43047,</v>
      </c>
      <c r="P20" s="25" t="str">
        <f t="shared" ca="1" si="14"/>
        <v>`rprtDateX`:43049,</v>
      </c>
      <c r="Q20" s="25" t="str">
        <f t="shared" ca="1" si="15"/>
        <v>`payroll_Period`:43047,</v>
      </c>
      <c r="R20" s="25" t="str">
        <f t="shared" ca="1" si="16"/>
        <v>`tsX`:43050.375,</v>
      </c>
      <c r="S20" s="25" t="str">
        <f t="shared" ca="1" si="17"/>
        <v>`teX`:43050.5833333333,</v>
      </c>
      <c r="T20" s="26" t="str">
        <f t="shared" ca="1" si="18"/>
        <v>`ts`:`09:00`,</v>
      </c>
      <c r="U20" s="26" t="str">
        <f t="shared" ca="1" si="19"/>
        <v>`te`:`14:00`,</v>
      </c>
      <c r="V20" s="25" t="str">
        <f t="shared" ca="1" si="20"/>
        <v>`repairHrs`:5,</v>
      </c>
      <c r="W20" s="26" t="str">
        <f t="shared" ca="1" si="21"/>
        <v>`rprtDate`:`2017-11-10`,</v>
      </c>
      <c r="X20" s="26" t="str">
        <f t="shared" ca="1" si="22"/>
        <v>`timeStarts`:`2017-11-11T09:00:00-0600`,</v>
      </c>
      <c r="Y20" s="26" t="str">
        <f t="shared" ca="1" si="23"/>
        <v>`timeEnds`:`2017-11-11T14:00:00-0600`,</v>
      </c>
      <c r="Z20" s="26" t="str">
        <f t="shared" ca="1" si="24"/>
        <v>`shift`:`AM`,</v>
      </c>
      <c r="AA20" s="25" t="str">
        <f t="shared" ca="1" si="25"/>
        <v>`shiftStartTime`:8,</v>
      </c>
      <c r="AB20" s="26" t="str">
        <f t="shared" ca="1" si="26"/>
        <v>`wONum`:`715580808`,</v>
      </c>
      <c r="AC20" s="26" t="str">
        <f t="shared" ca="1" si="27"/>
        <v>`uNum`:`AA-7764`,</v>
      </c>
      <c r="AD20" s="27" t="str">
        <f t="shared" ca="1" si="28"/>
        <v>`notes`:`In rhoncus arcu vitae mollis rutrum.`,</v>
      </c>
      <c r="AE20" s="27" t="str">
        <f t="shared" ca="1" si="29"/>
        <v>`shift_Serial`:`43047_03`},</v>
      </c>
      <c r="AF20" s="17" t="s">
        <v>104</v>
      </c>
    </row>
    <row r="21" spans="2:32" ht="15" x14ac:dyDescent="0.25">
      <c r="B21" s="26" t="str">
        <f t="shared" ca="1" si="0"/>
        <v>{`_id`:`aaron_2017-11-15_01-30-01_Wed`,</v>
      </c>
      <c r="C21" s="26" t="str">
        <f t="shared" ca="1" si="1"/>
        <v>`worksiteEncoded`:`AA_ART_MNSHOP`,</v>
      </c>
      <c r="D21" s="26" t="str">
        <f t="shared" ca="1" si="2"/>
        <v>`client`:`AA`,</v>
      </c>
      <c r="E21" s="26" t="str">
        <f t="shared" ca="1" si="3"/>
        <v>`location`:`Artesia`,</v>
      </c>
      <c r="F21" s="26" t="str">
        <f t="shared" ca="1" si="4"/>
        <v>`locID`:`MNSHOP`,</v>
      </c>
      <c r="G21" s="26" t="str">
        <f t="shared" ca="1" si="5"/>
        <v>`username`:`aaron`,</v>
      </c>
      <c r="H21" s="26" t="str">
        <f t="shared" ca="1" si="6"/>
        <v>`lastName`:`Aaronaaronson`,</v>
      </c>
      <c r="I21" s="26" t="str">
        <f t="shared" ca="1" si="7"/>
        <v>`firstName`:`Aaron`,</v>
      </c>
      <c r="J21" s="26" t="str">
        <f t="shared" ca="1" si="8"/>
        <v>`technician`:`Aaronaaronson, Aaron`,</v>
      </c>
      <c r="K21" s="26" t="str">
        <f t="shared" ca="1" si="9"/>
        <v>`timeStampM`:`2017-11-15T01:30:01-06:00`,</v>
      </c>
      <c r="L21" s="26" t="str">
        <f t="shared" ca="1" si="10"/>
        <v>`shiftSerial`:`43047_04`,</v>
      </c>
      <c r="M21" s="25" t="str">
        <f t="shared" ca="1" si="11"/>
        <v>`siteUid`:971087,</v>
      </c>
      <c r="N21" s="25" t="str">
        <f t="shared" ca="1" si="12"/>
        <v>`timeStamp`:43054.0625150463,</v>
      </c>
      <c r="O21" s="25" t="str">
        <f t="shared" ca="1" si="13"/>
        <v>`payrollPeriod`:43047,</v>
      </c>
      <c r="P21" s="25" t="str">
        <f t="shared" ca="1" si="14"/>
        <v>`rprtDateX`:43050,</v>
      </c>
      <c r="Q21" s="25" t="str">
        <f t="shared" ca="1" si="15"/>
        <v>`payroll_Period`:43047,</v>
      </c>
      <c r="R21" s="25" t="str">
        <f t="shared" ca="1" si="16"/>
        <v>`tsX`:43050.3333333333,</v>
      </c>
      <c r="S21" s="25" t="str">
        <f t="shared" ca="1" si="17"/>
        <v>`teX`:43050.4583333333,</v>
      </c>
      <c r="T21" s="26" t="str">
        <f t="shared" ca="1" si="18"/>
        <v>`ts`:`08:00`,</v>
      </c>
      <c r="U21" s="26" t="str">
        <f t="shared" ca="1" si="19"/>
        <v>`te`:`11:00`,</v>
      </c>
      <c r="V21" s="25" t="str">
        <f t="shared" ca="1" si="20"/>
        <v>`repairHrs`:3,</v>
      </c>
      <c r="W21" s="26" t="str">
        <f t="shared" ca="1" si="21"/>
        <v>`rprtDate`:`2017-11-11`,</v>
      </c>
      <c r="X21" s="26" t="str">
        <f t="shared" ca="1" si="22"/>
        <v>`timeStarts`:`2017-11-11T08:00:00-0600`,</v>
      </c>
      <c r="Y21" s="26" t="str">
        <f t="shared" ca="1" si="23"/>
        <v>`timeEnds`:`2017-11-11T11:00:00-0600`,</v>
      </c>
      <c r="Z21" s="26" t="str">
        <f t="shared" ca="1" si="24"/>
        <v>`shift`:`AM`,</v>
      </c>
      <c r="AA21" s="25" t="str">
        <f t="shared" ca="1" si="25"/>
        <v>`shiftStartTime`:8,</v>
      </c>
      <c r="AB21" s="26" t="str">
        <f t="shared" ca="1" si="26"/>
        <v>`wONum`:`715932801`,</v>
      </c>
      <c r="AC21" s="26" t="str">
        <f t="shared" ca="1" si="27"/>
        <v>`uNum`:`AA-7800`,</v>
      </c>
      <c r="AD21" s="27" t="str">
        <f t="shared" ca="1" si="28"/>
        <v>`notes`:`Integer id rutrum lectus.`,</v>
      </c>
      <c r="AE21" s="27" t="str">
        <f t="shared" ca="1" si="29"/>
        <v>`shift_Serial`:`43047_04`},</v>
      </c>
      <c r="AF21" s="17" t="s">
        <v>104</v>
      </c>
    </row>
    <row r="22" spans="2:32" ht="15" x14ac:dyDescent="0.25">
      <c r="B22" s="26" t="str">
        <f t="shared" ca="1" si="0"/>
        <v>{`_id`:`aaron_2017-11-15_03-00-44_Wed`,</v>
      </c>
      <c r="C22" s="26" t="str">
        <f t="shared" ca="1" si="1"/>
        <v>`worksiteEncoded`:`AA_ART_MNSHOP`,</v>
      </c>
      <c r="D22" s="26" t="str">
        <f t="shared" ca="1" si="2"/>
        <v>`client`:`AA`,</v>
      </c>
      <c r="E22" s="26" t="str">
        <f t="shared" ca="1" si="3"/>
        <v>`location`:`Artesia`,</v>
      </c>
      <c r="F22" s="26" t="str">
        <f t="shared" ca="1" si="4"/>
        <v>`locID`:`MNSHOP`,</v>
      </c>
      <c r="G22" s="26" t="str">
        <f t="shared" ca="1" si="5"/>
        <v>`username`:`aaron`,</v>
      </c>
      <c r="H22" s="26" t="str">
        <f t="shared" ca="1" si="6"/>
        <v>`lastName`:`Aaronaaronson`,</v>
      </c>
      <c r="I22" s="26" t="str">
        <f t="shared" ca="1" si="7"/>
        <v>`firstName`:`Aaron`,</v>
      </c>
      <c r="J22" s="26" t="str">
        <f t="shared" ca="1" si="8"/>
        <v>`technician`:`Aaronaaronson, Aaron`,</v>
      </c>
      <c r="K22" s="26" t="str">
        <f t="shared" ca="1" si="9"/>
        <v>`timeStampM`:`2017-11-15T03:00:44-06:00`,</v>
      </c>
      <c r="L22" s="26" t="str">
        <f t="shared" ca="1" si="10"/>
        <v>`shiftSerial`:`43047_04`,</v>
      </c>
      <c r="M22" s="25" t="str">
        <f t="shared" ca="1" si="11"/>
        <v>`siteUid`:971087,</v>
      </c>
      <c r="N22" s="25" t="str">
        <f t="shared" ca="1" si="12"/>
        <v>`timeStamp`:43054.1255150463,</v>
      </c>
      <c r="O22" s="25" t="str">
        <f t="shared" ca="1" si="13"/>
        <v>`payrollPeriod`:43047,</v>
      </c>
      <c r="P22" s="25" t="str">
        <f t="shared" ca="1" si="14"/>
        <v>`rprtDateX`:43050,</v>
      </c>
      <c r="Q22" s="25" t="str">
        <f t="shared" ca="1" si="15"/>
        <v>`payroll_Period`:43047,</v>
      </c>
      <c r="R22" s="25" t="str">
        <f t="shared" ca="1" si="16"/>
        <v>`tsX`:43050.4583333333,</v>
      </c>
      <c r="S22" s="25" t="str">
        <f t="shared" ca="1" si="17"/>
        <v>`teX`:43050.6666666667,</v>
      </c>
      <c r="T22" s="26" t="str">
        <f t="shared" ca="1" si="18"/>
        <v>`ts`:`11:00`,</v>
      </c>
      <c r="U22" s="26" t="str">
        <f t="shared" ca="1" si="19"/>
        <v>`te`:`16:00`,</v>
      </c>
      <c r="V22" s="25" t="str">
        <f t="shared" ca="1" si="20"/>
        <v>`repairHrs`:5,</v>
      </c>
      <c r="W22" s="26" t="str">
        <f t="shared" ca="1" si="21"/>
        <v>`rprtDate`:`2017-11-11`,</v>
      </c>
      <c r="X22" s="26" t="str">
        <f t="shared" ca="1" si="22"/>
        <v>`timeStarts`:`2017-11-11T11:00:00-0600`,</v>
      </c>
      <c r="Y22" s="26" t="str">
        <f t="shared" ca="1" si="23"/>
        <v>`timeEnds`:`2017-11-11T16:00:00-0600`,</v>
      </c>
      <c r="Z22" s="26" t="str">
        <f t="shared" ca="1" si="24"/>
        <v>`shift`:`AM`,</v>
      </c>
      <c r="AA22" s="25" t="str">
        <f t="shared" ca="1" si="25"/>
        <v>`shiftStartTime`:8,</v>
      </c>
      <c r="AB22" s="26" t="str">
        <f t="shared" ca="1" si="26"/>
        <v>`wONum`:`715766095`,</v>
      </c>
      <c r="AC22" s="26" t="str">
        <f t="shared" ca="1" si="27"/>
        <v>`uNum`:`AA-7184`,</v>
      </c>
      <c r="AD22" s="27" t="str">
        <f t="shared" ca="1" si="28"/>
        <v>`notes`:`Mauris laoreet, magna a gravida scelerisque, est turpis tempor lacus, molestie aliquet libero ipsum commodo ligula.`,</v>
      </c>
      <c r="AE22" s="27" t="str">
        <f t="shared" ca="1" si="29"/>
        <v>`shift_Serial`:`43047_04`},</v>
      </c>
      <c r="AF22" s="17" t="s">
        <v>104</v>
      </c>
    </row>
    <row r="23" spans="2:32" ht="15" x14ac:dyDescent="0.25">
      <c r="B23" s="26" t="str">
        <f t="shared" ca="1" si="0"/>
        <v>{`_id`:`aaron_2017-11-15_03-52-35_Wed`,</v>
      </c>
      <c r="C23" s="26" t="str">
        <f t="shared" ca="1" si="1"/>
        <v>`worksiteEncoded`:`AA_ART_MNSHOP`,</v>
      </c>
      <c r="D23" s="26" t="str">
        <f t="shared" ca="1" si="2"/>
        <v>`client`:`AA`,</v>
      </c>
      <c r="E23" s="26" t="str">
        <f t="shared" ca="1" si="3"/>
        <v>`location`:`Artesia`,</v>
      </c>
      <c r="F23" s="26" t="str">
        <f t="shared" ca="1" si="4"/>
        <v>`locID`:`MNSHOP`,</v>
      </c>
      <c r="G23" s="26" t="str">
        <f t="shared" ca="1" si="5"/>
        <v>`username`:`aaron`,</v>
      </c>
      <c r="H23" s="26" t="str">
        <f t="shared" ca="1" si="6"/>
        <v>`lastName`:`Aaronaaronson`,</v>
      </c>
      <c r="I23" s="26" t="str">
        <f t="shared" ca="1" si="7"/>
        <v>`firstName`:`Aaron`,</v>
      </c>
      <c r="J23" s="26" t="str">
        <f t="shared" ca="1" si="8"/>
        <v>`technician`:`Aaronaaronson, Aaron`,</v>
      </c>
      <c r="K23" s="26" t="str">
        <f t="shared" ca="1" si="9"/>
        <v>`timeStampM`:`2017-11-15T03:52:35-06:00`,</v>
      </c>
      <c r="L23" s="26" t="str">
        <f t="shared" ca="1" si="10"/>
        <v>`shiftSerial`:`43047_04`,</v>
      </c>
      <c r="M23" s="25" t="str">
        <f t="shared" ca="1" si="11"/>
        <v>`siteUid`:971088,</v>
      </c>
      <c r="N23" s="25" t="str">
        <f t="shared" ca="1" si="12"/>
        <v>`timeStamp`:43054.1615150463,</v>
      </c>
      <c r="O23" s="25" t="str">
        <f t="shared" ca="1" si="13"/>
        <v>`payrollPeriod`:43047,</v>
      </c>
      <c r="P23" s="25" t="str">
        <f t="shared" ca="1" si="14"/>
        <v>`rprtDateX`:43050,</v>
      </c>
      <c r="Q23" s="25" t="str">
        <f t="shared" ca="1" si="15"/>
        <v>`payroll_Period`:43047,</v>
      </c>
      <c r="R23" s="25" t="str">
        <f t="shared" ca="1" si="16"/>
        <v>`tsX`:43050.6666666667,</v>
      </c>
      <c r="S23" s="25" t="str">
        <f t="shared" ca="1" si="17"/>
        <v>`teX`:43050.8333333333,</v>
      </c>
      <c r="T23" s="26" t="str">
        <f t="shared" ca="1" si="18"/>
        <v>`ts`:`16:00`,</v>
      </c>
      <c r="U23" s="26" t="str">
        <f t="shared" ca="1" si="19"/>
        <v>`te`:`20:00`,</v>
      </c>
      <c r="V23" s="25" t="str">
        <f t="shared" ca="1" si="20"/>
        <v>`repairHrs`:4,</v>
      </c>
      <c r="W23" s="26" t="str">
        <f t="shared" ca="1" si="21"/>
        <v>`rprtDate`:`2017-11-11`,</v>
      </c>
      <c r="X23" s="26" t="str">
        <f t="shared" ca="1" si="22"/>
        <v>`timeStarts`:`2017-11-11T16:00:00-0600`,</v>
      </c>
      <c r="Y23" s="26" t="str">
        <f t="shared" ca="1" si="23"/>
        <v>`timeEnds`:`2017-11-11T20:00:00-0600`,</v>
      </c>
      <c r="Z23" s="26" t="str">
        <f t="shared" ca="1" si="24"/>
        <v>`shift`:`AM`,</v>
      </c>
      <c r="AA23" s="25" t="str">
        <f t="shared" ca="1" si="25"/>
        <v>`shiftStartTime`:8,</v>
      </c>
      <c r="AB23" s="26" t="str">
        <f t="shared" ca="1" si="26"/>
        <v>`wONum`:`715213161`,</v>
      </c>
      <c r="AC23" s="26" t="str">
        <f t="shared" ca="1" si="27"/>
        <v>`uNum`:`AA-7439`,</v>
      </c>
      <c r="AD23" s="27" t="str">
        <f t="shared" ca="1" si="28"/>
        <v>`notes`:`Aenean non ultrices nisi.`,</v>
      </c>
      <c r="AE23" s="27" t="str">
        <f t="shared" ca="1" si="29"/>
        <v>`shift_Serial`:`43047_04`},</v>
      </c>
      <c r="AF23" s="17" t="s">
        <v>104</v>
      </c>
    </row>
    <row r="24" spans="2:32" ht="15" x14ac:dyDescent="0.25">
      <c r="B24" s="26" t="str">
        <f t="shared" ca="1" si="0"/>
        <v>{`_id`:`aaron_2017-11-15_05-24-44_Wed`,</v>
      </c>
      <c r="C24" s="26" t="str">
        <f t="shared" ca="1" si="1"/>
        <v>`worksiteEncoded`:`AA_ART_MNSHOP`,</v>
      </c>
      <c r="D24" s="26" t="str">
        <f t="shared" ca="1" si="2"/>
        <v>`client`:`AA`,</v>
      </c>
      <c r="E24" s="26" t="str">
        <f t="shared" ca="1" si="3"/>
        <v>`location`:`Artesia`,</v>
      </c>
      <c r="F24" s="26" t="str">
        <f t="shared" ca="1" si="4"/>
        <v>`locID`:`MNSHOP`,</v>
      </c>
      <c r="G24" s="26" t="str">
        <f t="shared" ca="1" si="5"/>
        <v>`username`:`aaron`,</v>
      </c>
      <c r="H24" s="26" t="str">
        <f t="shared" ca="1" si="6"/>
        <v>`lastName`:`Aaronaaronson`,</v>
      </c>
      <c r="I24" s="26" t="str">
        <f t="shared" ca="1" si="7"/>
        <v>`firstName`:`Aaron`,</v>
      </c>
      <c r="J24" s="26" t="str">
        <f t="shared" ca="1" si="8"/>
        <v>`technician`:`Aaronaaronson, Aaron`,</v>
      </c>
      <c r="K24" s="26" t="str">
        <f t="shared" ca="1" si="9"/>
        <v>`timeStampM`:`2017-11-15T05:24:44-06:00`,</v>
      </c>
      <c r="L24" s="26" t="str">
        <f t="shared" ca="1" si="10"/>
        <v>`shiftSerial`:`43047_04`,</v>
      </c>
      <c r="M24" s="25" t="str">
        <f t="shared" ca="1" si="11"/>
        <v>`siteUid`:971089,</v>
      </c>
      <c r="N24" s="25" t="str">
        <f t="shared" ca="1" si="12"/>
        <v>`timeStamp`:43054.2255150463,</v>
      </c>
      <c r="O24" s="25" t="str">
        <f t="shared" ca="1" si="13"/>
        <v>`payrollPeriod`:43047,</v>
      </c>
      <c r="P24" s="25" t="str">
        <f t="shared" ca="1" si="14"/>
        <v>`rprtDateX`:43050,</v>
      </c>
      <c r="Q24" s="25" t="str">
        <f t="shared" ca="1" si="15"/>
        <v>`payroll_Period`:43047,</v>
      </c>
      <c r="R24" s="25" t="str">
        <f t="shared" ca="1" si="16"/>
        <v>`tsX`:43050.8333333333,</v>
      </c>
      <c r="S24" s="25" t="str">
        <f t="shared" ca="1" si="17"/>
        <v>`teX`:43050.875,</v>
      </c>
      <c r="T24" s="26" t="str">
        <f t="shared" ca="1" si="18"/>
        <v>`ts`:`20:00`,</v>
      </c>
      <c r="U24" s="26" t="str">
        <f t="shared" ca="1" si="19"/>
        <v>`te`:`21:00`,</v>
      </c>
      <c r="V24" s="25" t="str">
        <f t="shared" ca="1" si="20"/>
        <v>`repairHrs`:1,</v>
      </c>
      <c r="W24" s="26" t="str">
        <f t="shared" ca="1" si="21"/>
        <v>`rprtDate`:`2017-11-11`,</v>
      </c>
      <c r="X24" s="26" t="str">
        <f t="shared" ca="1" si="22"/>
        <v>`timeStarts`:`2017-11-11T20:00:00-0600`,</v>
      </c>
      <c r="Y24" s="26" t="str">
        <f t="shared" ca="1" si="23"/>
        <v>`timeEnds`:`2017-11-11T21:00:00-0600`,</v>
      </c>
      <c r="Z24" s="26" t="str">
        <f t="shared" ca="1" si="24"/>
        <v>`shift`:`AM`,</v>
      </c>
      <c r="AA24" s="25" t="str">
        <f t="shared" ca="1" si="25"/>
        <v>`shiftStartTime`:8,</v>
      </c>
      <c r="AB24" s="26" t="str">
        <f t="shared" ca="1" si="26"/>
        <v>`wONum`:`715336305`,</v>
      </c>
      <c r="AC24" s="26" t="str">
        <f t="shared" ca="1" si="27"/>
        <v>`uNum`:`AA-7672`,</v>
      </c>
      <c r="AD24" s="27" t="str">
        <f t="shared" ca="1" si="28"/>
        <v>`notes`:`Praesent luctus ante at accumsan varius.`,</v>
      </c>
      <c r="AE24" s="27" t="str">
        <f t="shared" ca="1" si="29"/>
        <v>`shift_Serial`:`43047_04`},</v>
      </c>
      <c r="AF24" s="17" t="s">
        <v>104</v>
      </c>
    </row>
    <row r="25" spans="2:32" ht="15" x14ac:dyDescent="0.25">
      <c r="B25" s="26" t="str">
        <f t="shared" ca="1" si="0"/>
        <v>{`_id`:`aaron_2017-11-15_06-22-20_Wed`,</v>
      </c>
      <c r="C25" s="26" t="str">
        <f t="shared" ca="1" si="1"/>
        <v>`worksiteEncoded`:`AA_ART_MNSHOP`,</v>
      </c>
      <c r="D25" s="26" t="str">
        <f t="shared" ca="1" si="2"/>
        <v>`client`:`AA`,</v>
      </c>
      <c r="E25" s="26" t="str">
        <f t="shared" ca="1" si="3"/>
        <v>`location`:`Artesia`,</v>
      </c>
      <c r="F25" s="26" t="str">
        <f t="shared" ca="1" si="4"/>
        <v>`locID`:`MNSHOP`,</v>
      </c>
      <c r="G25" s="26" t="str">
        <f t="shared" ca="1" si="5"/>
        <v>`username`:`aaron`,</v>
      </c>
      <c r="H25" s="26" t="str">
        <f t="shared" ca="1" si="6"/>
        <v>`lastName`:`Aaronaaronson`,</v>
      </c>
      <c r="I25" s="26" t="str">
        <f t="shared" ca="1" si="7"/>
        <v>`firstName`:`Aaron`,</v>
      </c>
      <c r="J25" s="26" t="str">
        <f t="shared" ca="1" si="8"/>
        <v>`technician`:`Aaronaaronson, Aaron`,</v>
      </c>
      <c r="K25" s="26" t="str">
        <f t="shared" ca="1" si="9"/>
        <v>`timeStampM`:`2017-11-15T06:22:20-06:00`,</v>
      </c>
      <c r="L25" s="26" t="str">
        <f t="shared" ca="1" si="10"/>
        <v>`shiftSerial`:`43047_04`,</v>
      </c>
      <c r="M25" s="25" t="str">
        <f t="shared" ca="1" si="11"/>
        <v>`siteUid`:971090,</v>
      </c>
      <c r="N25" s="25" t="str">
        <f t="shared" ca="1" si="12"/>
        <v>`timeStamp`:43054.2655150463,</v>
      </c>
      <c r="O25" s="25" t="str">
        <f t="shared" ca="1" si="13"/>
        <v>`payrollPeriod`:43047,</v>
      </c>
      <c r="P25" s="25" t="str">
        <f t="shared" ca="1" si="14"/>
        <v>`rprtDateX`:43050,</v>
      </c>
      <c r="Q25" s="25" t="str">
        <f t="shared" ca="1" si="15"/>
        <v>`payroll_Period`:43047,</v>
      </c>
      <c r="R25" s="25" t="str">
        <f t="shared" ca="1" si="16"/>
        <v>`tsX`:43050.875,</v>
      </c>
      <c r="S25" s="25" t="str">
        <f t="shared" ca="1" si="17"/>
        <v>`teX`:43050.9166666667,</v>
      </c>
      <c r="T25" s="26" t="str">
        <f t="shared" ca="1" si="18"/>
        <v>`ts`:`21:00`,</v>
      </c>
      <c r="U25" s="26" t="str">
        <f t="shared" ca="1" si="19"/>
        <v>`te`:`22:00`,</v>
      </c>
      <c r="V25" s="25" t="str">
        <f t="shared" ca="1" si="20"/>
        <v>`repairHrs`:1,</v>
      </c>
      <c r="W25" s="26" t="str">
        <f t="shared" ca="1" si="21"/>
        <v>`rprtDate`:`2017-11-11`,</v>
      </c>
      <c r="X25" s="26" t="str">
        <f t="shared" ca="1" si="22"/>
        <v>`timeStarts`:`2017-11-11T21:00:00-0600`,</v>
      </c>
      <c r="Y25" s="26" t="str">
        <f t="shared" ca="1" si="23"/>
        <v>`timeEnds`:`2017-11-11T22:00:00-0600`,</v>
      </c>
      <c r="Z25" s="26" t="str">
        <f t="shared" ca="1" si="24"/>
        <v>`shift`:`AM`,</v>
      </c>
      <c r="AA25" s="25" t="str">
        <f t="shared" ca="1" si="25"/>
        <v>`shiftStartTime`:8,</v>
      </c>
      <c r="AB25" s="26" t="str">
        <f t="shared" ca="1" si="26"/>
        <v>`wONum`:`715403927`,</v>
      </c>
      <c r="AC25" s="26" t="str">
        <f t="shared" ca="1" si="27"/>
        <v>`uNum`:`AA-7577`,</v>
      </c>
      <c r="AD25" s="27" t="str">
        <f t="shared" ca="1" si="28"/>
        <v>`notes`:`Proin in orci sed dui placerat dignissim.`,</v>
      </c>
      <c r="AE25" s="27" t="str">
        <f t="shared" ca="1" si="29"/>
        <v>`shift_Serial`:`43047_04`},</v>
      </c>
      <c r="AF25" s="17" t="s">
        <v>104</v>
      </c>
    </row>
    <row r="26" spans="2:32" ht="15" x14ac:dyDescent="0.25">
      <c r="B26" s="26" t="str">
        <f t="shared" ca="1" si="0"/>
        <v>{`_id`:`aaron_2017-11-15_08-43-28_Wed`,</v>
      </c>
      <c r="C26" s="26" t="str">
        <f t="shared" ca="1" si="1"/>
        <v>`worksiteEncoded`:`AA_ART_MNSHOP`,</v>
      </c>
      <c r="D26" s="26" t="str">
        <f t="shared" ca="1" si="2"/>
        <v>`client`:`AA`,</v>
      </c>
      <c r="E26" s="26" t="str">
        <f t="shared" ca="1" si="3"/>
        <v>`location`:`Artesia`,</v>
      </c>
      <c r="F26" s="26" t="str">
        <f t="shared" ca="1" si="4"/>
        <v>`locID`:`MNSHOP`,</v>
      </c>
      <c r="G26" s="26" t="str">
        <f t="shared" ca="1" si="5"/>
        <v>`username`:`aaron`,</v>
      </c>
      <c r="H26" s="26" t="str">
        <f t="shared" ca="1" si="6"/>
        <v>`lastName`:`Aaronaaronson`,</v>
      </c>
      <c r="I26" s="26" t="str">
        <f t="shared" ca="1" si="7"/>
        <v>`firstName`:`Aaron`,</v>
      </c>
      <c r="J26" s="26" t="str">
        <f t="shared" ca="1" si="8"/>
        <v>`technician`:`Aaronaaronson, Aaron`,</v>
      </c>
      <c r="K26" s="26" t="str">
        <f t="shared" ca="1" si="9"/>
        <v>`timeStampM`:`2017-11-15T08:43:28-06:00`,</v>
      </c>
      <c r="L26" s="26" t="str">
        <f t="shared" ca="1" si="10"/>
        <v>`shiftSerial`:`43047_04`,</v>
      </c>
      <c r="M26" s="25" t="str">
        <f t="shared" ca="1" si="11"/>
        <v>`siteUid`:971091,</v>
      </c>
      <c r="N26" s="25" t="str">
        <f t="shared" ca="1" si="12"/>
        <v>`timeStamp`:43054.3635150463,</v>
      </c>
      <c r="O26" s="25" t="str">
        <f t="shared" ca="1" si="13"/>
        <v>`payrollPeriod`:43047,</v>
      </c>
      <c r="P26" s="25" t="str">
        <f t="shared" ca="1" si="14"/>
        <v>`rprtDateX`:43050,</v>
      </c>
      <c r="Q26" s="25" t="str">
        <f t="shared" ca="1" si="15"/>
        <v>`payroll_Period`:43047,</v>
      </c>
      <c r="R26" s="25" t="str">
        <f t="shared" ca="1" si="16"/>
        <v>`tsX`:43050.9166666667,</v>
      </c>
      <c r="S26" s="25" t="str">
        <f t="shared" ca="1" si="17"/>
        <v>`teX`:43051.0833333333,</v>
      </c>
      <c r="T26" s="26" t="str">
        <f t="shared" ca="1" si="18"/>
        <v>`ts`:`22:00`,</v>
      </c>
      <c r="U26" s="26" t="str">
        <f t="shared" ca="1" si="19"/>
        <v>`te`:`02:00`,</v>
      </c>
      <c r="V26" s="25" t="str">
        <f t="shared" ca="1" si="20"/>
        <v>`repairHrs`:4,</v>
      </c>
      <c r="W26" s="26" t="str">
        <f t="shared" ca="1" si="21"/>
        <v>`rprtDate`:`2017-11-11`,</v>
      </c>
      <c r="X26" s="26" t="str">
        <f t="shared" ca="1" si="22"/>
        <v>`timeStarts`:`2017-11-11T22:00:00-0600`,</v>
      </c>
      <c r="Y26" s="26" t="str">
        <f t="shared" ca="1" si="23"/>
        <v>`timeEnds`:`2017-11-12T02:00:00-0600`,</v>
      </c>
      <c r="Z26" s="26" t="str">
        <f t="shared" ca="1" si="24"/>
        <v>`shift`:`AM`,</v>
      </c>
      <c r="AA26" s="25" t="str">
        <f t="shared" ca="1" si="25"/>
        <v>`shiftStartTime`:8,</v>
      </c>
      <c r="AB26" s="26" t="str">
        <f t="shared" ca="1" si="26"/>
        <v>`wONum`:`715993503`,</v>
      </c>
      <c r="AC26" s="26" t="str">
        <f t="shared" ca="1" si="27"/>
        <v>`uNum`:`AA-7153`,</v>
      </c>
      <c r="AD26" s="27" t="str">
        <f t="shared" ca="1" si="28"/>
        <v>`notes`:`Donec eu mattis nibh.`,</v>
      </c>
      <c r="AE26" s="27" t="str">
        <f t="shared" ca="1" si="29"/>
        <v>`shift_Serial`:`43047_04`},</v>
      </c>
      <c r="AF26" s="17" t="s">
        <v>104</v>
      </c>
    </row>
    <row r="27" spans="2:32" ht="15" x14ac:dyDescent="0.25">
      <c r="B27" s="26" t="str">
        <f t="shared" ca="1" si="0"/>
        <v>{`_id`:`aaron_2017-11-15_09-38-11_Wed`,</v>
      </c>
      <c r="C27" s="26" t="str">
        <f t="shared" ca="1" si="1"/>
        <v>`worksiteEncoded`:`AA_ART_MNSHOP`,</v>
      </c>
      <c r="D27" s="26" t="str">
        <f t="shared" ca="1" si="2"/>
        <v>`client`:`AA`,</v>
      </c>
      <c r="E27" s="26" t="str">
        <f t="shared" ca="1" si="3"/>
        <v>`location`:`Artesia`,</v>
      </c>
      <c r="F27" s="26" t="str">
        <f t="shared" ca="1" si="4"/>
        <v>`locID`:`MNSHOP`,</v>
      </c>
      <c r="G27" s="26" t="str">
        <f t="shared" ca="1" si="5"/>
        <v>`username`:`aaron`,</v>
      </c>
      <c r="H27" s="26" t="str">
        <f t="shared" ca="1" si="6"/>
        <v>`lastName`:`Aaronaaronson`,</v>
      </c>
      <c r="I27" s="26" t="str">
        <f t="shared" ca="1" si="7"/>
        <v>`firstName`:`Aaron`,</v>
      </c>
      <c r="J27" s="26" t="str">
        <f t="shared" ca="1" si="8"/>
        <v>`technician`:`Aaronaaronson, Aaron`,</v>
      </c>
      <c r="K27" s="26" t="str">
        <f t="shared" ca="1" si="9"/>
        <v>`timeStampM`:`2017-11-15T09:38:11-06:00`,</v>
      </c>
      <c r="L27" s="26" t="str">
        <f t="shared" ca="1" si="10"/>
        <v>`shiftSerial`:`43047_04`,</v>
      </c>
      <c r="M27" s="25" t="str">
        <f t="shared" ca="1" si="11"/>
        <v>`siteUid`:971092,</v>
      </c>
      <c r="N27" s="25" t="str">
        <f t="shared" ca="1" si="12"/>
        <v>`timeStamp`:43054.4015150463,</v>
      </c>
      <c r="O27" s="25" t="str">
        <f t="shared" ca="1" si="13"/>
        <v>`payrollPeriod`:43047,</v>
      </c>
      <c r="P27" s="25" t="str">
        <f t="shared" ca="1" si="14"/>
        <v>`rprtDateX`:43050,</v>
      </c>
      <c r="Q27" s="25" t="str">
        <f t="shared" ca="1" si="15"/>
        <v>`payroll_Period`:43047,</v>
      </c>
      <c r="R27" s="25" t="str">
        <f t="shared" ca="1" si="16"/>
        <v>`tsX`:43051.0833333333,</v>
      </c>
      <c r="S27" s="25" t="str">
        <f t="shared" ca="1" si="17"/>
        <v>`teX`:43051.2083333333,</v>
      </c>
      <c r="T27" s="26" t="str">
        <f t="shared" ca="1" si="18"/>
        <v>`ts`:`02:00`,</v>
      </c>
      <c r="U27" s="26" t="str">
        <f t="shared" ca="1" si="19"/>
        <v>`te`:`05:00`,</v>
      </c>
      <c r="V27" s="25" t="str">
        <f t="shared" ca="1" si="20"/>
        <v>`repairHrs`:3,</v>
      </c>
      <c r="W27" s="26" t="str">
        <f t="shared" ca="1" si="21"/>
        <v>`rprtDate`:`2017-11-11`,</v>
      </c>
      <c r="X27" s="26" t="str">
        <f t="shared" ca="1" si="22"/>
        <v>`timeStarts`:`2017-11-12T02:00:00-0600`,</v>
      </c>
      <c r="Y27" s="26" t="str">
        <f t="shared" ca="1" si="23"/>
        <v>`timeEnds`:`2017-11-12T05:00:00-0600`,</v>
      </c>
      <c r="Z27" s="26" t="str">
        <f t="shared" ca="1" si="24"/>
        <v>`shift`:`AM`,</v>
      </c>
      <c r="AA27" s="25" t="str">
        <f t="shared" ca="1" si="25"/>
        <v>`shiftStartTime`:8,</v>
      </c>
      <c r="AB27" s="26" t="str">
        <f t="shared" ca="1" si="26"/>
        <v>`wONum`:`715131212`,</v>
      </c>
      <c r="AC27" s="26" t="str">
        <f t="shared" ca="1" si="27"/>
        <v>`uNum`:`AA-7778`,</v>
      </c>
      <c r="AD27" s="27" t="str">
        <f t="shared" ca="1" si="28"/>
        <v>`notes`:`Nullam imperdiet fermentum nisi ornare bibendum.`,</v>
      </c>
      <c r="AE27" s="27" t="str">
        <f t="shared" ca="1" si="29"/>
        <v>`shift_Serial`:`43047_04`},</v>
      </c>
      <c r="AF27" s="17" t="s">
        <v>104</v>
      </c>
    </row>
    <row r="28" spans="2:32" ht="15" x14ac:dyDescent="0.25">
      <c r="B28" s="26" t="str">
        <f t="shared" ca="1" si="0"/>
        <v>{`_id`:`aaron_2017-11-15_10-48-44_Wed`,</v>
      </c>
      <c r="C28" s="26" t="str">
        <f t="shared" ca="1" si="1"/>
        <v>`worksiteEncoded`:`AA_ART_MNSHOP`,</v>
      </c>
      <c r="D28" s="26" t="str">
        <f t="shared" ca="1" si="2"/>
        <v>`client`:`AA`,</v>
      </c>
      <c r="E28" s="26" t="str">
        <f t="shared" ca="1" si="3"/>
        <v>`location`:`Artesia`,</v>
      </c>
      <c r="F28" s="26" t="str">
        <f t="shared" ca="1" si="4"/>
        <v>`locID`:`MNSHOP`,</v>
      </c>
      <c r="G28" s="26" t="str">
        <f t="shared" ca="1" si="5"/>
        <v>`username`:`aaron`,</v>
      </c>
      <c r="H28" s="26" t="str">
        <f t="shared" ca="1" si="6"/>
        <v>`lastName`:`Aaronaaronson`,</v>
      </c>
      <c r="I28" s="26" t="str">
        <f t="shared" ca="1" si="7"/>
        <v>`firstName`:`Aaron`,</v>
      </c>
      <c r="J28" s="26" t="str">
        <f t="shared" ca="1" si="8"/>
        <v>`technician`:`Aaronaaronson, Aaron`,</v>
      </c>
      <c r="K28" s="26" t="str">
        <f t="shared" ca="1" si="9"/>
        <v>`timeStampM`:`2017-11-15T10:48:44-06:00`,</v>
      </c>
      <c r="L28" s="26" t="str">
        <f t="shared" ca="1" si="10"/>
        <v>`shiftSerial`:`43047_04`,</v>
      </c>
      <c r="M28" s="25" t="str">
        <f t="shared" ca="1" si="11"/>
        <v>`siteUid`:971093,</v>
      </c>
      <c r="N28" s="25" t="str">
        <f t="shared" ca="1" si="12"/>
        <v>`timeStamp`:43054.4505150463,</v>
      </c>
      <c r="O28" s="25" t="str">
        <f t="shared" ca="1" si="13"/>
        <v>`payrollPeriod`:43047,</v>
      </c>
      <c r="P28" s="25" t="str">
        <f t="shared" ca="1" si="14"/>
        <v>`rprtDateX`:43050,</v>
      </c>
      <c r="Q28" s="25" t="str">
        <f t="shared" ca="1" si="15"/>
        <v>`payroll_Period`:43047,</v>
      </c>
      <c r="R28" s="25" t="str">
        <f t="shared" ca="1" si="16"/>
        <v>`tsX`:43051.2083333333,</v>
      </c>
      <c r="S28" s="25" t="str">
        <f t="shared" ca="1" si="17"/>
        <v>`teX`:43051.4166666667,</v>
      </c>
      <c r="T28" s="26" t="str">
        <f t="shared" ca="1" si="18"/>
        <v>`ts`:`05:00`,</v>
      </c>
      <c r="U28" s="26" t="str">
        <f t="shared" ca="1" si="19"/>
        <v>`te`:`10:00`,</v>
      </c>
      <c r="V28" s="25" t="str">
        <f t="shared" ca="1" si="20"/>
        <v>`repairHrs`:5,</v>
      </c>
      <c r="W28" s="26" t="str">
        <f t="shared" ca="1" si="21"/>
        <v>`rprtDate`:`2017-11-11`,</v>
      </c>
      <c r="X28" s="26" t="str">
        <f t="shared" ca="1" si="22"/>
        <v>`timeStarts`:`2017-11-12T05:00:00-0600`,</v>
      </c>
      <c r="Y28" s="26" t="str">
        <f t="shared" ca="1" si="23"/>
        <v>`timeEnds`:`2017-11-12T10:00:00-0600`,</v>
      </c>
      <c r="Z28" s="26" t="str">
        <f t="shared" ca="1" si="24"/>
        <v>`shift`:`AM`,</v>
      </c>
      <c r="AA28" s="25" t="str">
        <f t="shared" ca="1" si="25"/>
        <v>`shiftStartTime`:8,</v>
      </c>
      <c r="AB28" s="26" t="str">
        <f t="shared" ca="1" si="26"/>
        <v>`wONum`:`715896768`,</v>
      </c>
      <c r="AC28" s="26" t="str">
        <f t="shared" ca="1" si="27"/>
        <v>`uNum`:`AA-7979`,</v>
      </c>
      <c r="AD28" s="27" t="str">
        <f t="shared" ca="1" si="28"/>
        <v>`notes`:`Proin at accumsan metus.`,</v>
      </c>
      <c r="AE28" s="27" t="str">
        <f t="shared" ca="1" si="29"/>
        <v>`shift_Serial`:`43047_04`},</v>
      </c>
      <c r="AF28" s="17" t="s">
        <v>104</v>
      </c>
    </row>
    <row r="29" spans="2:32" ht="15" x14ac:dyDescent="0.25">
      <c r="B29" s="26" t="str">
        <f t="shared" ca="1" si="0"/>
        <v>{`_id`:`aaron_2017-11-15_13-04-06_Wed`,</v>
      </c>
      <c r="C29" s="26" t="str">
        <f t="shared" ca="1" si="1"/>
        <v>`worksiteEncoded`:`AA_ART_MNSHOP`,</v>
      </c>
      <c r="D29" s="26" t="str">
        <f t="shared" ca="1" si="2"/>
        <v>`client`:`AA`,</v>
      </c>
      <c r="E29" s="26" t="str">
        <f t="shared" ca="1" si="3"/>
        <v>`location`:`Artesia`,</v>
      </c>
      <c r="F29" s="26" t="str">
        <f t="shared" ca="1" si="4"/>
        <v>`locID`:`MNSHOP`,</v>
      </c>
      <c r="G29" s="26" t="str">
        <f t="shared" ca="1" si="5"/>
        <v>`username`:`aaron`,</v>
      </c>
      <c r="H29" s="26" t="str">
        <f t="shared" ca="1" si="6"/>
        <v>`lastName`:`Aaronaaronson`,</v>
      </c>
      <c r="I29" s="26" t="str">
        <f t="shared" ca="1" si="7"/>
        <v>`firstName`:`Aaron`,</v>
      </c>
      <c r="J29" s="26" t="str">
        <f t="shared" ca="1" si="8"/>
        <v>`technician`:`Aaronaaronson, Aaron`,</v>
      </c>
      <c r="K29" s="26" t="str">
        <f t="shared" ca="1" si="9"/>
        <v>`timeStampM`:`2017-11-15T13:04:06-06:00`,</v>
      </c>
      <c r="L29" s="26" t="str">
        <f t="shared" ca="1" si="10"/>
        <v>`shiftSerial`:`43047_05`,</v>
      </c>
      <c r="M29" s="25" t="str">
        <f t="shared" ca="1" si="11"/>
        <v>`siteUid`:971094,</v>
      </c>
      <c r="N29" s="25" t="str">
        <f t="shared" ca="1" si="12"/>
        <v>`timeStamp`:43054.5445150463,</v>
      </c>
      <c r="O29" s="25" t="str">
        <f t="shared" ca="1" si="13"/>
        <v>`payrollPeriod`:43047,</v>
      </c>
      <c r="P29" s="25" t="str">
        <f t="shared" ca="1" si="14"/>
        <v>`rprtDateX`:43051,</v>
      </c>
      <c r="Q29" s="25" t="str">
        <f t="shared" ca="1" si="15"/>
        <v>`payroll_Period`:43047,</v>
      </c>
      <c r="R29" s="25" t="str">
        <f t="shared" ca="1" si="16"/>
        <v>`tsX`:43051.3333333333,</v>
      </c>
      <c r="S29" s="25" t="str">
        <f t="shared" ca="1" si="17"/>
        <v>`teX`:43051.4583333333,</v>
      </c>
      <c r="T29" s="26" t="str">
        <f t="shared" ca="1" si="18"/>
        <v>`ts`:`08:00`,</v>
      </c>
      <c r="U29" s="26" t="str">
        <f t="shared" ca="1" si="19"/>
        <v>`te`:`11:00`,</v>
      </c>
      <c r="V29" s="25" t="str">
        <f t="shared" ca="1" si="20"/>
        <v>`repairHrs`:3,</v>
      </c>
      <c r="W29" s="26" t="str">
        <f t="shared" ca="1" si="21"/>
        <v>`rprtDate`:`2017-11-12`,</v>
      </c>
      <c r="X29" s="26" t="str">
        <f t="shared" ca="1" si="22"/>
        <v>`timeStarts`:`2017-11-12T08:00:00-0600`,</v>
      </c>
      <c r="Y29" s="26" t="str">
        <f t="shared" ca="1" si="23"/>
        <v>`timeEnds`:`2017-11-12T11:00:00-0600`,</v>
      </c>
      <c r="Z29" s="26" t="str">
        <f t="shared" ca="1" si="24"/>
        <v>`shift`:`AM`,</v>
      </c>
      <c r="AA29" s="25" t="str">
        <f t="shared" ca="1" si="25"/>
        <v>`shiftStartTime`:8,</v>
      </c>
      <c r="AB29" s="26" t="str">
        <f t="shared" ca="1" si="26"/>
        <v>`wONum`:`715451077`,</v>
      </c>
      <c r="AC29" s="26" t="str">
        <f t="shared" ca="1" si="27"/>
        <v>`uNum`:`AA-7474`,</v>
      </c>
      <c r="AD29" s="27" t="str">
        <f t="shared" ca="1" si="28"/>
        <v>`notes`:`Vivamus eleifend cursus lacus ut posuere.`,</v>
      </c>
      <c r="AE29" s="27" t="str">
        <f t="shared" ca="1" si="29"/>
        <v>`shift_Serial`:`43047_05`},</v>
      </c>
      <c r="AF29" s="17" t="s">
        <v>104</v>
      </c>
    </row>
    <row r="30" spans="2:32" ht="15" x14ac:dyDescent="0.25">
      <c r="B30" s="26" t="str">
        <f t="shared" ca="1" si="0"/>
        <v>{`_id`:`aaron_2017-11-15_13-21-23_Wed`,</v>
      </c>
      <c r="C30" s="26" t="str">
        <f t="shared" ca="1" si="1"/>
        <v>`worksiteEncoded`:`AA_ART_MNSHOP`,</v>
      </c>
      <c r="D30" s="26" t="str">
        <f t="shared" ca="1" si="2"/>
        <v>`client`:`AA`,</v>
      </c>
      <c r="E30" s="26" t="str">
        <f t="shared" ca="1" si="3"/>
        <v>`location`:`Artesia`,</v>
      </c>
      <c r="F30" s="26" t="str">
        <f t="shared" ca="1" si="4"/>
        <v>`locID`:`MNSHOP`,</v>
      </c>
      <c r="G30" s="26" t="str">
        <f t="shared" ca="1" si="5"/>
        <v>`username`:`aaron`,</v>
      </c>
      <c r="H30" s="26" t="str">
        <f t="shared" ca="1" si="6"/>
        <v>`lastName`:`Aaronaaronson`,</v>
      </c>
      <c r="I30" s="26" t="str">
        <f t="shared" ca="1" si="7"/>
        <v>`firstName`:`Aaron`,</v>
      </c>
      <c r="J30" s="26" t="str">
        <f t="shared" ca="1" si="8"/>
        <v>`technician`:`Aaronaaronson, Aaron`,</v>
      </c>
      <c r="K30" s="26" t="str">
        <f t="shared" ca="1" si="9"/>
        <v>`timeStampM`:`2017-11-15T13:21:23-06:00`,</v>
      </c>
      <c r="L30" s="26" t="str">
        <f t="shared" ca="1" si="10"/>
        <v>`shiftSerial`:`43047_05`,</v>
      </c>
      <c r="M30" s="25" t="str">
        <f t="shared" ca="1" si="11"/>
        <v>`siteUid`:971095,</v>
      </c>
      <c r="N30" s="25" t="str">
        <f t="shared" ca="1" si="12"/>
        <v>`timeStamp`:43054.5565150463,</v>
      </c>
      <c r="O30" s="25" t="str">
        <f t="shared" ca="1" si="13"/>
        <v>`payrollPeriod`:43047,</v>
      </c>
      <c r="P30" s="25" t="str">
        <f t="shared" ca="1" si="14"/>
        <v>`rprtDateX`:43051,</v>
      </c>
      <c r="Q30" s="25" t="str">
        <f t="shared" ca="1" si="15"/>
        <v>`payroll_Period`:43047,</v>
      </c>
      <c r="R30" s="25" t="str">
        <f t="shared" ca="1" si="16"/>
        <v>`tsX`:43051.4583333333,</v>
      </c>
      <c r="S30" s="25" t="str">
        <f t="shared" ca="1" si="17"/>
        <v>`teX`:43051.5,</v>
      </c>
      <c r="T30" s="26" t="str">
        <f t="shared" ca="1" si="18"/>
        <v>`ts`:`11:00`,</v>
      </c>
      <c r="U30" s="26" t="str">
        <f t="shared" ca="1" si="19"/>
        <v>`te`:`12:00`,</v>
      </c>
      <c r="V30" s="25" t="str">
        <f t="shared" ca="1" si="20"/>
        <v>`repairHrs`:1,</v>
      </c>
      <c r="W30" s="26" t="str">
        <f t="shared" ca="1" si="21"/>
        <v>`rprtDate`:`2017-11-12`,</v>
      </c>
      <c r="X30" s="26" t="str">
        <f t="shared" ca="1" si="22"/>
        <v>`timeStarts`:`2017-11-12T11:00:00-0600`,</v>
      </c>
      <c r="Y30" s="26" t="str">
        <f t="shared" ca="1" si="23"/>
        <v>`timeEnds`:`2017-11-12T12:00:00-0600`,</v>
      </c>
      <c r="Z30" s="26" t="str">
        <f t="shared" ca="1" si="24"/>
        <v>`shift`:`AM`,</v>
      </c>
      <c r="AA30" s="25" t="str">
        <f t="shared" ca="1" si="25"/>
        <v>`shiftStartTime`:8,</v>
      </c>
      <c r="AB30" s="26" t="str">
        <f t="shared" ca="1" si="26"/>
        <v>`wONum`:`715851838`,</v>
      </c>
      <c r="AC30" s="26" t="str">
        <f t="shared" ca="1" si="27"/>
        <v>`uNum`:`AA-7367`,</v>
      </c>
      <c r="AD30" s="27" t="str">
        <f t="shared" ca="1" si="28"/>
        <v>`notes`:`Nulla viverra orci nisi, eu placerat nibh condimentum eu.`,</v>
      </c>
      <c r="AE30" s="27" t="str">
        <f t="shared" ca="1" si="29"/>
        <v>`shift_Serial`:`43047_05`},</v>
      </c>
      <c r="AF30" s="17" t="s">
        <v>104</v>
      </c>
    </row>
    <row r="31" spans="2:32" ht="15" x14ac:dyDescent="0.25">
      <c r="B31" s="26" t="str">
        <f t="shared" ca="1" si="0"/>
        <v>{`_id`:`aaron_2017-11-15_13-58-49_Wed`,</v>
      </c>
      <c r="C31" s="26" t="str">
        <f t="shared" ca="1" si="1"/>
        <v>`worksiteEncoded`:`AA_ART_MNSHOP`,</v>
      </c>
      <c r="D31" s="26" t="str">
        <f t="shared" ca="1" si="2"/>
        <v>`client`:`AA`,</v>
      </c>
      <c r="E31" s="26" t="str">
        <f t="shared" ca="1" si="3"/>
        <v>`location`:`Artesia`,</v>
      </c>
      <c r="F31" s="26" t="str">
        <f t="shared" ca="1" si="4"/>
        <v>`locID`:`MNSHOP`,</v>
      </c>
      <c r="G31" s="26" t="str">
        <f t="shared" ca="1" si="5"/>
        <v>`username`:`aaron`,</v>
      </c>
      <c r="H31" s="26" t="str">
        <f t="shared" ca="1" si="6"/>
        <v>`lastName`:`Aaronaaronson`,</v>
      </c>
      <c r="I31" s="26" t="str">
        <f t="shared" ca="1" si="7"/>
        <v>`firstName`:`Aaron`,</v>
      </c>
      <c r="J31" s="26" t="str">
        <f t="shared" ca="1" si="8"/>
        <v>`technician`:`Aaronaaronson, Aaron`,</v>
      </c>
      <c r="K31" s="26" t="str">
        <f t="shared" ca="1" si="9"/>
        <v>`timeStampM`:`2017-11-15T13:58:49-06:00`,</v>
      </c>
      <c r="L31" s="26" t="str">
        <f t="shared" ca="1" si="10"/>
        <v>`shiftSerial`:`43047_05`,</v>
      </c>
      <c r="M31" s="25" t="str">
        <f t="shared" ca="1" si="11"/>
        <v>`siteUid`:971096,</v>
      </c>
      <c r="N31" s="25" t="str">
        <f t="shared" ca="1" si="12"/>
        <v>`timeStamp`:43054.5825150463,</v>
      </c>
      <c r="O31" s="25" t="str">
        <f t="shared" ca="1" si="13"/>
        <v>`payrollPeriod`:43047,</v>
      </c>
      <c r="P31" s="25" t="str">
        <f t="shared" ca="1" si="14"/>
        <v>`rprtDateX`:43051,</v>
      </c>
      <c r="Q31" s="25" t="str">
        <f t="shared" ca="1" si="15"/>
        <v>`payroll_Period`:43047,</v>
      </c>
      <c r="R31" s="25" t="str">
        <f t="shared" ca="1" si="16"/>
        <v>`tsX`:43051.5,</v>
      </c>
      <c r="S31" s="25" t="str">
        <f t="shared" ca="1" si="17"/>
        <v>`teX`:43051.6666666667,</v>
      </c>
      <c r="T31" s="26" t="str">
        <f t="shared" ca="1" si="18"/>
        <v>`ts`:`12:00`,</v>
      </c>
      <c r="U31" s="26" t="str">
        <f t="shared" ca="1" si="19"/>
        <v>`te`:`16:00`,</v>
      </c>
      <c r="V31" s="25" t="str">
        <f t="shared" ca="1" si="20"/>
        <v>`repairHrs`:4,</v>
      </c>
      <c r="W31" s="26" t="str">
        <f t="shared" ca="1" si="21"/>
        <v>`rprtDate`:`2017-11-12`,</v>
      </c>
      <c r="X31" s="26" t="str">
        <f t="shared" ca="1" si="22"/>
        <v>`timeStarts`:`2017-11-12T12:00:00-0600`,</v>
      </c>
      <c r="Y31" s="26" t="str">
        <f t="shared" ca="1" si="23"/>
        <v>`timeEnds`:`2017-11-12T16:00:00-0600`,</v>
      </c>
      <c r="Z31" s="26" t="str">
        <f t="shared" ca="1" si="24"/>
        <v>`shift`:`AM`,</v>
      </c>
      <c r="AA31" s="25" t="str">
        <f t="shared" ca="1" si="25"/>
        <v>`shiftStartTime`:8,</v>
      </c>
      <c r="AB31" s="26" t="str">
        <f t="shared" ca="1" si="26"/>
        <v>`wONum`:`715818069`,</v>
      </c>
      <c r="AC31" s="26" t="str">
        <f t="shared" ca="1" si="27"/>
        <v>`uNum`:`AA-7364`,</v>
      </c>
      <c r="AD31" s="27" t="str">
        <f t="shared" ca="1" si="28"/>
        <v>`notes`:`Mauris at sem mauris.`,</v>
      </c>
      <c r="AE31" s="27" t="str">
        <f t="shared" ca="1" si="29"/>
        <v>`shift_Serial`:`43047_05`},</v>
      </c>
      <c r="AF31" s="17" t="s">
        <v>104</v>
      </c>
    </row>
    <row r="32" spans="2:32" ht="15" x14ac:dyDescent="0.25">
      <c r="B32" s="26" t="str">
        <f t="shared" ca="1" si="0"/>
        <v>{`_id`:`aaron_2017-11-15_16-14-11_Wed`,</v>
      </c>
      <c r="C32" s="26" t="str">
        <f t="shared" ca="1" si="1"/>
        <v>`worksiteEncoded`:`AA_ART_MNSHOP`,</v>
      </c>
      <c r="D32" s="26" t="str">
        <f t="shared" ca="1" si="2"/>
        <v>`client`:`AA`,</v>
      </c>
      <c r="E32" s="26" t="str">
        <f t="shared" ca="1" si="3"/>
        <v>`location`:`Artesia`,</v>
      </c>
      <c r="F32" s="26" t="str">
        <f t="shared" ca="1" si="4"/>
        <v>`locID`:`MNSHOP`,</v>
      </c>
      <c r="G32" s="26" t="str">
        <f t="shared" ca="1" si="5"/>
        <v>`username`:`aaron`,</v>
      </c>
      <c r="H32" s="26" t="str">
        <f t="shared" ca="1" si="6"/>
        <v>`lastName`:`Aaronaaronson`,</v>
      </c>
      <c r="I32" s="26" t="str">
        <f t="shared" ca="1" si="7"/>
        <v>`firstName`:`Aaron`,</v>
      </c>
      <c r="J32" s="26" t="str">
        <f t="shared" ca="1" si="8"/>
        <v>`technician`:`Aaronaaronson, Aaron`,</v>
      </c>
      <c r="K32" s="26" t="str">
        <f t="shared" ca="1" si="9"/>
        <v>`timeStampM`:`2017-11-15T16:14:11-06:00`,</v>
      </c>
      <c r="L32" s="26" t="str">
        <f t="shared" ca="1" si="10"/>
        <v>`shiftSerial`:`43047_05`,</v>
      </c>
      <c r="M32" s="25" t="str">
        <f t="shared" ca="1" si="11"/>
        <v>`siteUid`:971097,</v>
      </c>
      <c r="N32" s="25" t="str">
        <f t="shared" ca="1" si="12"/>
        <v>`timeStamp`:43054.6765150463,</v>
      </c>
      <c r="O32" s="25" t="str">
        <f t="shared" ca="1" si="13"/>
        <v>`payrollPeriod`:43047,</v>
      </c>
      <c r="P32" s="25" t="str">
        <f t="shared" ca="1" si="14"/>
        <v>`rprtDateX`:43051,</v>
      </c>
      <c r="Q32" s="25" t="str">
        <f t="shared" ca="1" si="15"/>
        <v>`payroll_Period`:43047,</v>
      </c>
      <c r="R32" s="25" t="str">
        <f t="shared" ca="1" si="16"/>
        <v>`tsX`:43051.6666666667,</v>
      </c>
      <c r="S32" s="25" t="str">
        <f t="shared" ca="1" si="17"/>
        <v>`teX`:43051.8333333333,</v>
      </c>
      <c r="T32" s="26" t="str">
        <f t="shared" ca="1" si="18"/>
        <v>`ts`:`16:00`,</v>
      </c>
      <c r="U32" s="26" t="str">
        <f t="shared" ca="1" si="19"/>
        <v>`te`:`20:00`,</v>
      </c>
      <c r="V32" s="25" t="str">
        <f t="shared" ca="1" si="20"/>
        <v>`repairHrs`:4,</v>
      </c>
      <c r="W32" s="26" t="str">
        <f t="shared" ca="1" si="21"/>
        <v>`rprtDate`:`2017-11-12`,</v>
      </c>
      <c r="X32" s="26" t="str">
        <f t="shared" ca="1" si="22"/>
        <v>`timeStarts`:`2017-11-12T16:00:00-0600`,</v>
      </c>
      <c r="Y32" s="26" t="str">
        <f t="shared" ca="1" si="23"/>
        <v>`timeEnds`:`2017-11-12T20:00:00-0600`,</v>
      </c>
      <c r="Z32" s="26" t="str">
        <f t="shared" ca="1" si="24"/>
        <v>`shift`:`AM`,</v>
      </c>
      <c r="AA32" s="25" t="str">
        <f t="shared" ca="1" si="25"/>
        <v>`shiftStartTime`:8,</v>
      </c>
      <c r="AB32" s="26" t="str">
        <f t="shared" ca="1" si="26"/>
        <v>`wONum`:`715979327`,</v>
      </c>
      <c r="AC32" s="26" t="str">
        <f t="shared" ca="1" si="27"/>
        <v>`uNum`:`AA-7017`,</v>
      </c>
      <c r="AD32" s="27" t="str">
        <f t="shared" ca="1" si="28"/>
        <v>`notes`:`Aenean gravida purus eu magna vehicula placerat.`,</v>
      </c>
      <c r="AE32" s="27" t="str">
        <f t="shared" ca="1" si="29"/>
        <v>`shift_Serial`:`43047_05`},</v>
      </c>
      <c r="AF32" s="17" t="s">
        <v>104</v>
      </c>
    </row>
    <row r="33" spans="2:32" ht="15" x14ac:dyDescent="0.25">
      <c r="B33" s="26" t="str">
        <f t="shared" ca="1" si="0"/>
        <v>{`_id`:`aaron_2017-11-15_16-32-54_Wed`,</v>
      </c>
      <c r="C33" s="26" t="str">
        <f t="shared" ca="1" si="1"/>
        <v>`worksiteEncoded`:`AA_ART_MNSHOP`,</v>
      </c>
      <c r="D33" s="26" t="str">
        <f t="shared" ca="1" si="2"/>
        <v>`client`:`AA`,</v>
      </c>
      <c r="E33" s="26" t="str">
        <f t="shared" ca="1" si="3"/>
        <v>`location`:`Artesia`,</v>
      </c>
      <c r="F33" s="26" t="str">
        <f t="shared" ca="1" si="4"/>
        <v>`locID`:`MNSHOP`,</v>
      </c>
      <c r="G33" s="26" t="str">
        <f t="shared" ca="1" si="5"/>
        <v>`username`:`aaron`,</v>
      </c>
      <c r="H33" s="26" t="str">
        <f t="shared" ca="1" si="6"/>
        <v>`lastName`:`Aaronaaronson`,</v>
      </c>
      <c r="I33" s="26" t="str">
        <f t="shared" ca="1" si="7"/>
        <v>`firstName`:`Aaron`,</v>
      </c>
      <c r="J33" s="26" t="str">
        <f t="shared" ca="1" si="8"/>
        <v>`technician`:`Aaronaaronson, Aaron`,</v>
      </c>
      <c r="K33" s="26" t="str">
        <f t="shared" ca="1" si="9"/>
        <v>`timeStampM`:`2017-11-15T16:32:54-06:00`,</v>
      </c>
      <c r="L33" s="26" t="str">
        <f t="shared" ca="1" si="10"/>
        <v>`shiftSerial`:`43047_06`,</v>
      </c>
      <c r="M33" s="25" t="str">
        <f t="shared" ca="1" si="11"/>
        <v>`siteUid`:971098,</v>
      </c>
      <c r="N33" s="25" t="str">
        <f t="shared" ca="1" si="12"/>
        <v>`timeStamp`:43054.6895150463,</v>
      </c>
      <c r="O33" s="25" t="str">
        <f t="shared" ca="1" si="13"/>
        <v>`payrollPeriod`:43047,</v>
      </c>
      <c r="P33" s="25" t="str">
        <f t="shared" ca="1" si="14"/>
        <v>`rprtDateX`:43052,</v>
      </c>
      <c r="Q33" s="25" t="str">
        <f t="shared" ca="1" si="15"/>
        <v>`payroll_Period`:43047,</v>
      </c>
      <c r="R33" s="25" t="str">
        <f t="shared" ca="1" si="16"/>
        <v>`tsX`:43052.3333333333,</v>
      </c>
      <c r="S33" s="25" t="str">
        <f t="shared" ca="1" si="17"/>
        <v>`teX`:43052.5,</v>
      </c>
      <c r="T33" s="26" t="str">
        <f t="shared" ca="1" si="18"/>
        <v>`ts`:`08:00`,</v>
      </c>
      <c r="U33" s="26" t="str">
        <f t="shared" ca="1" si="19"/>
        <v>`te`:`12:00`,</v>
      </c>
      <c r="V33" s="25" t="str">
        <f t="shared" ca="1" si="20"/>
        <v>`repairHrs`:4,</v>
      </c>
      <c r="W33" s="26" t="str">
        <f t="shared" ca="1" si="21"/>
        <v>`rprtDate`:`2017-11-13`,</v>
      </c>
      <c r="X33" s="26" t="str">
        <f t="shared" ca="1" si="22"/>
        <v>`timeStarts`:`2017-11-13T08:00:00-0600`,</v>
      </c>
      <c r="Y33" s="26" t="str">
        <f t="shared" ca="1" si="23"/>
        <v>`timeEnds`:`2017-11-13T12:00:00-0600`,</v>
      </c>
      <c r="Z33" s="26" t="str">
        <f t="shared" ca="1" si="24"/>
        <v>`shift`:`AM`,</v>
      </c>
      <c r="AA33" s="25" t="str">
        <f t="shared" ca="1" si="25"/>
        <v>`shiftStartTime`:8,</v>
      </c>
      <c r="AB33" s="26" t="str">
        <f t="shared" ca="1" si="26"/>
        <v>`wONum`:`715472612`,</v>
      </c>
      <c r="AC33" s="26" t="str">
        <f t="shared" ca="1" si="27"/>
        <v>`uNum`:`AA-7095`,</v>
      </c>
      <c r="AD33" s="27" t="str">
        <f t="shared" ca="1" si="28"/>
        <v>`notes`:`Interdum et malesuada fames ac ante ipsum primis in faucibus.`,</v>
      </c>
      <c r="AE33" s="27" t="str">
        <f t="shared" ca="1" si="29"/>
        <v>`shift_Serial`:`43047_06`},</v>
      </c>
      <c r="AF33" s="17" t="s">
        <v>104</v>
      </c>
    </row>
    <row r="34" spans="2:32" ht="15" x14ac:dyDescent="0.25">
      <c r="B34" s="26" t="str">
        <f t="shared" ca="1" si="0"/>
        <v>{`_id`:`aaron_2017-11-15_17-27-37_Wed`,</v>
      </c>
      <c r="C34" s="26" t="str">
        <f t="shared" ca="1" si="1"/>
        <v>`worksiteEncoded`:`AA_ART_MNSHOP`,</v>
      </c>
      <c r="D34" s="26" t="str">
        <f t="shared" ca="1" si="2"/>
        <v>`client`:`AA`,</v>
      </c>
      <c r="E34" s="26" t="str">
        <f t="shared" ca="1" si="3"/>
        <v>`location`:`Artesia`,</v>
      </c>
      <c r="F34" s="26" t="str">
        <f t="shared" ca="1" si="4"/>
        <v>`locID`:`MNSHOP`,</v>
      </c>
      <c r="G34" s="26" t="str">
        <f t="shared" ca="1" si="5"/>
        <v>`username`:`aaron`,</v>
      </c>
      <c r="H34" s="26" t="str">
        <f t="shared" ca="1" si="6"/>
        <v>`lastName`:`Aaronaaronson`,</v>
      </c>
      <c r="I34" s="26" t="str">
        <f t="shared" ca="1" si="7"/>
        <v>`firstName`:`Aaron`,</v>
      </c>
      <c r="J34" s="26" t="str">
        <f t="shared" ca="1" si="8"/>
        <v>`technician`:`Aaronaaronson, Aaron`,</v>
      </c>
      <c r="K34" s="26" t="str">
        <f t="shared" ca="1" si="9"/>
        <v>`timeStampM`:`2017-11-15T17:27:37-06:00`,</v>
      </c>
      <c r="L34" s="26" t="str">
        <f t="shared" ca="1" si="10"/>
        <v>`shiftSerial`:`43047_06`,</v>
      </c>
      <c r="M34" s="25" t="str">
        <f t="shared" ca="1" si="11"/>
        <v>`siteUid`:971099,</v>
      </c>
      <c r="N34" s="25" t="str">
        <f t="shared" ca="1" si="12"/>
        <v>`timeStamp`:43054.7275150463,</v>
      </c>
      <c r="O34" s="25" t="str">
        <f t="shared" ca="1" si="13"/>
        <v>`payrollPeriod`:43047,</v>
      </c>
      <c r="P34" s="25" t="str">
        <f t="shared" ca="1" si="14"/>
        <v>`rprtDateX`:43052,</v>
      </c>
      <c r="Q34" s="25" t="str">
        <f t="shared" ca="1" si="15"/>
        <v>`payroll_Period`:43047,</v>
      </c>
      <c r="R34" s="25" t="str">
        <f t="shared" ca="1" si="16"/>
        <v>`tsX`:43052.5,</v>
      </c>
      <c r="S34" s="25" t="str">
        <f t="shared" ca="1" si="17"/>
        <v>`teX`:43052.7083333333,</v>
      </c>
      <c r="T34" s="26" t="str">
        <f t="shared" ca="1" si="18"/>
        <v>`ts`:`12:00`,</v>
      </c>
      <c r="U34" s="26" t="str">
        <f t="shared" ca="1" si="19"/>
        <v>`te`:`17:00`,</v>
      </c>
      <c r="V34" s="25" t="str">
        <f t="shared" ca="1" si="20"/>
        <v>`repairHrs`:5,</v>
      </c>
      <c r="W34" s="26" t="str">
        <f t="shared" ca="1" si="21"/>
        <v>`rprtDate`:`2017-11-13`,</v>
      </c>
      <c r="X34" s="26" t="str">
        <f t="shared" ca="1" si="22"/>
        <v>`timeStarts`:`2017-11-13T12:00:00-0600`,</v>
      </c>
      <c r="Y34" s="26" t="str">
        <f t="shared" ca="1" si="23"/>
        <v>`timeEnds`:`2017-11-13T17:00:00-0600`,</v>
      </c>
      <c r="Z34" s="26" t="str">
        <f t="shared" ca="1" si="24"/>
        <v>`shift`:`AM`,</v>
      </c>
      <c r="AA34" s="25" t="str">
        <f t="shared" ca="1" si="25"/>
        <v>`shiftStartTime`:8,</v>
      </c>
      <c r="AB34" s="26" t="str">
        <f t="shared" ca="1" si="26"/>
        <v>`wONum`:`715396280`,</v>
      </c>
      <c r="AC34" s="26" t="str">
        <f t="shared" ca="1" si="27"/>
        <v>`uNum`:`AA-7492`,</v>
      </c>
      <c r="AD34" s="27" t="str">
        <f t="shared" ca="1" si="28"/>
        <v>`notes`:`Vestibulum et ex ut diam rhoncus tristique eu et orci.`,</v>
      </c>
      <c r="AE34" s="27" t="str">
        <f t="shared" ca="1" si="29"/>
        <v>`shift_Serial`:`43047_06`},</v>
      </c>
      <c r="AF34" s="17" t="s">
        <v>104</v>
      </c>
    </row>
    <row r="35" spans="2:32" ht="15" x14ac:dyDescent="0.25">
      <c r="B35" s="26" t="str">
        <f t="shared" ca="1" si="0"/>
        <v>{`_id`:`aaron_2017-11-15_18-58-20_Wed`,</v>
      </c>
      <c r="C35" s="26" t="str">
        <f t="shared" ca="1" si="1"/>
        <v>`worksiteEncoded`:`AA_ART_MNSHOP`,</v>
      </c>
      <c r="D35" s="26" t="str">
        <f t="shared" ca="1" si="2"/>
        <v>`client`:`AA`,</v>
      </c>
      <c r="E35" s="26" t="str">
        <f t="shared" ca="1" si="3"/>
        <v>`location`:`Artesia`,</v>
      </c>
      <c r="F35" s="26" t="str">
        <f t="shared" ca="1" si="4"/>
        <v>`locID`:`MNSHOP`,</v>
      </c>
      <c r="G35" s="26" t="str">
        <f t="shared" ca="1" si="5"/>
        <v>`username`:`aaron`,</v>
      </c>
      <c r="H35" s="26" t="str">
        <f t="shared" ca="1" si="6"/>
        <v>`lastName`:`Aaronaaronson`,</v>
      </c>
      <c r="I35" s="26" t="str">
        <f t="shared" ca="1" si="7"/>
        <v>`firstName`:`Aaron`,</v>
      </c>
      <c r="J35" s="26" t="str">
        <f t="shared" ca="1" si="8"/>
        <v>`technician`:`Aaronaaronson, Aaron`,</v>
      </c>
      <c r="K35" s="26" t="str">
        <f t="shared" ca="1" si="9"/>
        <v>`timeStampM`:`2017-11-15T18:58:20-06:00`,</v>
      </c>
      <c r="L35" s="26" t="str">
        <f t="shared" ca="1" si="10"/>
        <v>`shiftSerial`:`43047_06`,</v>
      </c>
      <c r="M35" s="25" t="str">
        <f t="shared" ca="1" si="11"/>
        <v>`siteUid`:971100,</v>
      </c>
      <c r="N35" s="25" t="str">
        <f t="shared" ca="1" si="12"/>
        <v>`timeStamp`:43054.7905150463,</v>
      </c>
      <c r="O35" s="25" t="str">
        <f t="shared" ca="1" si="13"/>
        <v>`payrollPeriod`:43047,</v>
      </c>
      <c r="P35" s="25" t="str">
        <f t="shared" ca="1" si="14"/>
        <v>`rprtDateX`:43052,</v>
      </c>
      <c r="Q35" s="25" t="str">
        <f t="shared" ca="1" si="15"/>
        <v>`payroll_Period`:43047,</v>
      </c>
      <c r="R35" s="25" t="str">
        <f t="shared" ca="1" si="16"/>
        <v>`tsX`:43052.7083333333,</v>
      </c>
      <c r="S35" s="25" t="str">
        <f t="shared" ca="1" si="17"/>
        <v>`teX`:43052.875,</v>
      </c>
      <c r="T35" s="26" t="str">
        <f t="shared" ca="1" si="18"/>
        <v>`ts`:`17:00`,</v>
      </c>
      <c r="U35" s="26" t="str">
        <f t="shared" ca="1" si="19"/>
        <v>`te`:`21:00`,</v>
      </c>
      <c r="V35" s="25" t="str">
        <f t="shared" ca="1" si="20"/>
        <v>`repairHrs`:4,</v>
      </c>
      <c r="W35" s="26" t="str">
        <f t="shared" ca="1" si="21"/>
        <v>`rprtDate`:`2017-11-13`,</v>
      </c>
      <c r="X35" s="26" t="str">
        <f t="shared" ca="1" si="22"/>
        <v>`timeStarts`:`2017-11-13T17:00:00-0600`,</v>
      </c>
      <c r="Y35" s="26" t="str">
        <f t="shared" ca="1" si="23"/>
        <v>`timeEnds`:`2017-11-13T21:00:00-0600`,</v>
      </c>
      <c r="Z35" s="26" t="str">
        <f t="shared" ca="1" si="24"/>
        <v>`shift`:`AM`,</v>
      </c>
      <c r="AA35" s="25" t="str">
        <f t="shared" ca="1" si="25"/>
        <v>`shiftStartTime`:8,</v>
      </c>
      <c r="AB35" s="26" t="str">
        <f t="shared" ca="1" si="26"/>
        <v>`wONum`:`715013915`,</v>
      </c>
      <c r="AC35" s="26" t="str">
        <f t="shared" ca="1" si="27"/>
        <v>`uNum`:`AA-7850`,</v>
      </c>
      <c r="AD35" s="27" t="str">
        <f t="shared" ca="1" si="28"/>
        <v>`notes`:`Sed id tempor enim, eget fringilla purus.`,</v>
      </c>
      <c r="AE35" s="27" t="str">
        <f t="shared" ca="1" si="29"/>
        <v>`shift_Serial`:`43047_06`},</v>
      </c>
      <c r="AF35" s="17" t="s">
        <v>104</v>
      </c>
    </row>
    <row r="36" spans="2:32" ht="15" x14ac:dyDescent="0.25">
      <c r="B36" s="26" t="str">
        <f t="shared" ca="1" si="0"/>
        <v>{`_id`:`aaron_2017-11-15_21-03-37_Wed`,</v>
      </c>
      <c r="C36" s="26" t="str">
        <f t="shared" ca="1" si="1"/>
        <v>`worksiteEncoded`:`AA_ART_MNSHOP`,</v>
      </c>
      <c r="D36" s="26" t="str">
        <f t="shared" ca="1" si="2"/>
        <v>`client`:`AA`,</v>
      </c>
      <c r="E36" s="26" t="str">
        <f t="shared" ca="1" si="3"/>
        <v>`location`:`Artesia`,</v>
      </c>
      <c r="F36" s="26" t="str">
        <f t="shared" ca="1" si="4"/>
        <v>`locID`:`MNSHOP`,</v>
      </c>
      <c r="G36" s="26" t="str">
        <f t="shared" ca="1" si="5"/>
        <v>`username`:`aaron`,</v>
      </c>
      <c r="H36" s="26" t="str">
        <f t="shared" ca="1" si="6"/>
        <v>`lastName`:`Aaronaaronson`,</v>
      </c>
      <c r="I36" s="26" t="str">
        <f t="shared" ca="1" si="7"/>
        <v>`firstName`:`Aaron`,</v>
      </c>
      <c r="J36" s="26" t="str">
        <f t="shared" ca="1" si="8"/>
        <v>`technician`:`Aaronaaronson, Aaron`,</v>
      </c>
      <c r="K36" s="26" t="str">
        <f t="shared" ca="1" si="9"/>
        <v>`timeStampM`:`2017-11-15T21:03:37-06:00`,</v>
      </c>
      <c r="L36" s="26" t="str">
        <f t="shared" ca="1" si="10"/>
        <v>`shiftSerial`:`43047_06`,</v>
      </c>
      <c r="M36" s="25" t="str">
        <f t="shared" ca="1" si="11"/>
        <v>`siteUid`:971101,</v>
      </c>
      <c r="N36" s="25" t="str">
        <f t="shared" ca="1" si="12"/>
        <v>`timeStamp`:43054.8775150463,</v>
      </c>
      <c r="O36" s="25" t="str">
        <f t="shared" ca="1" si="13"/>
        <v>`payrollPeriod`:43047,</v>
      </c>
      <c r="P36" s="25" t="str">
        <f t="shared" ca="1" si="14"/>
        <v>`rprtDateX`:43052,</v>
      </c>
      <c r="Q36" s="25" t="str">
        <f t="shared" ca="1" si="15"/>
        <v>`payroll_Period`:43047,</v>
      </c>
      <c r="R36" s="25" t="str">
        <f t="shared" ca="1" si="16"/>
        <v>`tsX`:43052.875,</v>
      </c>
      <c r="S36" s="25" t="str">
        <f t="shared" ca="1" si="17"/>
        <v>`teX`:43053,</v>
      </c>
      <c r="T36" s="26" t="str">
        <f t="shared" ca="1" si="18"/>
        <v>`ts`:`21:00`,</v>
      </c>
      <c r="U36" s="26" t="str">
        <f t="shared" ca="1" si="19"/>
        <v>`te`:`00:00`,</v>
      </c>
      <c r="V36" s="25" t="str">
        <f t="shared" ca="1" si="20"/>
        <v>`repairHrs`:3,</v>
      </c>
      <c r="W36" s="26" t="str">
        <f t="shared" ca="1" si="21"/>
        <v>`rprtDate`:`2017-11-13`,</v>
      </c>
      <c r="X36" s="26" t="str">
        <f t="shared" ca="1" si="22"/>
        <v>`timeStarts`:`2017-11-13T21:00:00-0600`,</v>
      </c>
      <c r="Y36" s="26" t="str">
        <f t="shared" ca="1" si="23"/>
        <v>`timeEnds`:`2017-11-14T00:00:00-0600`,</v>
      </c>
      <c r="Z36" s="26" t="str">
        <f t="shared" ca="1" si="24"/>
        <v>`shift`:`AM`,</v>
      </c>
      <c r="AA36" s="25" t="str">
        <f t="shared" ca="1" si="25"/>
        <v>`shiftStartTime`:8,</v>
      </c>
      <c r="AB36" s="26" t="str">
        <f t="shared" ca="1" si="26"/>
        <v>`wONum`:`715825488`,</v>
      </c>
      <c r="AC36" s="26" t="str">
        <f t="shared" ca="1" si="27"/>
        <v>`uNum`:`AA-7684`,</v>
      </c>
      <c r="AD36" s="27" t="str">
        <f t="shared" ca="1" si="28"/>
        <v>`notes`:`Morbi orci justo, accumsan a posuere nec, venenatis id turpis.`,</v>
      </c>
      <c r="AE36" s="27" t="str">
        <f t="shared" ca="1" si="29"/>
        <v>`shift_Serial`:`43047_06`},</v>
      </c>
      <c r="AF36" s="17" t="s">
        <v>104</v>
      </c>
    </row>
    <row r="37" spans="2:32" ht="15" x14ac:dyDescent="0.25">
      <c r="B37" s="26" t="str">
        <f t="shared" ca="1" si="0"/>
        <v>{`_id`:`aaron_2017-11-15_23-14-40_Wed`,</v>
      </c>
      <c r="C37" s="26" t="str">
        <f t="shared" ca="1" si="1"/>
        <v>`worksiteEncoded`:`AA_ART_MNSHOP`,</v>
      </c>
      <c r="D37" s="26" t="str">
        <f t="shared" ca="1" si="2"/>
        <v>`client`:`AA`,</v>
      </c>
      <c r="E37" s="26" t="str">
        <f t="shared" ca="1" si="3"/>
        <v>`location`:`Artesia`,</v>
      </c>
      <c r="F37" s="26" t="str">
        <f t="shared" ca="1" si="4"/>
        <v>`locID`:`MNSHOP`,</v>
      </c>
      <c r="G37" s="26" t="str">
        <f t="shared" ca="1" si="5"/>
        <v>`username`:`aaron`,</v>
      </c>
      <c r="H37" s="26" t="str">
        <f t="shared" ca="1" si="6"/>
        <v>`lastName`:`Aaronaaronson`,</v>
      </c>
      <c r="I37" s="26" t="str">
        <f t="shared" ca="1" si="7"/>
        <v>`firstName`:`Aaron`,</v>
      </c>
      <c r="J37" s="26" t="str">
        <f t="shared" ca="1" si="8"/>
        <v>`technician`:`Aaronaaronson, Aaron`,</v>
      </c>
      <c r="K37" s="26" t="str">
        <f t="shared" ca="1" si="9"/>
        <v>`timeStampM`:`2017-11-15T23:14:40-06:00`,</v>
      </c>
      <c r="L37" s="26" t="str">
        <f t="shared" ca="1" si="10"/>
        <v>`shiftSerial`:`43047_07`,</v>
      </c>
      <c r="M37" s="25" t="str">
        <f t="shared" ca="1" si="11"/>
        <v>`siteUid`:971102,</v>
      </c>
      <c r="N37" s="25" t="str">
        <f t="shared" ca="1" si="12"/>
        <v>`timeStamp`:43054.9685150463,</v>
      </c>
      <c r="O37" s="25" t="str">
        <f t="shared" ca="1" si="13"/>
        <v>`payrollPeriod`:43047,</v>
      </c>
      <c r="P37" s="25" t="str">
        <f t="shared" ca="1" si="14"/>
        <v>`rprtDateX`:43053,</v>
      </c>
      <c r="Q37" s="25" t="str">
        <f t="shared" ca="1" si="15"/>
        <v>`payroll_Period`:43047,</v>
      </c>
      <c r="R37" s="25" t="str">
        <f t="shared" ca="1" si="16"/>
        <v>`tsX`:43053.3333333333,</v>
      </c>
      <c r="S37" s="25" t="str">
        <f t="shared" ca="1" si="17"/>
        <v>`teX`:43053.4583333333,</v>
      </c>
      <c r="T37" s="26" t="str">
        <f t="shared" ca="1" si="18"/>
        <v>`ts`:`08:00`,</v>
      </c>
      <c r="U37" s="26" t="str">
        <f t="shared" ca="1" si="19"/>
        <v>`te`:`11:00`,</v>
      </c>
      <c r="V37" s="25" t="str">
        <f t="shared" ca="1" si="20"/>
        <v>`repairHrs`:3,</v>
      </c>
      <c r="W37" s="26" t="str">
        <f t="shared" ca="1" si="21"/>
        <v>`rprtDate`:`2017-11-14`,</v>
      </c>
      <c r="X37" s="26" t="str">
        <f t="shared" ca="1" si="22"/>
        <v>`timeStarts`:`2017-11-14T08:00:00-0600`,</v>
      </c>
      <c r="Y37" s="26" t="str">
        <f t="shared" ca="1" si="23"/>
        <v>`timeEnds`:`2017-11-14T11:00:00-0600`,</v>
      </c>
      <c r="Z37" s="26" t="str">
        <f t="shared" ca="1" si="24"/>
        <v>`shift`:`AM`,</v>
      </c>
      <c r="AA37" s="25" t="str">
        <f t="shared" ca="1" si="25"/>
        <v>`shiftStartTime`:8,</v>
      </c>
      <c r="AB37" s="26" t="str">
        <f t="shared" ca="1" si="26"/>
        <v>`wONum`:`715996973`,</v>
      </c>
      <c r="AC37" s="26" t="str">
        <f t="shared" ca="1" si="27"/>
        <v>`uNum`:`AA-7575`,</v>
      </c>
      <c r="AD37" s="27" t="str">
        <f t="shared" ca="1" si="28"/>
        <v>`notes`:`Lorem ipsum dolor sit amet, consectetur adipiscing elit. Ut tincidunt elit sapien. Nam ullamcorper lorem vel elit blandit mattis. Etiam gravida quis enim in interdum. Nunc in pulvinar elit.`,</v>
      </c>
      <c r="AE37" s="27" t="str">
        <f t="shared" ca="1" si="29"/>
        <v>`shift_Serial`:`43047_07`},</v>
      </c>
      <c r="AF37" s="17" t="s">
        <v>104</v>
      </c>
    </row>
    <row r="38" spans="2:32" ht="15" x14ac:dyDescent="0.25">
      <c r="B38" s="26" t="str">
        <f t="shared" ca="1" si="0"/>
        <v>{`_id`:`aaron_2017-11-15_23-44-54_Wed`,</v>
      </c>
      <c r="C38" s="26" t="str">
        <f t="shared" ca="1" si="1"/>
        <v>`worksiteEncoded`:`AA_ART_MNSHOP`,</v>
      </c>
      <c r="D38" s="26" t="str">
        <f t="shared" ca="1" si="2"/>
        <v>`client`:`AA`,</v>
      </c>
      <c r="E38" s="26" t="str">
        <f t="shared" ca="1" si="3"/>
        <v>`location`:`Artesia`,</v>
      </c>
      <c r="F38" s="26" t="str">
        <f t="shared" ca="1" si="4"/>
        <v>`locID`:`MNSHOP`,</v>
      </c>
      <c r="G38" s="26" t="str">
        <f t="shared" ca="1" si="5"/>
        <v>`username`:`aaron`,</v>
      </c>
      <c r="H38" s="26" t="str">
        <f t="shared" ca="1" si="6"/>
        <v>`lastName`:`Aaronaaronson`,</v>
      </c>
      <c r="I38" s="26" t="str">
        <f t="shared" ca="1" si="7"/>
        <v>`firstName`:`Aaron`,</v>
      </c>
      <c r="J38" s="26" t="str">
        <f t="shared" ca="1" si="8"/>
        <v>`technician`:`Aaronaaronson, Aaron`,</v>
      </c>
      <c r="K38" s="26" t="str">
        <f t="shared" ca="1" si="9"/>
        <v>`timeStampM`:`2017-11-15T23:44:54-06:00`,</v>
      </c>
      <c r="L38" s="26" t="str">
        <f t="shared" ca="1" si="10"/>
        <v>`shiftSerial`:`43047_07`,</v>
      </c>
      <c r="M38" s="25" t="str">
        <f t="shared" ca="1" si="11"/>
        <v>`siteUid`:971103,</v>
      </c>
      <c r="N38" s="25" t="str">
        <f t="shared" ca="1" si="12"/>
        <v>`timeStamp`:43054.9895150463,</v>
      </c>
      <c r="O38" s="25" t="str">
        <f t="shared" ca="1" si="13"/>
        <v>`payrollPeriod`:43047,</v>
      </c>
      <c r="P38" s="25" t="str">
        <f t="shared" ca="1" si="14"/>
        <v>`rprtDateX`:43053,</v>
      </c>
      <c r="Q38" s="25" t="str">
        <f t="shared" ca="1" si="15"/>
        <v>`payroll_Period`:43047,</v>
      </c>
      <c r="R38" s="25" t="str">
        <f t="shared" ca="1" si="16"/>
        <v>`tsX`:43053.4583333333,</v>
      </c>
      <c r="S38" s="25" t="str">
        <f t="shared" ca="1" si="17"/>
        <v>`teX`:43053.5833333333,</v>
      </c>
      <c r="T38" s="26" t="str">
        <f t="shared" ca="1" si="18"/>
        <v>`ts`:`11:00`,</v>
      </c>
      <c r="U38" s="26" t="str">
        <f t="shared" ca="1" si="19"/>
        <v>`te`:`14:00`,</v>
      </c>
      <c r="V38" s="25" t="str">
        <f t="shared" ca="1" si="20"/>
        <v>`repairHrs`:3,</v>
      </c>
      <c r="W38" s="26" t="str">
        <f t="shared" ca="1" si="21"/>
        <v>`rprtDate`:`2017-11-14`,</v>
      </c>
      <c r="X38" s="26" t="str">
        <f t="shared" ca="1" si="22"/>
        <v>`timeStarts`:`2017-11-14T11:00:00-0600`,</v>
      </c>
      <c r="Y38" s="26" t="str">
        <f t="shared" ca="1" si="23"/>
        <v>`timeEnds`:`2017-11-14T14:00:00-0600`,</v>
      </c>
      <c r="Z38" s="26" t="str">
        <f t="shared" ca="1" si="24"/>
        <v>`shift`:`AM`,</v>
      </c>
      <c r="AA38" s="25" t="str">
        <f t="shared" ca="1" si="25"/>
        <v>`shiftStartTime`:8,</v>
      </c>
      <c r="AB38" s="26" t="str">
        <f t="shared" ca="1" si="26"/>
        <v>`wONum`:`715786868`,</v>
      </c>
      <c r="AC38" s="26" t="str">
        <f t="shared" ca="1" si="27"/>
        <v>`uNum`:`AA-7926`,</v>
      </c>
      <c r="AD38" s="27" t="str">
        <f t="shared" ca="1" si="28"/>
        <v>`notes`:`Nam egestas turpis quis massa facilisis bibendum.`,</v>
      </c>
      <c r="AE38" s="27" t="str">
        <f t="shared" ca="1" si="29"/>
        <v>`shift_Serial`:`43047_07`},</v>
      </c>
      <c r="AF38" s="17" t="s">
        <v>104</v>
      </c>
    </row>
    <row r="39" spans="2:32" ht="15" x14ac:dyDescent="0.25">
      <c r="B39" s="26" t="str">
        <f t="shared" ca="1" si="0"/>
        <v>{`_id`:`aaron_2017-11-16_00-25-13_Thu`,</v>
      </c>
      <c r="C39" s="26" t="str">
        <f t="shared" ca="1" si="1"/>
        <v>`worksiteEncoded`:`AA_ART_MNSHOP`,</v>
      </c>
      <c r="D39" s="26" t="str">
        <f t="shared" ca="1" si="2"/>
        <v>`client`:`AA`,</v>
      </c>
      <c r="E39" s="26" t="str">
        <f t="shared" ca="1" si="3"/>
        <v>`location`:`Artesia`,</v>
      </c>
      <c r="F39" s="26" t="str">
        <f t="shared" ca="1" si="4"/>
        <v>`locID`:`MNSHOP`,</v>
      </c>
      <c r="G39" s="26" t="str">
        <f t="shared" ca="1" si="5"/>
        <v>`username`:`aaron`,</v>
      </c>
      <c r="H39" s="26" t="str">
        <f t="shared" ca="1" si="6"/>
        <v>`lastName`:`Aaronaaronson`,</v>
      </c>
      <c r="I39" s="26" t="str">
        <f t="shared" ca="1" si="7"/>
        <v>`firstName`:`Aaron`,</v>
      </c>
      <c r="J39" s="26" t="str">
        <f t="shared" ca="1" si="8"/>
        <v>`technician`:`Aaronaaronson, Aaron`,</v>
      </c>
      <c r="K39" s="26" t="str">
        <f t="shared" ca="1" si="9"/>
        <v>`timeStampM`:`2017-11-16T00:25:13-06:00`,</v>
      </c>
      <c r="L39" s="26" t="str">
        <f t="shared" ca="1" si="10"/>
        <v>`shiftSerial`:`43047_07`,</v>
      </c>
      <c r="M39" s="25" t="str">
        <f t="shared" ca="1" si="11"/>
        <v>`siteUid`:971104,</v>
      </c>
      <c r="N39" s="25" t="str">
        <f t="shared" ca="1" si="12"/>
        <v>`timeStamp`:43055.0175150463,</v>
      </c>
      <c r="O39" s="25" t="str">
        <f t="shared" ca="1" si="13"/>
        <v>`payrollPeriod`:43047,</v>
      </c>
      <c r="P39" s="25" t="str">
        <f t="shared" ca="1" si="14"/>
        <v>`rprtDateX`:43053,</v>
      </c>
      <c r="Q39" s="25" t="str">
        <f t="shared" ca="1" si="15"/>
        <v>`payroll_Period`:43047,</v>
      </c>
      <c r="R39" s="25" t="str">
        <f t="shared" ca="1" si="16"/>
        <v>`tsX`:43053.5833333333,</v>
      </c>
      <c r="S39" s="25" t="str">
        <f t="shared" ca="1" si="17"/>
        <v>`teX`:43053.6666666667,</v>
      </c>
      <c r="T39" s="26" t="str">
        <f t="shared" ca="1" si="18"/>
        <v>`ts`:`14:00`,</v>
      </c>
      <c r="U39" s="26" t="str">
        <f t="shared" ca="1" si="19"/>
        <v>`te`:`16:00`,</v>
      </c>
      <c r="V39" s="25" t="str">
        <f t="shared" ca="1" si="20"/>
        <v>`repairHrs`:2,</v>
      </c>
      <c r="W39" s="26" t="str">
        <f t="shared" ca="1" si="21"/>
        <v>`rprtDate`:`2017-11-14`,</v>
      </c>
      <c r="X39" s="26" t="str">
        <f t="shared" ca="1" si="22"/>
        <v>`timeStarts`:`2017-11-14T14:00:00-0600`,</v>
      </c>
      <c r="Y39" s="26" t="str">
        <f t="shared" ca="1" si="23"/>
        <v>`timeEnds`:`2017-11-14T16:00:00-0600`,</v>
      </c>
      <c r="Z39" s="26" t="str">
        <f t="shared" ca="1" si="24"/>
        <v>`shift`:`AM`,</v>
      </c>
      <c r="AA39" s="25" t="str">
        <f t="shared" ca="1" si="25"/>
        <v>`shiftStartTime`:8,</v>
      </c>
      <c r="AB39" s="26" t="str">
        <f t="shared" ca="1" si="26"/>
        <v>`wONum`:`715046805`,</v>
      </c>
      <c r="AC39" s="26" t="str">
        <f t="shared" ca="1" si="27"/>
        <v>`uNum`:`AA-7612`,</v>
      </c>
      <c r="AD39" s="27" t="str">
        <f t="shared" ca="1" si="28"/>
        <v>`notes`:`Nam vitae tristique metus. Donec ligula purus, facilisis ut condimentum a, ullamcorper ac metus.`,</v>
      </c>
      <c r="AE39" s="27" t="str">
        <f t="shared" ca="1" si="29"/>
        <v>`shift_Serial`:`43047_07`},</v>
      </c>
      <c r="AF39" s="17" t="s">
        <v>104</v>
      </c>
    </row>
    <row r="40" spans="2:32" ht="15" x14ac:dyDescent="0.25">
      <c r="B40" s="26" t="str">
        <f t="shared" ca="1" si="0"/>
        <v>{`_id`:`aaron_2017-11-16_02-23-18_Thu`,</v>
      </c>
      <c r="C40" s="26" t="str">
        <f t="shared" ca="1" si="1"/>
        <v>`worksiteEncoded`:`AA_ART_MNSHOP`,</v>
      </c>
      <c r="D40" s="26" t="str">
        <f t="shared" ca="1" si="2"/>
        <v>`client`:`AA`,</v>
      </c>
      <c r="E40" s="26" t="str">
        <f t="shared" ca="1" si="3"/>
        <v>`location`:`Artesia`,</v>
      </c>
      <c r="F40" s="26" t="str">
        <f t="shared" ca="1" si="4"/>
        <v>`locID`:`MNSHOP`,</v>
      </c>
      <c r="G40" s="26" t="str">
        <f t="shared" ca="1" si="5"/>
        <v>`username`:`aaron`,</v>
      </c>
      <c r="H40" s="26" t="str">
        <f t="shared" ca="1" si="6"/>
        <v>`lastName`:`Aaronaaronson`,</v>
      </c>
      <c r="I40" s="26" t="str">
        <f t="shared" ca="1" si="7"/>
        <v>`firstName`:`Aaron`,</v>
      </c>
      <c r="J40" s="26" t="str">
        <f t="shared" ca="1" si="8"/>
        <v>`technician`:`Aaronaaronson, Aaron`,</v>
      </c>
      <c r="K40" s="26" t="str">
        <f t="shared" ca="1" si="9"/>
        <v>`timeStampM`:`2017-11-16T02:23:18-06:00`,</v>
      </c>
      <c r="L40" s="26" t="str">
        <f t="shared" ca="1" si="10"/>
        <v>`shiftSerial`:`43047_07`,</v>
      </c>
      <c r="M40" s="25" t="str">
        <f t="shared" ca="1" si="11"/>
        <v>`siteUid`:971105,</v>
      </c>
      <c r="N40" s="25" t="str">
        <f t="shared" ca="1" si="12"/>
        <v>`timeStamp`:43055.0995150463,</v>
      </c>
      <c r="O40" s="25" t="str">
        <f t="shared" ca="1" si="13"/>
        <v>`payrollPeriod`:43047,</v>
      </c>
      <c r="P40" s="25" t="str">
        <f t="shared" ca="1" si="14"/>
        <v>`rprtDateX`:43053,</v>
      </c>
      <c r="Q40" s="25" t="str">
        <f t="shared" ca="1" si="15"/>
        <v>`payroll_Period`:43047,</v>
      </c>
      <c r="R40" s="25" t="str">
        <f t="shared" ca="1" si="16"/>
        <v>`tsX`:43053.6666666667,</v>
      </c>
      <c r="S40" s="25" t="str">
        <f t="shared" ca="1" si="17"/>
        <v>`teX`:43053.875,</v>
      </c>
      <c r="T40" s="26" t="str">
        <f t="shared" ca="1" si="18"/>
        <v>`ts`:`16:00`,</v>
      </c>
      <c r="U40" s="26" t="str">
        <f t="shared" ca="1" si="19"/>
        <v>`te`:`21:00`,</v>
      </c>
      <c r="V40" s="25" t="str">
        <f t="shared" ca="1" si="20"/>
        <v>`repairHrs`:5,</v>
      </c>
      <c r="W40" s="26" t="str">
        <f t="shared" ca="1" si="21"/>
        <v>`rprtDate`:`2017-11-14`,</v>
      </c>
      <c r="X40" s="26" t="str">
        <f t="shared" ca="1" si="22"/>
        <v>`timeStarts`:`2017-11-14T16:00:00-0600`,</v>
      </c>
      <c r="Y40" s="26" t="str">
        <f t="shared" ca="1" si="23"/>
        <v>`timeEnds`:`2017-11-14T21:00:00-0600`,</v>
      </c>
      <c r="Z40" s="26" t="str">
        <f t="shared" ca="1" si="24"/>
        <v>`shift`:`AM`,</v>
      </c>
      <c r="AA40" s="25" t="str">
        <f t="shared" ca="1" si="25"/>
        <v>`shiftStartTime`:8,</v>
      </c>
      <c r="AB40" s="26" t="str">
        <f t="shared" ca="1" si="26"/>
        <v>`wONum`:`715383447`,</v>
      </c>
      <c r="AC40" s="26" t="str">
        <f t="shared" ca="1" si="27"/>
        <v>`uNum`:`AA-7132`,</v>
      </c>
      <c r="AD40" s="27" t="str">
        <f t="shared" ca="1" si="28"/>
        <v>`notes`:`Nam ultricies vel sapien at egestas.`,</v>
      </c>
      <c r="AE40" s="27" t="str">
        <f t="shared" ca="1" si="29"/>
        <v>`shift_Serial`:`43047_07`},</v>
      </c>
      <c r="AF40" s="17" t="s">
        <v>104</v>
      </c>
    </row>
    <row r="41" spans="2:32" ht="15" x14ac:dyDescent="0.25">
      <c r="B41" s="26" t="str">
        <f t="shared" ca="1" si="0"/>
        <v>{`_id`:`aaron_2017-11-16_04-14-11_Thu`,</v>
      </c>
      <c r="C41" s="26" t="str">
        <f t="shared" ca="1" si="1"/>
        <v>`worksiteEncoded`:`AA_ART_MNSHOP`,</v>
      </c>
      <c r="D41" s="26" t="str">
        <f t="shared" ca="1" si="2"/>
        <v>`client`:`AA`,</v>
      </c>
      <c r="E41" s="26" t="str">
        <f t="shared" ca="1" si="3"/>
        <v>`location`:`Artesia`,</v>
      </c>
      <c r="F41" s="26" t="str">
        <f t="shared" ca="1" si="4"/>
        <v>`locID`:`MNSHOP`,</v>
      </c>
      <c r="G41" s="26" t="str">
        <f t="shared" ca="1" si="5"/>
        <v>`username`:`aaron`,</v>
      </c>
      <c r="H41" s="26" t="str">
        <f t="shared" ca="1" si="6"/>
        <v>`lastName`:`Aaronaaronson`,</v>
      </c>
      <c r="I41" s="26" t="str">
        <f t="shared" ca="1" si="7"/>
        <v>`firstName`:`Aaron`,</v>
      </c>
      <c r="J41" s="26" t="str">
        <f t="shared" ca="1" si="8"/>
        <v>`technician`:`Aaronaaronson, Aaron`,</v>
      </c>
      <c r="K41" s="26" t="str">
        <f t="shared" ca="1" si="9"/>
        <v>`timeStampM`:`2017-11-16T04:14:11-06:00`,</v>
      </c>
      <c r="L41" s="26" t="str">
        <f t="shared" ca="1" si="10"/>
        <v>`shiftSerial`:`43047_07`,</v>
      </c>
      <c r="M41" s="25" t="str">
        <f t="shared" ca="1" si="11"/>
        <v>`siteUid`:971106,</v>
      </c>
      <c r="N41" s="25" t="str">
        <f t="shared" ca="1" si="12"/>
        <v>`timeStamp`:43055.1765150463,</v>
      </c>
      <c r="O41" s="25" t="str">
        <f t="shared" ca="1" si="13"/>
        <v>`payrollPeriod`:43047,</v>
      </c>
      <c r="P41" s="25" t="str">
        <f t="shared" ca="1" si="14"/>
        <v>`rprtDateX`:43053,</v>
      </c>
      <c r="Q41" s="25" t="str">
        <f t="shared" ca="1" si="15"/>
        <v>`payroll_Period`:43047,</v>
      </c>
      <c r="R41" s="25" t="str">
        <f t="shared" ca="1" si="16"/>
        <v>`tsX`:43053.875,</v>
      </c>
      <c r="S41" s="25" t="str">
        <f t="shared" ca="1" si="17"/>
        <v>`teX`:43054.0416666667,</v>
      </c>
      <c r="T41" s="26" t="str">
        <f t="shared" ca="1" si="18"/>
        <v>`ts`:`21:00`,</v>
      </c>
      <c r="U41" s="26" t="str">
        <f t="shared" ca="1" si="19"/>
        <v>`te`:`01:00`,</v>
      </c>
      <c r="V41" s="25" t="str">
        <f t="shared" ca="1" si="20"/>
        <v>`repairHrs`:4,</v>
      </c>
      <c r="W41" s="26" t="str">
        <f t="shared" ca="1" si="21"/>
        <v>`rprtDate`:`2017-11-14`,</v>
      </c>
      <c r="X41" s="26" t="str">
        <f t="shared" ca="1" si="22"/>
        <v>`timeStarts`:`2017-11-14T21:00:00-0600`,</v>
      </c>
      <c r="Y41" s="26" t="str">
        <f t="shared" ca="1" si="23"/>
        <v>`timeEnds`:`2017-11-15T01:00:00-0600`,</v>
      </c>
      <c r="Z41" s="26" t="str">
        <f t="shared" ca="1" si="24"/>
        <v>`shift`:`AM`,</v>
      </c>
      <c r="AA41" s="25" t="str">
        <f t="shared" ca="1" si="25"/>
        <v>`shiftStartTime`:8,</v>
      </c>
      <c r="AB41" s="26" t="str">
        <f t="shared" ca="1" si="26"/>
        <v>`wONum`:`715649268`,</v>
      </c>
      <c r="AC41" s="26" t="str">
        <f t="shared" ca="1" si="27"/>
        <v>`uNum`:`AA-7207`,</v>
      </c>
      <c r="AD41" s="27" t="str">
        <f t="shared" ca="1" si="28"/>
        <v>`notes`:`Cras rhoncus convallis tincidunt.`,</v>
      </c>
      <c r="AE41" s="27" t="str">
        <f t="shared" ca="1" si="29"/>
        <v>`shift_Serial`:`43047_07`},</v>
      </c>
      <c r="AF41" s="17" t="s">
        <v>104</v>
      </c>
    </row>
    <row r="42" spans="2:32" ht="15" x14ac:dyDescent="0.25">
      <c r="B42" s="26" t="str">
        <f t="shared" ca="1" si="0"/>
        <v>{`_id`:`aaron_2017-11-16_04-48-44_Thu`,</v>
      </c>
      <c r="C42" s="26" t="str">
        <f t="shared" ca="1" si="1"/>
        <v>`worksiteEncoded`:`AA_ART_MNSHOP`,</v>
      </c>
      <c r="D42" s="26" t="str">
        <f t="shared" ca="1" si="2"/>
        <v>`client`:`AA`,</v>
      </c>
      <c r="E42" s="26" t="str">
        <f t="shared" ca="1" si="3"/>
        <v>`location`:`Artesia`,</v>
      </c>
      <c r="F42" s="26" t="str">
        <f t="shared" ca="1" si="4"/>
        <v>`locID`:`MNSHOP`,</v>
      </c>
      <c r="G42" s="26" t="str">
        <f t="shared" ca="1" si="5"/>
        <v>`username`:`aaron`,</v>
      </c>
      <c r="H42" s="26" t="str">
        <f t="shared" ca="1" si="6"/>
        <v>`lastName`:`Aaronaaronson`,</v>
      </c>
      <c r="I42" s="26" t="str">
        <f t="shared" ca="1" si="7"/>
        <v>`firstName`:`Aaron`,</v>
      </c>
      <c r="J42" s="26" t="str">
        <f t="shared" ca="1" si="8"/>
        <v>`technician`:`Aaronaaronson, Aaron`,</v>
      </c>
      <c r="K42" s="26" t="str">
        <f t="shared" ca="1" si="9"/>
        <v>`timeStampM`:`2017-11-16T04:48:44-06:00`,</v>
      </c>
      <c r="L42" s="26" t="str">
        <f t="shared" ca="1" si="10"/>
        <v>`shiftSerial`:`43047_07`,</v>
      </c>
      <c r="M42" s="25" t="str">
        <f t="shared" ca="1" si="11"/>
        <v>`siteUid`:971107,</v>
      </c>
      <c r="N42" s="25" t="str">
        <f t="shared" ca="1" si="12"/>
        <v>`timeStamp`:43055.2005150463,</v>
      </c>
      <c r="O42" s="25" t="str">
        <f t="shared" ca="1" si="13"/>
        <v>`payrollPeriod`:43047,</v>
      </c>
      <c r="P42" s="25" t="str">
        <f t="shared" ca="1" si="14"/>
        <v>`rprtDateX`:43053,</v>
      </c>
      <c r="Q42" s="25" t="str">
        <f t="shared" ca="1" si="15"/>
        <v>`payroll_Period`:43047,</v>
      </c>
      <c r="R42" s="25" t="str">
        <f t="shared" ca="1" si="16"/>
        <v>`tsX`:43054.0416666667,</v>
      </c>
      <c r="S42" s="25" t="str">
        <f t="shared" ca="1" si="17"/>
        <v>`teX`:43054.25,</v>
      </c>
      <c r="T42" s="26" t="str">
        <f t="shared" ca="1" si="18"/>
        <v>`ts`:`01:00`,</v>
      </c>
      <c r="U42" s="26" t="str">
        <f t="shared" ca="1" si="19"/>
        <v>`te`:`06:00`,</v>
      </c>
      <c r="V42" s="25" t="str">
        <f t="shared" ca="1" si="20"/>
        <v>`repairHrs`:5,</v>
      </c>
      <c r="W42" s="26" t="str">
        <f t="shared" ca="1" si="21"/>
        <v>`rprtDate`:`2017-11-14`,</v>
      </c>
      <c r="X42" s="26" t="str">
        <f t="shared" ca="1" si="22"/>
        <v>`timeStarts`:`2017-11-15T01:00:00-0600`,</v>
      </c>
      <c r="Y42" s="26" t="str">
        <f t="shared" ca="1" si="23"/>
        <v>`timeEnds`:`2017-11-15T06:00:00-0600`,</v>
      </c>
      <c r="Z42" s="26" t="str">
        <f t="shared" ca="1" si="24"/>
        <v>`shift`:`AM`,</v>
      </c>
      <c r="AA42" s="25" t="str">
        <f t="shared" ca="1" si="25"/>
        <v>`shiftStartTime`:8,</v>
      </c>
      <c r="AB42" s="26" t="str">
        <f t="shared" ca="1" si="26"/>
        <v>`wONum`:`715944308`,</v>
      </c>
      <c r="AC42" s="26" t="str">
        <f t="shared" ca="1" si="27"/>
        <v>`uNum`:`AA-7497`,</v>
      </c>
      <c r="AD42" s="27" t="str">
        <f t="shared" ca="1" si="28"/>
        <v>`notes`:`Vestibulum volutpat nunc elit, in interdum dui eleifend eu.`,</v>
      </c>
      <c r="AE42" s="27" t="str">
        <f t="shared" ca="1" si="29"/>
        <v>`shift_Serial`:`43047_07`},</v>
      </c>
      <c r="AF42" s="17" t="s">
        <v>104</v>
      </c>
    </row>
    <row r="43" spans="2:32" ht="15" x14ac:dyDescent="0.25">
      <c r="B43" s="26" t="str">
        <f t="shared" ca="1" si="0"/>
        <v>{`_id`:`aaron_2017-11-16_06-46-49_Thu`,</v>
      </c>
      <c r="C43" s="26" t="str">
        <f t="shared" ca="1" si="1"/>
        <v>`worksiteEncoded`:`AA_ART_MNSHOP`,</v>
      </c>
      <c r="D43" s="26" t="str">
        <f t="shared" ca="1" si="2"/>
        <v>`client`:`AA`,</v>
      </c>
      <c r="E43" s="26" t="str">
        <f t="shared" ca="1" si="3"/>
        <v>`location`:`Artesia`,</v>
      </c>
      <c r="F43" s="26" t="str">
        <f t="shared" ca="1" si="4"/>
        <v>`locID`:`MNSHOP`,</v>
      </c>
      <c r="G43" s="26" t="str">
        <f t="shared" ca="1" si="5"/>
        <v>`username`:`aaron`,</v>
      </c>
      <c r="H43" s="26" t="str">
        <f t="shared" ca="1" si="6"/>
        <v>`lastName`:`Aaronaaronson`,</v>
      </c>
      <c r="I43" s="26" t="str">
        <f t="shared" ca="1" si="7"/>
        <v>`firstName`:`Aaron`,</v>
      </c>
      <c r="J43" s="26" t="str">
        <f t="shared" ca="1" si="8"/>
        <v>`technician`:`Aaronaaronson, Aaron`,</v>
      </c>
      <c r="K43" s="26" t="str">
        <f t="shared" ca="1" si="9"/>
        <v>`timeStampM`:`2017-11-16T06:46:49-06:00`,</v>
      </c>
      <c r="L43" s="26" t="str">
        <f t="shared" ca="1" si="10"/>
        <v>`shiftSerial`:`43047_07`,</v>
      </c>
      <c r="M43" s="25" t="str">
        <f t="shared" ca="1" si="11"/>
        <v>`siteUid`:971108,</v>
      </c>
      <c r="N43" s="25" t="str">
        <f t="shared" ca="1" si="12"/>
        <v>`timeStamp`:43055.2825150463,</v>
      </c>
      <c r="O43" s="25" t="str">
        <f t="shared" ca="1" si="13"/>
        <v>`payrollPeriod`:43047,</v>
      </c>
      <c r="P43" s="25" t="str">
        <f t="shared" ca="1" si="14"/>
        <v>`rprtDateX`:43053,</v>
      </c>
      <c r="Q43" s="25" t="str">
        <f t="shared" ca="1" si="15"/>
        <v>`payroll_Period`:43047,</v>
      </c>
      <c r="R43" s="25" t="str">
        <f t="shared" ca="1" si="16"/>
        <v>`tsX`:43054.25,</v>
      </c>
      <c r="S43" s="25" t="str">
        <f t="shared" ca="1" si="17"/>
        <v>`teX`:43054.4166666667,</v>
      </c>
      <c r="T43" s="26" t="str">
        <f t="shared" ca="1" si="18"/>
        <v>`ts`:`06:00`,</v>
      </c>
      <c r="U43" s="26" t="str">
        <f t="shared" ca="1" si="19"/>
        <v>`te`:`10:00`,</v>
      </c>
      <c r="V43" s="25" t="str">
        <f t="shared" ca="1" si="20"/>
        <v>`repairHrs`:4,</v>
      </c>
      <c r="W43" s="26" t="str">
        <f t="shared" ca="1" si="21"/>
        <v>`rprtDate`:`2017-11-14`,</v>
      </c>
      <c r="X43" s="26" t="str">
        <f t="shared" ca="1" si="22"/>
        <v>`timeStarts`:`2017-11-15T06:00:00-0600`,</v>
      </c>
      <c r="Y43" s="26" t="str">
        <f t="shared" ca="1" si="23"/>
        <v>`timeEnds`:`2017-11-15T10:00:00-0600`,</v>
      </c>
      <c r="Z43" s="26" t="str">
        <f t="shared" ca="1" si="24"/>
        <v>`shift`:`AM`,</v>
      </c>
      <c r="AA43" s="25" t="str">
        <f t="shared" ca="1" si="25"/>
        <v>`shiftStartTime`:8,</v>
      </c>
      <c r="AB43" s="26" t="str">
        <f t="shared" ca="1" si="26"/>
        <v>`wONum`:`715086049`,</v>
      </c>
      <c r="AC43" s="26" t="str">
        <f t="shared" ca="1" si="27"/>
        <v>`uNum`:`AA-7535`,</v>
      </c>
      <c r="AD43" s="27" t="str">
        <f t="shared" ca="1" si="28"/>
        <v>`notes`:`Quisque eu finibus dolor, eget dignissim metus.`,</v>
      </c>
      <c r="AE43" s="27" t="str">
        <f t="shared" ca="1" si="29"/>
        <v>`shift_Serial`:`43047_07`},</v>
      </c>
      <c r="AF43" s="17" t="s">
        <v>104</v>
      </c>
    </row>
    <row r="44" spans="2:32" ht="15" x14ac:dyDescent="0.25">
      <c r="B44" s="26" t="str">
        <f t="shared" ca="1" si="0"/>
        <v>{`_id`:`aaron_2017-11-16_08-54-59_Thu`,</v>
      </c>
      <c r="C44" s="26" t="str">
        <f t="shared" ca="1" si="1"/>
        <v>`worksiteEncoded`:`AA_ART_MNSHOP`,</v>
      </c>
      <c r="D44" s="26" t="str">
        <f t="shared" ca="1" si="2"/>
        <v>`client`:`AA`,</v>
      </c>
      <c r="E44" s="26" t="str">
        <f t="shared" ca="1" si="3"/>
        <v>`location`:`Artesia`,</v>
      </c>
      <c r="F44" s="26" t="str">
        <f t="shared" ca="1" si="4"/>
        <v>`locID`:`MNSHOP`,</v>
      </c>
      <c r="G44" s="26" t="str">
        <f t="shared" ca="1" si="5"/>
        <v>`username`:`aaron`,</v>
      </c>
      <c r="H44" s="26" t="str">
        <f t="shared" ca="1" si="6"/>
        <v>`lastName`:`Aaronaaronson`,</v>
      </c>
      <c r="I44" s="26" t="str">
        <f t="shared" ca="1" si="7"/>
        <v>`firstName`:`Aaron`,</v>
      </c>
      <c r="J44" s="26" t="str">
        <f t="shared" ca="1" si="8"/>
        <v>`technician`:`Aaronaaronson, Aaron`,</v>
      </c>
      <c r="K44" s="26" t="str">
        <f t="shared" ca="1" si="9"/>
        <v>`timeStampM`:`2017-11-16T08:54:59-06:00`,</v>
      </c>
      <c r="L44" s="26" t="str">
        <f t="shared" ca="1" si="10"/>
        <v>`shiftSerial`:`43047_07`,</v>
      </c>
      <c r="M44" s="25" t="str">
        <f t="shared" ca="1" si="11"/>
        <v>`siteUid`:971109,</v>
      </c>
      <c r="N44" s="25" t="str">
        <f t="shared" ca="1" si="12"/>
        <v>`timeStamp`:43055.3715150463,</v>
      </c>
      <c r="O44" s="25" t="str">
        <f t="shared" ca="1" si="13"/>
        <v>`payrollPeriod`:43047,</v>
      </c>
      <c r="P44" s="25" t="str">
        <f t="shared" ca="1" si="14"/>
        <v>`rprtDateX`:43053,</v>
      </c>
      <c r="Q44" s="25" t="str">
        <f t="shared" ca="1" si="15"/>
        <v>`payroll_Period`:43047,</v>
      </c>
      <c r="R44" s="25" t="str">
        <f t="shared" ca="1" si="16"/>
        <v>`tsX`:43054.4166666667,</v>
      </c>
      <c r="S44" s="25" t="str">
        <f t="shared" ca="1" si="17"/>
        <v>`teX`:43054.5833333333,</v>
      </c>
      <c r="T44" s="26" t="str">
        <f t="shared" ca="1" si="18"/>
        <v>`ts`:`10:00`,</v>
      </c>
      <c r="U44" s="26" t="str">
        <f t="shared" ca="1" si="19"/>
        <v>`te`:`14:00`,</v>
      </c>
      <c r="V44" s="25" t="str">
        <f t="shared" ca="1" si="20"/>
        <v>`repairHrs`:4,</v>
      </c>
      <c r="W44" s="26" t="str">
        <f t="shared" ca="1" si="21"/>
        <v>`rprtDate`:`2017-11-14`,</v>
      </c>
      <c r="X44" s="26" t="str">
        <f t="shared" ca="1" si="22"/>
        <v>`timeStarts`:`2017-11-15T10:00:00-0600`,</v>
      </c>
      <c r="Y44" s="26" t="str">
        <f t="shared" ca="1" si="23"/>
        <v>`timeEnds`:`2017-11-15T14:00:00-0600`,</v>
      </c>
      <c r="Z44" s="26" t="str">
        <f t="shared" ca="1" si="24"/>
        <v>`shift`:`AM`,</v>
      </c>
      <c r="AA44" s="25" t="str">
        <f t="shared" ca="1" si="25"/>
        <v>`shiftStartTime`:8,</v>
      </c>
      <c r="AB44" s="26" t="str">
        <f t="shared" ca="1" si="26"/>
        <v>`wONum`:`715613798`,</v>
      </c>
      <c r="AC44" s="26" t="str">
        <f t="shared" ca="1" si="27"/>
        <v>`uNum`:`AA-7601`,</v>
      </c>
      <c r="AD44" s="27" t="str">
        <f t="shared" ca="1" si="28"/>
        <v>`notes`:`Ut tristique enim a ipsum posuere, non tincidunt enim condimentum.`,</v>
      </c>
      <c r="AE44" s="27" t="str">
        <f t="shared" ca="1" si="29"/>
        <v>`shift_Serial`:`43047_07`},</v>
      </c>
      <c r="AF44" s="17" t="s">
        <v>104</v>
      </c>
    </row>
    <row r="45" spans="2:32" ht="15" x14ac:dyDescent="0.25">
      <c r="B45" s="26" t="str">
        <f t="shared" ca="1" si="0"/>
        <v>{`_id`:`aaron_2017-11-16_10-41-32_Thu`,</v>
      </c>
      <c r="C45" s="26" t="str">
        <f t="shared" ca="1" si="1"/>
        <v>`worksiteEncoded`:`AA_ART_MNSHOP`,</v>
      </c>
      <c r="D45" s="26" t="str">
        <f t="shared" ca="1" si="2"/>
        <v>`client`:`AA`,</v>
      </c>
      <c r="E45" s="26" t="str">
        <f t="shared" ca="1" si="3"/>
        <v>`location`:`Artesia`,</v>
      </c>
      <c r="F45" s="26" t="str">
        <f t="shared" ca="1" si="4"/>
        <v>`locID`:`MNSHOP`,</v>
      </c>
      <c r="G45" s="26" t="str">
        <f t="shared" ca="1" si="5"/>
        <v>`username`:`aaron`,</v>
      </c>
      <c r="H45" s="26" t="str">
        <f t="shared" ca="1" si="6"/>
        <v>`lastName`:`Aaronaaronson`,</v>
      </c>
      <c r="I45" s="26" t="str">
        <f t="shared" ca="1" si="7"/>
        <v>`firstName`:`Aaron`,</v>
      </c>
      <c r="J45" s="26" t="str">
        <f t="shared" ca="1" si="8"/>
        <v>`technician`:`Aaronaaronson, Aaron`,</v>
      </c>
      <c r="K45" s="26" t="str">
        <f t="shared" ca="1" si="9"/>
        <v>`timeStampM`:`2017-11-16T10:41:32-06:00`,</v>
      </c>
      <c r="L45" s="26" t="str">
        <f t="shared" ca="1" si="10"/>
        <v>`shiftSerial`:`43047_07`,</v>
      </c>
      <c r="M45" s="25" t="str">
        <f t="shared" ca="1" si="11"/>
        <v>`siteUid`:971110,</v>
      </c>
      <c r="N45" s="25" t="str">
        <f t="shared" ca="1" si="12"/>
        <v>`timeStamp`:43055.4455150463,</v>
      </c>
      <c r="O45" s="25" t="str">
        <f t="shared" ca="1" si="13"/>
        <v>`payrollPeriod`:43047,</v>
      </c>
      <c r="P45" s="25" t="str">
        <f t="shared" ca="1" si="14"/>
        <v>`rprtDateX`:43053,</v>
      </c>
      <c r="Q45" s="25" t="str">
        <f t="shared" ca="1" si="15"/>
        <v>`payroll_Period`:43047,</v>
      </c>
      <c r="R45" s="25" t="str">
        <f t="shared" ca="1" si="16"/>
        <v>`tsX`:43054.5833333333,</v>
      </c>
      <c r="S45" s="25" t="str">
        <f t="shared" ca="1" si="17"/>
        <v>`teX`:43054.6666666667,</v>
      </c>
      <c r="T45" s="26" t="str">
        <f t="shared" ca="1" si="18"/>
        <v>`ts`:`14:00`,</v>
      </c>
      <c r="U45" s="26" t="str">
        <f t="shared" ca="1" si="19"/>
        <v>`te`:`16:00`,</v>
      </c>
      <c r="V45" s="25" t="str">
        <f t="shared" ca="1" si="20"/>
        <v>`repairHrs`:2,</v>
      </c>
      <c r="W45" s="26" t="str">
        <f t="shared" ca="1" si="21"/>
        <v>`rprtDate`:`2017-11-14`,</v>
      </c>
      <c r="X45" s="26" t="str">
        <f t="shared" ca="1" si="22"/>
        <v>`timeStarts`:`2017-11-15T14:00:00-0600`,</v>
      </c>
      <c r="Y45" s="26" t="str">
        <f t="shared" ca="1" si="23"/>
        <v>`timeEnds`:`2017-11-15T16:00:00-0600`,</v>
      </c>
      <c r="Z45" s="26" t="str">
        <f t="shared" ca="1" si="24"/>
        <v>`shift`:`AM`,</v>
      </c>
      <c r="AA45" s="25" t="str">
        <f t="shared" ca="1" si="25"/>
        <v>`shiftStartTime`:8,</v>
      </c>
      <c r="AB45" s="26" t="str">
        <f t="shared" ca="1" si="26"/>
        <v>`wONum`:`715195940`,</v>
      </c>
      <c r="AC45" s="26" t="str">
        <f t="shared" ca="1" si="27"/>
        <v>`uNum`:`AA-7480`,</v>
      </c>
      <c r="AD45" s="27" t="str">
        <f t="shared" ca="1" si="28"/>
        <v>`notes`:`Pellentesque et ante pulvinar, iaculis lacus eget, faucibus est.`,</v>
      </c>
      <c r="AE45" s="27" t="str">
        <f t="shared" ca="1" si="29"/>
        <v>`shift_Serial`:`43047_07`},</v>
      </c>
      <c r="AF45" s="17" t="s">
        <v>104</v>
      </c>
    </row>
    <row r="46" spans="2:32" ht="15" x14ac:dyDescent="0.25">
      <c r="B46" s="26" t="str">
        <f t="shared" ca="1" si="0"/>
        <v>{`_id`:`aaron_2017-11-16_11-52-06_Thu`,</v>
      </c>
      <c r="C46" s="26" t="str">
        <f t="shared" ca="1" si="1"/>
        <v>`worksiteEncoded`:`AA_ART_MNSHOP`,</v>
      </c>
      <c r="D46" s="26" t="str">
        <f t="shared" ca="1" si="2"/>
        <v>`client`:`AA`,</v>
      </c>
      <c r="E46" s="26" t="str">
        <f t="shared" ca="1" si="3"/>
        <v>`location`:`Artesia`,</v>
      </c>
      <c r="F46" s="26" t="str">
        <f t="shared" ca="1" si="4"/>
        <v>`locID`:`MNSHOP`,</v>
      </c>
      <c r="G46" s="26" t="str">
        <f t="shared" ca="1" si="5"/>
        <v>`username`:`aaron`,</v>
      </c>
      <c r="H46" s="26" t="str">
        <f t="shared" ca="1" si="6"/>
        <v>`lastName`:`Aaronaaronson`,</v>
      </c>
      <c r="I46" s="26" t="str">
        <f t="shared" ca="1" si="7"/>
        <v>`firstName`:`Aaron`,</v>
      </c>
      <c r="J46" s="26" t="str">
        <f t="shared" ca="1" si="8"/>
        <v>`technician`:`Aaronaaronson, Aaron`,</v>
      </c>
      <c r="K46" s="26" t="str">
        <f t="shared" ca="1" si="9"/>
        <v>`timeStampM`:`2017-11-16T11:52:06-06:00`,</v>
      </c>
      <c r="L46" s="26" t="str">
        <f t="shared" ca="1" si="10"/>
        <v>`shiftSerial`:`43047_07`,</v>
      </c>
      <c r="M46" s="25" t="str">
        <f t="shared" ca="1" si="11"/>
        <v>`siteUid`:971111,</v>
      </c>
      <c r="N46" s="25" t="str">
        <f t="shared" ca="1" si="12"/>
        <v>`timeStamp`:43055.4945150463,</v>
      </c>
      <c r="O46" s="25" t="str">
        <f t="shared" ca="1" si="13"/>
        <v>`payrollPeriod`:43047,</v>
      </c>
      <c r="P46" s="25" t="str">
        <f t="shared" ca="1" si="14"/>
        <v>`rprtDateX`:43053,</v>
      </c>
      <c r="Q46" s="25" t="str">
        <f t="shared" ca="1" si="15"/>
        <v>`payroll_Period`:43047,</v>
      </c>
      <c r="R46" s="25" t="str">
        <f t="shared" ca="1" si="16"/>
        <v>`tsX`:43054.6666666667,</v>
      </c>
      <c r="S46" s="25" t="str">
        <f t="shared" ca="1" si="17"/>
        <v>`teX`:43054.8333333333,</v>
      </c>
      <c r="T46" s="26" t="str">
        <f t="shared" ca="1" si="18"/>
        <v>`ts`:`16:00`,</v>
      </c>
      <c r="U46" s="26" t="str">
        <f t="shared" ca="1" si="19"/>
        <v>`te`:`20:00`,</v>
      </c>
      <c r="V46" s="25" t="str">
        <f t="shared" ca="1" si="20"/>
        <v>`repairHrs`:4,</v>
      </c>
      <c r="W46" s="26" t="str">
        <f t="shared" ca="1" si="21"/>
        <v>`rprtDate`:`2017-11-14`,</v>
      </c>
      <c r="X46" s="26" t="str">
        <f t="shared" ca="1" si="22"/>
        <v>`timeStarts`:`2017-11-15T16:00:00-0600`,</v>
      </c>
      <c r="Y46" s="26" t="str">
        <f t="shared" ca="1" si="23"/>
        <v>`timeEnds`:`2017-11-15T20:00:00-0600`,</v>
      </c>
      <c r="Z46" s="26" t="str">
        <f t="shared" ca="1" si="24"/>
        <v>`shift`:`AM`,</v>
      </c>
      <c r="AA46" s="25" t="str">
        <f t="shared" ca="1" si="25"/>
        <v>`shiftStartTime`:8,</v>
      </c>
      <c r="AB46" s="26" t="str">
        <f t="shared" ca="1" si="26"/>
        <v>`wONum`:`715823491`,</v>
      </c>
      <c r="AC46" s="26" t="str">
        <f t="shared" ca="1" si="27"/>
        <v>`uNum`:`AA-7958`,</v>
      </c>
      <c r="AD46" s="27" t="str">
        <f t="shared" ca="1" si="28"/>
        <v>`notes`:`Pellentesque metus mauris, varius eleifend placerat id, mollis vitae erat. Etiam ac ornare felis.`,</v>
      </c>
      <c r="AE46" s="27" t="str">
        <f t="shared" ca="1" si="29"/>
        <v>`shift_Serial`:`43047_07`},</v>
      </c>
      <c r="AF46" s="17" t="s">
        <v>104</v>
      </c>
    </row>
    <row r="47" spans="2:32" ht="15" x14ac:dyDescent="0.25">
      <c r="B47" s="26" t="str">
        <f t="shared" ca="1" si="0"/>
        <v>{`_id`:``,</v>
      </c>
      <c r="C47" s="26" t="str">
        <f t="shared" ca="1" si="1"/>
        <v>`worksiteEncoded`:``,</v>
      </c>
      <c r="D47" s="26" t="str">
        <f t="shared" ca="1" si="2"/>
        <v>`client`:``,</v>
      </c>
      <c r="E47" s="26" t="str">
        <f t="shared" ca="1" si="3"/>
        <v>`location`:``,</v>
      </c>
      <c r="F47" s="26" t="str">
        <f t="shared" ca="1" si="4"/>
        <v>`locID`:``,</v>
      </c>
      <c r="G47" s="26" t="str">
        <f t="shared" ca="1" si="5"/>
        <v>`username`:``,</v>
      </c>
      <c r="H47" s="26" t="str">
        <f t="shared" ca="1" si="6"/>
        <v>`lastName`:``,</v>
      </c>
      <c r="I47" s="26" t="str">
        <f t="shared" ca="1" si="7"/>
        <v>`firstName`:``,</v>
      </c>
      <c r="J47" s="26" t="str">
        <f t="shared" ca="1" si="8"/>
        <v>`technician`:``,</v>
      </c>
      <c r="K47" s="26" t="str">
        <f t="shared" ca="1" si="9"/>
        <v>`timeStampM`:``,</v>
      </c>
      <c r="L47" s="26" t="str">
        <f t="shared" ca="1" si="10"/>
        <v>`shiftSerial`:``,</v>
      </c>
      <c r="M47" s="25" t="str">
        <f t="shared" ca="1" si="11"/>
        <v>`siteUid`:,</v>
      </c>
      <c r="N47" s="25" t="str">
        <f t="shared" ca="1" si="12"/>
        <v>`timeStamp`:,</v>
      </c>
      <c r="O47" s="25" t="str">
        <f t="shared" ca="1" si="13"/>
        <v>`payrollPeriod`:,</v>
      </c>
      <c r="P47" s="25" t="str">
        <f t="shared" ca="1" si="14"/>
        <v>`rprtDateX`:,</v>
      </c>
      <c r="Q47" s="25" t="str">
        <f t="shared" ca="1" si="15"/>
        <v>`payroll_Period`:,</v>
      </c>
      <c r="R47" s="25" t="str">
        <f t="shared" ca="1" si="16"/>
        <v>`tsX`:,</v>
      </c>
      <c r="S47" s="25" t="str">
        <f t="shared" ca="1" si="17"/>
        <v>`teX`:,</v>
      </c>
      <c r="T47" s="26" t="str">
        <f t="shared" ca="1" si="18"/>
        <v>`ts`:`00:00`,</v>
      </c>
      <c r="U47" s="26" t="str">
        <f t="shared" ca="1" si="19"/>
        <v>`te`:`00:00`,</v>
      </c>
      <c r="V47" s="25" t="str">
        <f t="shared" ca="1" si="20"/>
        <v>`repairHrs`:,</v>
      </c>
      <c r="W47" s="26" t="str">
        <f t="shared" ca="1" si="21"/>
        <v>`rprtDate`:`1900-01-00`,</v>
      </c>
      <c r="X47" s="26" t="str">
        <f t="shared" ca="1" si="22"/>
        <v>`timeStarts`:``,</v>
      </c>
      <c r="Y47" s="26" t="str">
        <f t="shared" ca="1" si="23"/>
        <v>`timeEnds`:``,</v>
      </c>
      <c r="Z47" s="26" t="str">
        <f t="shared" ca="1" si="24"/>
        <v>`shift`:``,</v>
      </c>
      <c r="AA47" s="25" t="str">
        <f t="shared" ca="1" si="25"/>
        <v>`shiftStartTime`:,</v>
      </c>
      <c r="AB47" s="26" t="str">
        <f t="shared" ca="1" si="26"/>
        <v>`wONum`:``,</v>
      </c>
      <c r="AC47" s="26" t="str">
        <f t="shared" ca="1" si="27"/>
        <v>`uNum`:``,</v>
      </c>
      <c r="AD47" s="27" t="str">
        <f t="shared" ca="1" si="28"/>
        <v>`notes`:``,</v>
      </c>
      <c r="AE47" s="27" t="str">
        <f t="shared" ca="1" si="29"/>
        <v>`shift_Serial`:``},</v>
      </c>
      <c r="AF47" s="17" t="s">
        <v>104</v>
      </c>
    </row>
    <row r="48" spans="2:32" ht="15" x14ac:dyDescent="0.25">
      <c r="B48" s="26" t="str">
        <f t="shared" ca="1" si="0"/>
        <v>{`_id`:``,</v>
      </c>
      <c r="C48" s="26" t="str">
        <f t="shared" ca="1" si="1"/>
        <v>`worksiteEncoded`:``,</v>
      </c>
      <c r="D48" s="26" t="str">
        <f t="shared" ca="1" si="2"/>
        <v>`client`:``,</v>
      </c>
      <c r="E48" s="26" t="str">
        <f t="shared" ca="1" si="3"/>
        <v>`location`:``,</v>
      </c>
      <c r="F48" s="26" t="str">
        <f t="shared" ca="1" si="4"/>
        <v>`locID`:``,</v>
      </c>
      <c r="G48" s="26" t="str">
        <f t="shared" ca="1" si="5"/>
        <v>`username`:``,</v>
      </c>
      <c r="H48" s="26" t="str">
        <f t="shared" ca="1" si="6"/>
        <v>`lastName`:``,</v>
      </c>
      <c r="I48" s="26" t="str">
        <f t="shared" ca="1" si="7"/>
        <v>`firstName`:``,</v>
      </c>
      <c r="J48" s="26" t="str">
        <f t="shared" ca="1" si="8"/>
        <v>`technician`:``,</v>
      </c>
      <c r="K48" s="26" t="str">
        <f t="shared" ca="1" si="9"/>
        <v>`timeStampM`:``,</v>
      </c>
      <c r="L48" s="26" t="str">
        <f t="shared" ca="1" si="10"/>
        <v>`shiftSerial`:``,</v>
      </c>
      <c r="M48" s="25" t="str">
        <f t="shared" ca="1" si="11"/>
        <v>`siteUid`:,</v>
      </c>
      <c r="N48" s="25" t="str">
        <f t="shared" ca="1" si="12"/>
        <v>`timeStamp`:,</v>
      </c>
      <c r="O48" s="25" t="str">
        <f t="shared" ca="1" si="13"/>
        <v>`payrollPeriod`:,</v>
      </c>
      <c r="P48" s="25" t="str">
        <f t="shared" ca="1" si="14"/>
        <v>`rprtDateX`:,</v>
      </c>
      <c r="Q48" s="25" t="str">
        <f t="shared" ca="1" si="15"/>
        <v>`payroll_Period`:,</v>
      </c>
      <c r="R48" s="25" t="str">
        <f t="shared" ca="1" si="16"/>
        <v>`tsX`:,</v>
      </c>
      <c r="S48" s="25" t="str">
        <f t="shared" ca="1" si="17"/>
        <v>`teX`:,</v>
      </c>
      <c r="T48" s="26" t="str">
        <f t="shared" ca="1" si="18"/>
        <v>`ts`:`00:00`,</v>
      </c>
      <c r="U48" s="26" t="str">
        <f t="shared" ca="1" si="19"/>
        <v>`te`:`00:00`,</v>
      </c>
      <c r="V48" s="25" t="str">
        <f t="shared" ca="1" si="20"/>
        <v>`repairHrs`:,</v>
      </c>
      <c r="W48" s="26" t="str">
        <f t="shared" ca="1" si="21"/>
        <v>`rprtDate`:`1900-01-00`,</v>
      </c>
      <c r="X48" s="26" t="str">
        <f t="shared" ca="1" si="22"/>
        <v>`timeStarts`:``,</v>
      </c>
      <c r="Y48" s="26" t="str">
        <f t="shared" ca="1" si="23"/>
        <v>`timeEnds`:``,</v>
      </c>
      <c r="Z48" s="26" t="str">
        <f t="shared" ca="1" si="24"/>
        <v>`shift`:``,</v>
      </c>
      <c r="AA48" s="25" t="str">
        <f t="shared" ca="1" si="25"/>
        <v>`shiftStartTime`:,</v>
      </c>
      <c r="AB48" s="26" t="str">
        <f t="shared" ca="1" si="26"/>
        <v>`wONum`:``,</v>
      </c>
      <c r="AC48" s="26" t="str">
        <f t="shared" ca="1" si="27"/>
        <v>`uNum`:``,</v>
      </c>
      <c r="AD48" s="27" t="str">
        <f t="shared" ca="1" si="28"/>
        <v>`notes`:``,</v>
      </c>
      <c r="AE48" s="27" t="str">
        <f t="shared" ca="1" si="29"/>
        <v>`shift_Serial`:``},</v>
      </c>
      <c r="AF48" s="17" t="s">
        <v>104</v>
      </c>
    </row>
    <row r="49" spans="2:32" ht="15" x14ac:dyDescent="0.25">
      <c r="B49" s="26" t="str">
        <f t="shared" ca="1" si="0"/>
        <v>{`_id`:``,</v>
      </c>
      <c r="C49" s="26" t="str">
        <f t="shared" ca="1" si="1"/>
        <v>`worksiteEncoded`:``,</v>
      </c>
      <c r="D49" s="26" t="str">
        <f t="shared" ca="1" si="2"/>
        <v>`client`:``,</v>
      </c>
      <c r="E49" s="26" t="str">
        <f t="shared" ca="1" si="3"/>
        <v>`location`:``,</v>
      </c>
      <c r="F49" s="26" t="str">
        <f t="shared" ca="1" si="4"/>
        <v>`locID`:``,</v>
      </c>
      <c r="G49" s="26" t="str">
        <f t="shared" ca="1" si="5"/>
        <v>`username`:``,</v>
      </c>
      <c r="H49" s="26" t="str">
        <f t="shared" ca="1" si="6"/>
        <v>`lastName`:``,</v>
      </c>
      <c r="I49" s="26" t="str">
        <f t="shared" ca="1" si="7"/>
        <v>`firstName`:``,</v>
      </c>
      <c r="J49" s="26" t="str">
        <f t="shared" ca="1" si="8"/>
        <v>`technician`:``,</v>
      </c>
      <c r="K49" s="26" t="str">
        <f t="shared" ca="1" si="9"/>
        <v>`timeStampM`:``,</v>
      </c>
      <c r="L49" s="26" t="str">
        <f t="shared" ca="1" si="10"/>
        <v>`shiftSerial`:``,</v>
      </c>
      <c r="M49" s="25" t="str">
        <f t="shared" ca="1" si="11"/>
        <v>`siteUid`:,</v>
      </c>
      <c r="N49" s="25" t="str">
        <f t="shared" ca="1" si="12"/>
        <v>`timeStamp`:,</v>
      </c>
      <c r="O49" s="25" t="str">
        <f t="shared" ca="1" si="13"/>
        <v>`payrollPeriod`:,</v>
      </c>
      <c r="P49" s="25" t="str">
        <f t="shared" ca="1" si="14"/>
        <v>`rprtDateX`:,</v>
      </c>
      <c r="Q49" s="25" t="str">
        <f t="shared" ca="1" si="15"/>
        <v>`payroll_Period`:,</v>
      </c>
      <c r="R49" s="25" t="str">
        <f t="shared" ca="1" si="16"/>
        <v>`tsX`:,</v>
      </c>
      <c r="S49" s="25" t="str">
        <f t="shared" ca="1" si="17"/>
        <v>`teX`:,</v>
      </c>
      <c r="T49" s="26" t="str">
        <f t="shared" ca="1" si="18"/>
        <v>`ts`:`00:00`,</v>
      </c>
      <c r="U49" s="26" t="str">
        <f t="shared" ca="1" si="19"/>
        <v>`te`:`00:00`,</v>
      </c>
      <c r="V49" s="25" t="str">
        <f t="shared" ca="1" si="20"/>
        <v>`repairHrs`:,</v>
      </c>
      <c r="W49" s="26" t="str">
        <f t="shared" ca="1" si="21"/>
        <v>`rprtDate`:`1900-01-00`,</v>
      </c>
      <c r="X49" s="26" t="str">
        <f t="shared" ca="1" si="22"/>
        <v>`timeStarts`:``,</v>
      </c>
      <c r="Y49" s="26" t="str">
        <f t="shared" ca="1" si="23"/>
        <v>`timeEnds`:``,</v>
      </c>
      <c r="Z49" s="26" t="str">
        <f t="shared" ca="1" si="24"/>
        <v>`shift`:``,</v>
      </c>
      <c r="AA49" s="25" t="str">
        <f t="shared" ca="1" si="25"/>
        <v>`shiftStartTime`:,</v>
      </c>
      <c r="AB49" s="26" t="str">
        <f t="shared" ca="1" si="26"/>
        <v>`wONum`:``,</v>
      </c>
      <c r="AC49" s="26" t="str">
        <f t="shared" ca="1" si="27"/>
        <v>`uNum`:``,</v>
      </c>
      <c r="AD49" s="27" t="str">
        <f t="shared" ca="1" si="28"/>
        <v>`notes`:``,</v>
      </c>
      <c r="AE49" s="27" t="str">
        <f t="shared" ca="1" si="29"/>
        <v>`shift_Serial`:``},</v>
      </c>
      <c r="AF49" s="17" t="s">
        <v>104</v>
      </c>
    </row>
    <row r="50" spans="2:32" ht="15" x14ac:dyDescent="0.25">
      <c r="B50" s="26" t="str">
        <f t="shared" ca="1" si="0"/>
        <v>{`_id`:``,</v>
      </c>
      <c r="C50" s="26" t="str">
        <f t="shared" ca="1" si="1"/>
        <v>`worksiteEncoded`:``,</v>
      </c>
      <c r="D50" s="26" t="str">
        <f t="shared" ca="1" si="2"/>
        <v>`client`:``,</v>
      </c>
      <c r="E50" s="26" t="str">
        <f t="shared" ca="1" si="3"/>
        <v>`location`:``,</v>
      </c>
      <c r="F50" s="26" t="str">
        <f t="shared" ca="1" si="4"/>
        <v>`locID`:``,</v>
      </c>
      <c r="G50" s="26" t="str">
        <f t="shared" ca="1" si="5"/>
        <v>`username`:``,</v>
      </c>
      <c r="H50" s="26" t="str">
        <f t="shared" ca="1" si="6"/>
        <v>`lastName`:``,</v>
      </c>
      <c r="I50" s="26" t="str">
        <f t="shared" ca="1" si="7"/>
        <v>`firstName`:``,</v>
      </c>
      <c r="J50" s="26" t="str">
        <f t="shared" ca="1" si="8"/>
        <v>`technician`:``,</v>
      </c>
      <c r="K50" s="26" t="str">
        <f t="shared" ca="1" si="9"/>
        <v>`timeStampM`:``,</v>
      </c>
      <c r="L50" s="26" t="str">
        <f t="shared" ca="1" si="10"/>
        <v>`shiftSerial`:``,</v>
      </c>
      <c r="M50" s="25" t="str">
        <f t="shared" ca="1" si="11"/>
        <v>`siteUid`:,</v>
      </c>
      <c r="N50" s="25" t="str">
        <f t="shared" ca="1" si="12"/>
        <v>`timeStamp`:,</v>
      </c>
      <c r="O50" s="25" t="str">
        <f t="shared" ca="1" si="13"/>
        <v>`payrollPeriod`:,</v>
      </c>
      <c r="P50" s="25" t="str">
        <f t="shared" ca="1" si="14"/>
        <v>`rprtDateX`:,</v>
      </c>
      <c r="Q50" s="25" t="str">
        <f t="shared" ca="1" si="15"/>
        <v>`payroll_Period`:,</v>
      </c>
      <c r="R50" s="25" t="str">
        <f t="shared" ca="1" si="16"/>
        <v>`tsX`:,</v>
      </c>
      <c r="S50" s="25" t="str">
        <f t="shared" ca="1" si="17"/>
        <v>`teX`:,</v>
      </c>
      <c r="T50" s="26" t="str">
        <f t="shared" ca="1" si="18"/>
        <v>`ts`:`00:00`,</v>
      </c>
      <c r="U50" s="26" t="str">
        <f t="shared" ca="1" si="19"/>
        <v>`te`:`00:00`,</v>
      </c>
      <c r="V50" s="25" t="str">
        <f t="shared" ca="1" si="20"/>
        <v>`repairHrs`:,</v>
      </c>
      <c r="W50" s="26" t="str">
        <f t="shared" ca="1" si="21"/>
        <v>`rprtDate`:`1900-01-00`,</v>
      </c>
      <c r="X50" s="26" t="str">
        <f t="shared" ca="1" si="22"/>
        <v>`timeStarts`:``,</v>
      </c>
      <c r="Y50" s="26" t="str">
        <f t="shared" ca="1" si="23"/>
        <v>`timeEnds`:``,</v>
      </c>
      <c r="Z50" s="26" t="str">
        <f t="shared" ca="1" si="24"/>
        <v>`shift`:``,</v>
      </c>
      <c r="AA50" s="25" t="str">
        <f t="shared" ca="1" si="25"/>
        <v>`shiftStartTime`:,</v>
      </c>
      <c r="AB50" s="26" t="str">
        <f t="shared" ca="1" si="26"/>
        <v>`wONum`:``,</v>
      </c>
      <c r="AC50" s="26" t="str">
        <f t="shared" ca="1" si="27"/>
        <v>`uNum`:``,</v>
      </c>
      <c r="AD50" s="27" t="str">
        <f t="shared" ca="1" si="28"/>
        <v>`notes`:``,</v>
      </c>
      <c r="AE50" s="27" t="str">
        <f t="shared" ca="1" si="29"/>
        <v>`shift_Serial`:``},</v>
      </c>
      <c r="AF50" s="17" t="s">
        <v>104</v>
      </c>
    </row>
    <row r="51" spans="2:32" ht="15" x14ac:dyDescent="0.25">
      <c r="B51" s="26" t="str">
        <f t="shared" ca="1" si="0"/>
        <v>{`_id`:``,</v>
      </c>
      <c r="C51" s="26" t="str">
        <f t="shared" ca="1" si="1"/>
        <v>`worksiteEncoded`:``,</v>
      </c>
      <c r="D51" s="26" t="str">
        <f t="shared" ca="1" si="2"/>
        <v>`client`:``,</v>
      </c>
      <c r="E51" s="26" t="str">
        <f t="shared" ca="1" si="3"/>
        <v>`location`:``,</v>
      </c>
      <c r="F51" s="26" t="str">
        <f t="shared" ca="1" si="4"/>
        <v>`locID`:``,</v>
      </c>
      <c r="G51" s="26" t="str">
        <f t="shared" ca="1" si="5"/>
        <v>`username`:``,</v>
      </c>
      <c r="H51" s="26" t="str">
        <f t="shared" ca="1" si="6"/>
        <v>`lastName`:``,</v>
      </c>
      <c r="I51" s="26" t="str">
        <f t="shared" ca="1" si="7"/>
        <v>`firstName`:``,</v>
      </c>
      <c r="J51" s="26" t="str">
        <f t="shared" ca="1" si="8"/>
        <v>`technician`:``,</v>
      </c>
      <c r="K51" s="26" t="str">
        <f t="shared" ca="1" si="9"/>
        <v>`timeStampM`:``,</v>
      </c>
      <c r="L51" s="26" t="str">
        <f t="shared" ca="1" si="10"/>
        <v>`shiftSerial`:``,</v>
      </c>
      <c r="M51" s="25" t="str">
        <f t="shared" ca="1" si="11"/>
        <v>`siteUid`:,</v>
      </c>
      <c r="N51" s="25" t="str">
        <f t="shared" ca="1" si="12"/>
        <v>`timeStamp`:,</v>
      </c>
      <c r="O51" s="25" t="str">
        <f t="shared" ca="1" si="13"/>
        <v>`payrollPeriod`:,</v>
      </c>
      <c r="P51" s="25" t="str">
        <f t="shared" ca="1" si="14"/>
        <v>`rprtDateX`:,</v>
      </c>
      <c r="Q51" s="25" t="str">
        <f t="shared" ca="1" si="15"/>
        <v>`payroll_Period`:,</v>
      </c>
      <c r="R51" s="25" t="str">
        <f t="shared" ca="1" si="16"/>
        <v>`tsX`:,</v>
      </c>
      <c r="S51" s="25" t="str">
        <f t="shared" ca="1" si="17"/>
        <v>`teX`:,</v>
      </c>
      <c r="T51" s="26" t="str">
        <f t="shared" ca="1" si="18"/>
        <v>`ts`:`00:00`,</v>
      </c>
      <c r="U51" s="26" t="str">
        <f t="shared" ca="1" si="19"/>
        <v>`te`:`00:00`,</v>
      </c>
      <c r="V51" s="25" t="str">
        <f t="shared" ca="1" si="20"/>
        <v>`repairHrs`:,</v>
      </c>
      <c r="W51" s="26" t="str">
        <f t="shared" ca="1" si="21"/>
        <v>`rprtDate`:`1900-01-00`,</v>
      </c>
      <c r="X51" s="26" t="str">
        <f t="shared" ca="1" si="22"/>
        <v>`timeStarts`:``,</v>
      </c>
      <c r="Y51" s="26" t="str">
        <f t="shared" ca="1" si="23"/>
        <v>`timeEnds`:``,</v>
      </c>
      <c r="Z51" s="26" t="str">
        <f t="shared" ca="1" si="24"/>
        <v>`shift`:``,</v>
      </c>
      <c r="AA51" s="25" t="str">
        <f t="shared" ca="1" si="25"/>
        <v>`shiftStartTime`:,</v>
      </c>
      <c r="AB51" s="26" t="str">
        <f t="shared" ca="1" si="26"/>
        <v>`wONum`:``,</v>
      </c>
      <c r="AC51" s="26" t="str">
        <f t="shared" ca="1" si="27"/>
        <v>`uNum`:``,</v>
      </c>
      <c r="AD51" s="27" t="str">
        <f t="shared" ca="1" si="28"/>
        <v>`notes`:``,</v>
      </c>
      <c r="AE51" s="27" t="str">
        <f t="shared" ca="1" si="29"/>
        <v>`shift_Serial`:``},</v>
      </c>
      <c r="AF51" s="17" t="s">
        <v>104</v>
      </c>
    </row>
    <row r="52" spans="2:32" ht="15" x14ac:dyDescent="0.25">
      <c r="B52" s="26" t="str">
        <f t="shared" ca="1" si="0"/>
        <v>{`_id`:``,</v>
      </c>
      <c r="C52" s="26" t="str">
        <f t="shared" ca="1" si="1"/>
        <v>`worksiteEncoded`:``,</v>
      </c>
      <c r="D52" s="26" t="str">
        <f t="shared" ca="1" si="2"/>
        <v>`client`:``,</v>
      </c>
      <c r="E52" s="26" t="str">
        <f t="shared" ca="1" si="3"/>
        <v>`location`:``,</v>
      </c>
      <c r="F52" s="26" t="str">
        <f t="shared" ca="1" si="4"/>
        <v>`locID`:``,</v>
      </c>
      <c r="G52" s="26" t="str">
        <f t="shared" ca="1" si="5"/>
        <v>`username`:``,</v>
      </c>
      <c r="H52" s="26" t="str">
        <f t="shared" ca="1" si="6"/>
        <v>`lastName`:``,</v>
      </c>
      <c r="I52" s="26" t="str">
        <f t="shared" ca="1" si="7"/>
        <v>`firstName`:``,</v>
      </c>
      <c r="J52" s="26" t="str">
        <f t="shared" ca="1" si="8"/>
        <v>`technician`:``,</v>
      </c>
      <c r="K52" s="26" t="str">
        <f t="shared" ca="1" si="9"/>
        <v>`timeStampM`:``,</v>
      </c>
      <c r="L52" s="26" t="str">
        <f t="shared" ca="1" si="10"/>
        <v>`shiftSerial`:``,</v>
      </c>
      <c r="M52" s="25" t="str">
        <f t="shared" ca="1" si="11"/>
        <v>`siteUid`:,</v>
      </c>
      <c r="N52" s="25" t="str">
        <f t="shared" ca="1" si="12"/>
        <v>`timeStamp`:,</v>
      </c>
      <c r="O52" s="25" t="str">
        <f t="shared" ca="1" si="13"/>
        <v>`payrollPeriod`:,</v>
      </c>
      <c r="P52" s="25" t="str">
        <f t="shared" ca="1" si="14"/>
        <v>`rprtDateX`:,</v>
      </c>
      <c r="Q52" s="25" t="str">
        <f t="shared" ca="1" si="15"/>
        <v>`payroll_Period`:,</v>
      </c>
      <c r="R52" s="25" t="str">
        <f t="shared" ca="1" si="16"/>
        <v>`tsX`:,</v>
      </c>
      <c r="S52" s="25" t="str">
        <f t="shared" ca="1" si="17"/>
        <v>`teX`:,</v>
      </c>
      <c r="T52" s="26" t="str">
        <f t="shared" ca="1" si="18"/>
        <v>`ts`:`00:00`,</v>
      </c>
      <c r="U52" s="26" t="str">
        <f t="shared" ca="1" si="19"/>
        <v>`te`:`00:00`,</v>
      </c>
      <c r="V52" s="25" t="str">
        <f t="shared" ca="1" si="20"/>
        <v>`repairHrs`:,</v>
      </c>
      <c r="W52" s="26" t="str">
        <f t="shared" ca="1" si="21"/>
        <v>`rprtDate`:`1900-01-00`,</v>
      </c>
      <c r="X52" s="26" t="str">
        <f t="shared" ca="1" si="22"/>
        <v>`timeStarts`:``,</v>
      </c>
      <c r="Y52" s="26" t="str">
        <f t="shared" ca="1" si="23"/>
        <v>`timeEnds`:``,</v>
      </c>
      <c r="Z52" s="26" t="str">
        <f t="shared" ca="1" si="24"/>
        <v>`shift`:``,</v>
      </c>
      <c r="AA52" s="25" t="str">
        <f t="shared" ca="1" si="25"/>
        <v>`shiftStartTime`:,</v>
      </c>
      <c r="AB52" s="26" t="str">
        <f t="shared" ca="1" si="26"/>
        <v>`wONum`:``,</v>
      </c>
      <c r="AC52" s="26" t="str">
        <f t="shared" ca="1" si="27"/>
        <v>`uNum`:``,</v>
      </c>
      <c r="AD52" s="27" t="str">
        <f t="shared" ca="1" si="28"/>
        <v>`notes`:``,</v>
      </c>
      <c r="AE52" s="27" t="str">
        <f t="shared" ca="1" si="29"/>
        <v>`shift_Serial`:``},</v>
      </c>
      <c r="AF52" s="17" t="s">
        <v>104</v>
      </c>
    </row>
    <row r="53" spans="2:32" ht="15" x14ac:dyDescent="0.25">
      <c r="B53" s="26" t="str">
        <f t="shared" ca="1" si="0"/>
        <v>{`_id`:``,</v>
      </c>
      <c r="C53" s="26" t="str">
        <f t="shared" ca="1" si="1"/>
        <v>`worksiteEncoded`:``,</v>
      </c>
      <c r="D53" s="26" t="str">
        <f t="shared" ca="1" si="2"/>
        <v>`client`:``,</v>
      </c>
      <c r="E53" s="26" t="str">
        <f t="shared" ca="1" si="3"/>
        <v>`location`:``,</v>
      </c>
      <c r="F53" s="26" t="str">
        <f t="shared" ca="1" si="4"/>
        <v>`locID`:``,</v>
      </c>
      <c r="G53" s="26" t="str">
        <f t="shared" ca="1" si="5"/>
        <v>`username`:``,</v>
      </c>
      <c r="H53" s="26" t="str">
        <f t="shared" ca="1" si="6"/>
        <v>`lastName`:``,</v>
      </c>
      <c r="I53" s="26" t="str">
        <f t="shared" ca="1" si="7"/>
        <v>`firstName`:``,</v>
      </c>
      <c r="J53" s="26" t="str">
        <f t="shared" ca="1" si="8"/>
        <v>`technician`:``,</v>
      </c>
      <c r="K53" s="26" t="str">
        <f t="shared" ca="1" si="9"/>
        <v>`timeStampM`:``,</v>
      </c>
      <c r="L53" s="26" t="str">
        <f t="shared" ca="1" si="10"/>
        <v>`shiftSerial`:``,</v>
      </c>
      <c r="M53" s="25" t="str">
        <f t="shared" ca="1" si="11"/>
        <v>`siteUid`:,</v>
      </c>
      <c r="N53" s="25" t="str">
        <f t="shared" ca="1" si="12"/>
        <v>`timeStamp`:,</v>
      </c>
      <c r="O53" s="25" t="str">
        <f t="shared" ca="1" si="13"/>
        <v>`payrollPeriod`:,</v>
      </c>
      <c r="P53" s="25" t="str">
        <f t="shared" ca="1" si="14"/>
        <v>`rprtDateX`:,</v>
      </c>
      <c r="Q53" s="25" t="str">
        <f t="shared" ca="1" si="15"/>
        <v>`payroll_Period`:,</v>
      </c>
      <c r="R53" s="25" t="str">
        <f t="shared" ca="1" si="16"/>
        <v>`tsX`:,</v>
      </c>
      <c r="S53" s="25" t="str">
        <f t="shared" ca="1" si="17"/>
        <v>`teX`:,</v>
      </c>
      <c r="T53" s="26" t="str">
        <f t="shared" ca="1" si="18"/>
        <v>`ts`:`00:00`,</v>
      </c>
      <c r="U53" s="26" t="str">
        <f t="shared" ca="1" si="19"/>
        <v>`te`:`00:00`,</v>
      </c>
      <c r="V53" s="25" t="str">
        <f t="shared" ca="1" si="20"/>
        <v>`repairHrs`:,</v>
      </c>
      <c r="W53" s="26" t="str">
        <f t="shared" ca="1" si="21"/>
        <v>`rprtDate`:`1900-01-00`,</v>
      </c>
      <c r="X53" s="26" t="str">
        <f t="shared" ca="1" si="22"/>
        <v>`timeStarts`:``,</v>
      </c>
      <c r="Y53" s="26" t="str">
        <f t="shared" ca="1" si="23"/>
        <v>`timeEnds`:``,</v>
      </c>
      <c r="Z53" s="26" t="str">
        <f t="shared" ca="1" si="24"/>
        <v>`shift`:``,</v>
      </c>
      <c r="AA53" s="25" t="str">
        <f t="shared" ca="1" si="25"/>
        <v>`shiftStartTime`:,</v>
      </c>
      <c r="AB53" s="26" t="str">
        <f t="shared" ca="1" si="26"/>
        <v>`wONum`:``,</v>
      </c>
      <c r="AC53" s="26" t="str">
        <f t="shared" ca="1" si="27"/>
        <v>`uNum`:``,</v>
      </c>
      <c r="AD53" s="27" t="str">
        <f t="shared" ca="1" si="28"/>
        <v>`notes`:``,</v>
      </c>
      <c r="AE53" s="27" t="str">
        <f t="shared" ca="1" si="29"/>
        <v>`shift_Serial`:``},</v>
      </c>
      <c r="AF53" s="17" t="s">
        <v>104</v>
      </c>
    </row>
    <row r="54" spans="2:32" ht="15" x14ac:dyDescent="0.25">
      <c r="B54" s="26" t="str">
        <f t="shared" ca="1" si="0"/>
        <v>{`_id`:``,</v>
      </c>
      <c r="C54" s="26" t="str">
        <f t="shared" ca="1" si="1"/>
        <v>`worksiteEncoded`:``,</v>
      </c>
      <c r="D54" s="26" t="str">
        <f t="shared" ca="1" si="2"/>
        <v>`client`:``,</v>
      </c>
      <c r="E54" s="26" t="str">
        <f t="shared" ca="1" si="3"/>
        <v>`location`:``,</v>
      </c>
      <c r="F54" s="26" t="str">
        <f t="shared" ca="1" si="4"/>
        <v>`locID`:``,</v>
      </c>
      <c r="G54" s="26" t="str">
        <f t="shared" ca="1" si="5"/>
        <v>`username`:``,</v>
      </c>
      <c r="H54" s="26" t="str">
        <f t="shared" ca="1" si="6"/>
        <v>`lastName`:``,</v>
      </c>
      <c r="I54" s="26" t="str">
        <f t="shared" ca="1" si="7"/>
        <v>`firstName`:``,</v>
      </c>
      <c r="J54" s="26" t="str">
        <f t="shared" ca="1" si="8"/>
        <v>`technician`:``,</v>
      </c>
      <c r="K54" s="26" t="str">
        <f t="shared" ca="1" si="9"/>
        <v>`timeStampM`:``,</v>
      </c>
      <c r="L54" s="26" t="str">
        <f t="shared" ca="1" si="10"/>
        <v>`shiftSerial`:``,</v>
      </c>
      <c r="M54" s="25" t="str">
        <f t="shared" ca="1" si="11"/>
        <v>`siteUid`:,</v>
      </c>
      <c r="N54" s="25" t="str">
        <f t="shared" ca="1" si="12"/>
        <v>`timeStamp`:,</v>
      </c>
      <c r="O54" s="25" t="str">
        <f t="shared" ca="1" si="13"/>
        <v>`payrollPeriod`:,</v>
      </c>
      <c r="P54" s="25" t="str">
        <f t="shared" ca="1" si="14"/>
        <v>`rprtDateX`:,</v>
      </c>
      <c r="Q54" s="25" t="str">
        <f t="shared" ca="1" si="15"/>
        <v>`payroll_Period`:,</v>
      </c>
      <c r="R54" s="25" t="str">
        <f t="shared" ca="1" si="16"/>
        <v>`tsX`:,</v>
      </c>
      <c r="S54" s="25" t="str">
        <f t="shared" ca="1" si="17"/>
        <v>`teX`:,</v>
      </c>
      <c r="T54" s="26" t="str">
        <f t="shared" ca="1" si="18"/>
        <v>`ts`:`00:00`,</v>
      </c>
      <c r="U54" s="26" t="str">
        <f t="shared" ca="1" si="19"/>
        <v>`te`:`00:00`,</v>
      </c>
      <c r="V54" s="25" t="str">
        <f t="shared" ca="1" si="20"/>
        <v>`repairHrs`:,</v>
      </c>
      <c r="W54" s="26" t="str">
        <f t="shared" ca="1" si="21"/>
        <v>`rprtDate`:`1900-01-00`,</v>
      </c>
      <c r="X54" s="26" t="str">
        <f t="shared" ca="1" si="22"/>
        <v>`timeStarts`:``,</v>
      </c>
      <c r="Y54" s="26" t="str">
        <f t="shared" ca="1" si="23"/>
        <v>`timeEnds`:``,</v>
      </c>
      <c r="Z54" s="26" t="str">
        <f t="shared" ca="1" si="24"/>
        <v>`shift`:``,</v>
      </c>
      <c r="AA54" s="25" t="str">
        <f t="shared" ca="1" si="25"/>
        <v>`shiftStartTime`:,</v>
      </c>
      <c r="AB54" s="26" t="str">
        <f t="shared" ca="1" si="26"/>
        <v>`wONum`:``,</v>
      </c>
      <c r="AC54" s="26" t="str">
        <f t="shared" ca="1" si="27"/>
        <v>`uNum`:``,</v>
      </c>
      <c r="AD54" s="27" t="str">
        <f t="shared" ca="1" si="28"/>
        <v>`notes`:``,</v>
      </c>
      <c r="AE54" s="27" t="str">
        <f t="shared" ca="1" si="29"/>
        <v>`shift_Serial`:``},</v>
      </c>
      <c r="AF54" s="17" t="s">
        <v>104</v>
      </c>
    </row>
    <row r="55" spans="2:32" ht="15" x14ac:dyDescent="0.25">
      <c r="B55" s="26" t="str">
        <f t="shared" ca="1" si="0"/>
        <v>{`_id`:``,</v>
      </c>
      <c r="C55" s="26" t="str">
        <f t="shared" ca="1" si="1"/>
        <v>`worksiteEncoded`:``,</v>
      </c>
      <c r="D55" s="26" t="str">
        <f t="shared" ca="1" si="2"/>
        <v>`client`:``,</v>
      </c>
      <c r="E55" s="26" t="str">
        <f t="shared" ca="1" si="3"/>
        <v>`location`:``,</v>
      </c>
      <c r="F55" s="26" t="str">
        <f t="shared" ca="1" si="4"/>
        <v>`locID`:``,</v>
      </c>
      <c r="G55" s="26" t="str">
        <f t="shared" ca="1" si="5"/>
        <v>`username`:``,</v>
      </c>
      <c r="H55" s="26" t="str">
        <f t="shared" ca="1" si="6"/>
        <v>`lastName`:``,</v>
      </c>
      <c r="I55" s="26" t="str">
        <f t="shared" ca="1" si="7"/>
        <v>`firstName`:``,</v>
      </c>
      <c r="J55" s="26" t="str">
        <f t="shared" ca="1" si="8"/>
        <v>`technician`:``,</v>
      </c>
      <c r="K55" s="26" t="str">
        <f t="shared" ca="1" si="9"/>
        <v>`timeStampM`:``,</v>
      </c>
      <c r="L55" s="26" t="str">
        <f t="shared" ca="1" si="10"/>
        <v>`shiftSerial`:``,</v>
      </c>
      <c r="M55" s="25" t="str">
        <f t="shared" ca="1" si="11"/>
        <v>`siteUid`:,</v>
      </c>
      <c r="N55" s="25" t="str">
        <f t="shared" ca="1" si="12"/>
        <v>`timeStamp`:,</v>
      </c>
      <c r="O55" s="25" t="str">
        <f t="shared" ca="1" si="13"/>
        <v>`payrollPeriod`:,</v>
      </c>
      <c r="P55" s="25" t="str">
        <f t="shared" ca="1" si="14"/>
        <v>`rprtDateX`:,</v>
      </c>
      <c r="Q55" s="25" t="str">
        <f t="shared" ca="1" si="15"/>
        <v>`payroll_Period`:,</v>
      </c>
      <c r="R55" s="25" t="str">
        <f t="shared" ca="1" si="16"/>
        <v>`tsX`:,</v>
      </c>
      <c r="S55" s="25" t="str">
        <f t="shared" ca="1" si="17"/>
        <v>`teX`:,</v>
      </c>
      <c r="T55" s="26" t="str">
        <f t="shared" ca="1" si="18"/>
        <v>`ts`:`00:00`,</v>
      </c>
      <c r="U55" s="26" t="str">
        <f t="shared" ca="1" si="19"/>
        <v>`te`:`00:00`,</v>
      </c>
      <c r="V55" s="25" t="str">
        <f t="shared" ca="1" si="20"/>
        <v>`repairHrs`:,</v>
      </c>
      <c r="W55" s="26" t="str">
        <f t="shared" ca="1" si="21"/>
        <v>`rprtDate`:`1900-01-00`,</v>
      </c>
      <c r="X55" s="26" t="str">
        <f t="shared" ca="1" si="22"/>
        <v>`timeStarts`:``,</v>
      </c>
      <c r="Y55" s="26" t="str">
        <f t="shared" ca="1" si="23"/>
        <v>`timeEnds`:``,</v>
      </c>
      <c r="Z55" s="26" t="str">
        <f t="shared" ca="1" si="24"/>
        <v>`shift`:``,</v>
      </c>
      <c r="AA55" s="25" t="str">
        <f t="shared" ca="1" si="25"/>
        <v>`shiftStartTime`:,</v>
      </c>
      <c r="AB55" s="26" t="str">
        <f t="shared" ca="1" si="26"/>
        <v>`wONum`:``,</v>
      </c>
      <c r="AC55" s="26" t="str">
        <f t="shared" ca="1" si="27"/>
        <v>`uNum`:``,</v>
      </c>
      <c r="AD55" s="27" t="str">
        <f t="shared" ca="1" si="28"/>
        <v>`notes`:``,</v>
      </c>
      <c r="AE55" s="27" t="str">
        <f t="shared" ca="1" si="29"/>
        <v>`shift_Serial`:``},</v>
      </c>
      <c r="AF55" s="17" t="s">
        <v>104</v>
      </c>
    </row>
    <row r="56" spans="2:32" ht="15" x14ac:dyDescent="0.25">
      <c r="B56" s="26" t="str">
        <f t="shared" ca="1" si="0"/>
        <v>{`_id`:``,</v>
      </c>
      <c r="C56" s="26" t="str">
        <f t="shared" ca="1" si="1"/>
        <v>`worksiteEncoded`:``,</v>
      </c>
      <c r="D56" s="26" t="str">
        <f t="shared" ca="1" si="2"/>
        <v>`client`:``,</v>
      </c>
      <c r="E56" s="26" t="str">
        <f t="shared" ca="1" si="3"/>
        <v>`location`:``,</v>
      </c>
      <c r="F56" s="26" t="str">
        <f t="shared" ca="1" si="4"/>
        <v>`locID`:``,</v>
      </c>
      <c r="G56" s="26" t="str">
        <f t="shared" ca="1" si="5"/>
        <v>`username`:``,</v>
      </c>
      <c r="H56" s="26" t="str">
        <f t="shared" ca="1" si="6"/>
        <v>`lastName`:``,</v>
      </c>
      <c r="I56" s="26" t="str">
        <f t="shared" ca="1" si="7"/>
        <v>`firstName`:``,</v>
      </c>
      <c r="J56" s="26" t="str">
        <f t="shared" ca="1" si="8"/>
        <v>`technician`:``,</v>
      </c>
      <c r="K56" s="26" t="str">
        <f t="shared" ca="1" si="9"/>
        <v>`timeStampM`:``,</v>
      </c>
      <c r="L56" s="26" t="str">
        <f t="shared" ca="1" si="10"/>
        <v>`shiftSerial`:``,</v>
      </c>
      <c r="M56" s="25" t="str">
        <f t="shared" ca="1" si="11"/>
        <v>`siteUid`:,</v>
      </c>
      <c r="N56" s="25" t="str">
        <f t="shared" ca="1" si="12"/>
        <v>`timeStamp`:,</v>
      </c>
      <c r="O56" s="25" t="str">
        <f t="shared" ca="1" si="13"/>
        <v>`payrollPeriod`:,</v>
      </c>
      <c r="P56" s="25" t="str">
        <f t="shared" ca="1" si="14"/>
        <v>`rprtDateX`:,</v>
      </c>
      <c r="Q56" s="25" t="str">
        <f t="shared" ca="1" si="15"/>
        <v>`payroll_Period`:,</v>
      </c>
      <c r="R56" s="25" t="str">
        <f t="shared" ca="1" si="16"/>
        <v>`tsX`:,</v>
      </c>
      <c r="S56" s="25" t="str">
        <f t="shared" ca="1" si="17"/>
        <v>`teX`:,</v>
      </c>
      <c r="T56" s="26" t="str">
        <f t="shared" ca="1" si="18"/>
        <v>`ts`:`00:00`,</v>
      </c>
      <c r="U56" s="26" t="str">
        <f t="shared" ca="1" si="19"/>
        <v>`te`:`00:00`,</v>
      </c>
      <c r="V56" s="25" t="str">
        <f t="shared" ca="1" si="20"/>
        <v>`repairHrs`:,</v>
      </c>
      <c r="W56" s="26" t="str">
        <f t="shared" ca="1" si="21"/>
        <v>`rprtDate`:`1900-01-00`,</v>
      </c>
      <c r="X56" s="26" t="str">
        <f t="shared" ca="1" si="22"/>
        <v>`timeStarts`:``,</v>
      </c>
      <c r="Y56" s="26" t="str">
        <f t="shared" ca="1" si="23"/>
        <v>`timeEnds`:``,</v>
      </c>
      <c r="Z56" s="26" t="str">
        <f t="shared" ca="1" si="24"/>
        <v>`shift`:``,</v>
      </c>
      <c r="AA56" s="25" t="str">
        <f t="shared" ca="1" si="25"/>
        <v>`shiftStartTime`:,</v>
      </c>
      <c r="AB56" s="26" t="str">
        <f t="shared" ca="1" si="26"/>
        <v>`wONum`:``,</v>
      </c>
      <c r="AC56" s="26" t="str">
        <f t="shared" ca="1" si="27"/>
        <v>`uNum`:``,</v>
      </c>
      <c r="AD56" s="27" t="str">
        <f t="shared" ca="1" si="28"/>
        <v>`notes`:``,</v>
      </c>
      <c r="AE56" s="27" t="str">
        <f t="shared" ca="1" si="29"/>
        <v>`shift_Serial`:``},</v>
      </c>
      <c r="AF56" s="17" t="s">
        <v>104</v>
      </c>
    </row>
    <row r="57" spans="2:32" ht="15" x14ac:dyDescent="0.25">
      <c r="B57" s="26" t="str">
        <f t="shared" ca="1" si="0"/>
        <v>{`_id`:``,</v>
      </c>
      <c r="C57" s="26" t="str">
        <f t="shared" ca="1" si="1"/>
        <v>`worksiteEncoded`:``,</v>
      </c>
      <c r="D57" s="26" t="str">
        <f t="shared" ca="1" si="2"/>
        <v>`client`:``,</v>
      </c>
      <c r="E57" s="26" t="str">
        <f t="shared" ca="1" si="3"/>
        <v>`location`:``,</v>
      </c>
      <c r="F57" s="26" t="str">
        <f t="shared" ca="1" si="4"/>
        <v>`locID`:``,</v>
      </c>
      <c r="G57" s="26" t="str">
        <f t="shared" ca="1" si="5"/>
        <v>`username`:``,</v>
      </c>
      <c r="H57" s="26" t="str">
        <f t="shared" ca="1" si="6"/>
        <v>`lastName`:``,</v>
      </c>
      <c r="I57" s="26" t="str">
        <f t="shared" ca="1" si="7"/>
        <v>`firstName`:``,</v>
      </c>
      <c r="J57" s="26" t="str">
        <f t="shared" ca="1" si="8"/>
        <v>`technician`:``,</v>
      </c>
      <c r="K57" s="26" t="str">
        <f t="shared" ca="1" si="9"/>
        <v>`timeStampM`:``,</v>
      </c>
      <c r="L57" s="26" t="str">
        <f t="shared" ca="1" si="10"/>
        <v>`shiftSerial`:``,</v>
      </c>
      <c r="M57" s="25" t="str">
        <f t="shared" ca="1" si="11"/>
        <v>`siteUid`:,</v>
      </c>
      <c r="N57" s="25" t="str">
        <f t="shared" ca="1" si="12"/>
        <v>`timeStamp`:,</v>
      </c>
      <c r="O57" s="25" t="str">
        <f t="shared" ca="1" si="13"/>
        <v>`payrollPeriod`:,</v>
      </c>
      <c r="P57" s="25" t="str">
        <f t="shared" ca="1" si="14"/>
        <v>`rprtDateX`:,</v>
      </c>
      <c r="Q57" s="25" t="str">
        <f t="shared" ca="1" si="15"/>
        <v>`payroll_Period`:,</v>
      </c>
      <c r="R57" s="25" t="str">
        <f t="shared" ca="1" si="16"/>
        <v>`tsX`:,</v>
      </c>
      <c r="S57" s="25" t="str">
        <f t="shared" ca="1" si="17"/>
        <v>`teX`:,</v>
      </c>
      <c r="T57" s="26" t="str">
        <f t="shared" ca="1" si="18"/>
        <v>`ts`:`00:00`,</v>
      </c>
      <c r="U57" s="26" t="str">
        <f t="shared" ca="1" si="19"/>
        <v>`te`:`00:00`,</v>
      </c>
      <c r="V57" s="25" t="str">
        <f t="shared" ca="1" si="20"/>
        <v>`repairHrs`:,</v>
      </c>
      <c r="W57" s="26" t="str">
        <f t="shared" ca="1" si="21"/>
        <v>`rprtDate`:`1900-01-00`,</v>
      </c>
      <c r="X57" s="26" t="str">
        <f t="shared" ca="1" si="22"/>
        <v>`timeStarts`:``,</v>
      </c>
      <c r="Y57" s="26" t="str">
        <f t="shared" ca="1" si="23"/>
        <v>`timeEnds`:``,</v>
      </c>
      <c r="Z57" s="26" t="str">
        <f t="shared" ca="1" si="24"/>
        <v>`shift`:``,</v>
      </c>
      <c r="AA57" s="25" t="str">
        <f t="shared" ca="1" si="25"/>
        <v>`shiftStartTime`:,</v>
      </c>
      <c r="AB57" s="26" t="str">
        <f t="shared" ca="1" si="26"/>
        <v>`wONum`:``,</v>
      </c>
      <c r="AC57" s="26" t="str">
        <f t="shared" ca="1" si="27"/>
        <v>`uNum`:``,</v>
      </c>
      <c r="AD57" s="27" t="str">
        <f t="shared" ca="1" si="28"/>
        <v>`notes`:``,</v>
      </c>
      <c r="AE57" s="27" t="str">
        <f t="shared" ca="1" si="29"/>
        <v>`shift_Serial`:``},</v>
      </c>
      <c r="AF57" s="17" t="s">
        <v>104</v>
      </c>
    </row>
    <row r="58" spans="2:32" ht="15" x14ac:dyDescent="0.25">
      <c r="B58" s="26" t="str">
        <f t="shared" ca="1" si="0"/>
        <v>{`_id`:``,</v>
      </c>
      <c r="C58" s="26" t="str">
        <f t="shared" ca="1" si="1"/>
        <v>`worksiteEncoded`:``,</v>
      </c>
      <c r="D58" s="26" t="str">
        <f t="shared" ca="1" si="2"/>
        <v>`client`:``,</v>
      </c>
      <c r="E58" s="26" t="str">
        <f t="shared" ca="1" si="3"/>
        <v>`location`:``,</v>
      </c>
      <c r="F58" s="26" t="str">
        <f t="shared" ca="1" si="4"/>
        <v>`locID`:``,</v>
      </c>
      <c r="G58" s="26" t="str">
        <f t="shared" ca="1" si="5"/>
        <v>`username`:``,</v>
      </c>
      <c r="H58" s="26" t="str">
        <f t="shared" ca="1" si="6"/>
        <v>`lastName`:``,</v>
      </c>
      <c r="I58" s="26" t="str">
        <f t="shared" ca="1" si="7"/>
        <v>`firstName`:``,</v>
      </c>
      <c r="J58" s="26" t="str">
        <f t="shared" ca="1" si="8"/>
        <v>`technician`:``,</v>
      </c>
      <c r="K58" s="26" t="str">
        <f t="shared" ca="1" si="9"/>
        <v>`timeStampM`:``,</v>
      </c>
      <c r="L58" s="26" t="str">
        <f t="shared" ca="1" si="10"/>
        <v>`shiftSerial`:``,</v>
      </c>
      <c r="M58" s="25" t="str">
        <f t="shared" ca="1" si="11"/>
        <v>`siteUid`:,</v>
      </c>
      <c r="N58" s="25" t="str">
        <f t="shared" ca="1" si="12"/>
        <v>`timeStamp`:,</v>
      </c>
      <c r="O58" s="25" t="str">
        <f t="shared" ca="1" si="13"/>
        <v>`payrollPeriod`:,</v>
      </c>
      <c r="P58" s="25" t="str">
        <f t="shared" ca="1" si="14"/>
        <v>`rprtDateX`:,</v>
      </c>
      <c r="Q58" s="25" t="str">
        <f t="shared" ca="1" si="15"/>
        <v>`payroll_Period`:,</v>
      </c>
      <c r="R58" s="25" t="str">
        <f t="shared" ca="1" si="16"/>
        <v>`tsX`:,</v>
      </c>
      <c r="S58" s="25" t="str">
        <f t="shared" ca="1" si="17"/>
        <v>`teX`:,</v>
      </c>
      <c r="T58" s="26" t="str">
        <f t="shared" ca="1" si="18"/>
        <v>`ts`:`00:00`,</v>
      </c>
      <c r="U58" s="26" t="str">
        <f t="shared" ca="1" si="19"/>
        <v>`te`:`00:00`,</v>
      </c>
      <c r="V58" s="25" t="str">
        <f t="shared" ca="1" si="20"/>
        <v>`repairHrs`:,</v>
      </c>
      <c r="W58" s="26" t="str">
        <f t="shared" ca="1" si="21"/>
        <v>`rprtDate`:`1900-01-00`,</v>
      </c>
      <c r="X58" s="26" t="str">
        <f t="shared" ca="1" si="22"/>
        <v>`timeStarts`:``,</v>
      </c>
      <c r="Y58" s="26" t="str">
        <f t="shared" ca="1" si="23"/>
        <v>`timeEnds`:``,</v>
      </c>
      <c r="Z58" s="26" t="str">
        <f t="shared" ca="1" si="24"/>
        <v>`shift`:``,</v>
      </c>
      <c r="AA58" s="25" t="str">
        <f t="shared" ca="1" si="25"/>
        <v>`shiftStartTime`:,</v>
      </c>
      <c r="AB58" s="26" t="str">
        <f t="shared" ca="1" si="26"/>
        <v>`wONum`:``,</v>
      </c>
      <c r="AC58" s="26" t="str">
        <f t="shared" ca="1" si="27"/>
        <v>`uNum`:``,</v>
      </c>
      <c r="AD58" s="27" t="str">
        <f t="shared" ca="1" si="28"/>
        <v>`notes`:``,</v>
      </c>
      <c r="AE58" s="27" t="str">
        <f t="shared" ca="1" si="29"/>
        <v>`shift_Serial`:``},</v>
      </c>
      <c r="AF58" s="17" t="s">
        <v>104</v>
      </c>
    </row>
    <row r="59" spans="2:32" ht="15" x14ac:dyDescent="0.25">
      <c r="B59" s="26" t="str">
        <f t="shared" ca="1" si="0"/>
        <v>{`_id`:``,</v>
      </c>
      <c r="C59" s="26" t="str">
        <f t="shared" ca="1" si="1"/>
        <v>`worksiteEncoded`:``,</v>
      </c>
      <c r="D59" s="26" t="str">
        <f t="shared" ca="1" si="2"/>
        <v>`client`:``,</v>
      </c>
      <c r="E59" s="26" t="str">
        <f t="shared" ca="1" si="3"/>
        <v>`location`:``,</v>
      </c>
      <c r="F59" s="26" t="str">
        <f t="shared" ca="1" si="4"/>
        <v>`locID`:``,</v>
      </c>
      <c r="G59" s="26" t="str">
        <f t="shared" ca="1" si="5"/>
        <v>`username`:``,</v>
      </c>
      <c r="H59" s="26" t="str">
        <f t="shared" ca="1" si="6"/>
        <v>`lastName`:``,</v>
      </c>
      <c r="I59" s="26" t="str">
        <f t="shared" ca="1" si="7"/>
        <v>`firstName`:``,</v>
      </c>
      <c r="J59" s="26" t="str">
        <f t="shared" ca="1" si="8"/>
        <v>`technician`:``,</v>
      </c>
      <c r="K59" s="26" t="str">
        <f t="shared" ca="1" si="9"/>
        <v>`timeStampM`:``,</v>
      </c>
      <c r="L59" s="26" t="str">
        <f t="shared" ca="1" si="10"/>
        <v>`shiftSerial`:``,</v>
      </c>
      <c r="M59" s="25" t="str">
        <f t="shared" ca="1" si="11"/>
        <v>`siteUid`:,</v>
      </c>
      <c r="N59" s="25" t="str">
        <f t="shared" ca="1" si="12"/>
        <v>`timeStamp`:,</v>
      </c>
      <c r="O59" s="25" t="str">
        <f t="shared" ca="1" si="13"/>
        <v>`payrollPeriod`:,</v>
      </c>
      <c r="P59" s="25" t="str">
        <f t="shared" ca="1" si="14"/>
        <v>`rprtDateX`:,</v>
      </c>
      <c r="Q59" s="25" t="str">
        <f t="shared" ca="1" si="15"/>
        <v>`payroll_Period`:,</v>
      </c>
      <c r="R59" s="25" t="str">
        <f t="shared" ca="1" si="16"/>
        <v>`tsX`:,</v>
      </c>
      <c r="S59" s="25" t="str">
        <f t="shared" ca="1" si="17"/>
        <v>`teX`:,</v>
      </c>
      <c r="T59" s="26" t="str">
        <f t="shared" ca="1" si="18"/>
        <v>`ts`:`00:00`,</v>
      </c>
      <c r="U59" s="26" t="str">
        <f t="shared" ca="1" si="19"/>
        <v>`te`:`00:00`,</v>
      </c>
      <c r="V59" s="25" t="str">
        <f t="shared" ca="1" si="20"/>
        <v>`repairHrs`:,</v>
      </c>
      <c r="W59" s="26" t="str">
        <f t="shared" ca="1" si="21"/>
        <v>`rprtDate`:`1900-01-00`,</v>
      </c>
      <c r="X59" s="26" t="str">
        <f t="shared" ca="1" si="22"/>
        <v>`timeStarts`:``,</v>
      </c>
      <c r="Y59" s="26" t="str">
        <f t="shared" ca="1" si="23"/>
        <v>`timeEnds`:``,</v>
      </c>
      <c r="Z59" s="26" t="str">
        <f t="shared" ca="1" si="24"/>
        <v>`shift`:``,</v>
      </c>
      <c r="AA59" s="25" t="str">
        <f t="shared" ca="1" si="25"/>
        <v>`shiftStartTime`:,</v>
      </c>
      <c r="AB59" s="26" t="str">
        <f t="shared" ca="1" si="26"/>
        <v>`wONum`:``,</v>
      </c>
      <c r="AC59" s="26" t="str">
        <f t="shared" ca="1" si="27"/>
        <v>`uNum`:``,</v>
      </c>
      <c r="AD59" s="27" t="str">
        <f t="shared" ca="1" si="28"/>
        <v>`notes`:``,</v>
      </c>
      <c r="AE59" s="27" t="str">
        <f t="shared" ca="1" si="29"/>
        <v>`shift_Serial`:``},</v>
      </c>
      <c r="AF59" s="17" t="s">
        <v>104</v>
      </c>
    </row>
    <row r="60" spans="2:32" ht="15" x14ac:dyDescent="0.25">
      <c r="B60" s="26" t="str">
        <f t="shared" ca="1" si="0"/>
        <v>{`_id`:``,</v>
      </c>
      <c r="C60" s="26" t="str">
        <f t="shared" ca="1" si="1"/>
        <v>`worksiteEncoded`:``,</v>
      </c>
      <c r="D60" s="26" t="str">
        <f t="shared" ca="1" si="2"/>
        <v>`client`:``,</v>
      </c>
      <c r="E60" s="26" t="str">
        <f t="shared" ca="1" si="3"/>
        <v>`location`:``,</v>
      </c>
      <c r="F60" s="26" t="str">
        <f t="shared" ca="1" si="4"/>
        <v>`locID`:``,</v>
      </c>
      <c r="G60" s="26" t="str">
        <f t="shared" ca="1" si="5"/>
        <v>`username`:``,</v>
      </c>
      <c r="H60" s="26" t="str">
        <f t="shared" ca="1" si="6"/>
        <v>`lastName`:``,</v>
      </c>
      <c r="I60" s="26" t="str">
        <f t="shared" ca="1" si="7"/>
        <v>`firstName`:``,</v>
      </c>
      <c r="J60" s="26" t="str">
        <f t="shared" ca="1" si="8"/>
        <v>`technician`:``,</v>
      </c>
      <c r="K60" s="26" t="str">
        <f t="shared" ca="1" si="9"/>
        <v>`timeStampM`:``,</v>
      </c>
      <c r="L60" s="26" t="str">
        <f t="shared" ca="1" si="10"/>
        <v>`shiftSerial`:``,</v>
      </c>
      <c r="M60" s="25" t="str">
        <f t="shared" ca="1" si="11"/>
        <v>`siteUid`:,</v>
      </c>
      <c r="N60" s="25" t="str">
        <f t="shared" ca="1" si="12"/>
        <v>`timeStamp`:,</v>
      </c>
      <c r="O60" s="25" t="str">
        <f t="shared" ca="1" si="13"/>
        <v>`payrollPeriod`:,</v>
      </c>
      <c r="P60" s="25" t="str">
        <f t="shared" ca="1" si="14"/>
        <v>`rprtDateX`:,</v>
      </c>
      <c r="Q60" s="25" t="str">
        <f t="shared" ca="1" si="15"/>
        <v>`payroll_Period`:,</v>
      </c>
      <c r="R60" s="25" t="str">
        <f t="shared" ca="1" si="16"/>
        <v>`tsX`:,</v>
      </c>
      <c r="S60" s="25" t="str">
        <f t="shared" ca="1" si="17"/>
        <v>`teX`:,</v>
      </c>
      <c r="T60" s="26" t="str">
        <f t="shared" ca="1" si="18"/>
        <v>`ts`:`00:00`,</v>
      </c>
      <c r="U60" s="26" t="str">
        <f t="shared" ca="1" si="19"/>
        <v>`te`:`00:00`,</v>
      </c>
      <c r="V60" s="25" t="str">
        <f t="shared" ca="1" si="20"/>
        <v>`repairHrs`:,</v>
      </c>
      <c r="W60" s="26" t="str">
        <f t="shared" ca="1" si="21"/>
        <v>`rprtDate`:`1900-01-00`,</v>
      </c>
      <c r="X60" s="26" t="str">
        <f t="shared" ca="1" si="22"/>
        <v>`timeStarts`:``,</v>
      </c>
      <c r="Y60" s="26" t="str">
        <f t="shared" ca="1" si="23"/>
        <v>`timeEnds`:``,</v>
      </c>
      <c r="Z60" s="26" t="str">
        <f t="shared" ca="1" si="24"/>
        <v>`shift`:``,</v>
      </c>
      <c r="AA60" s="25" t="str">
        <f t="shared" ca="1" si="25"/>
        <v>`shiftStartTime`:,</v>
      </c>
      <c r="AB60" s="26" t="str">
        <f t="shared" ca="1" si="26"/>
        <v>`wONum`:``,</v>
      </c>
      <c r="AC60" s="26" t="str">
        <f t="shared" ca="1" si="27"/>
        <v>`uNum`:``,</v>
      </c>
      <c r="AD60" s="27" t="str">
        <f t="shared" ca="1" si="28"/>
        <v>`notes`:``,</v>
      </c>
      <c r="AE60" s="27" t="str">
        <f t="shared" ca="1" si="29"/>
        <v>`shift_Serial`:``},</v>
      </c>
      <c r="AF60" s="17" t="s">
        <v>104</v>
      </c>
    </row>
    <row r="61" spans="2:32" ht="15" x14ac:dyDescent="0.25">
      <c r="B61" s="26" t="str">
        <f t="shared" ca="1" si="0"/>
        <v>{`_id`:``,</v>
      </c>
      <c r="C61" s="26" t="str">
        <f t="shared" ca="1" si="1"/>
        <v>`worksiteEncoded`:``,</v>
      </c>
      <c r="D61" s="26" t="str">
        <f t="shared" ca="1" si="2"/>
        <v>`client`:``,</v>
      </c>
      <c r="E61" s="26" t="str">
        <f t="shared" ca="1" si="3"/>
        <v>`location`:``,</v>
      </c>
      <c r="F61" s="26" t="str">
        <f t="shared" ca="1" si="4"/>
        <v>`locID`:``,</v>
      </c>
      <c r="G61" s="26" t="str">
        <f t="shared" ca="1" si="5"/>
        <v>`username`:``,</v>
      </c>
      <c r="H61" s="26" t="str">
        <f t="shared" ca="1" si="6"/>
        <v>`lastName`:``,</v>
      </c>
      <c r="I61" s="26" t="str">
        <f t="shared" ca="1" si="7"/>
        <v>`firstName`:``,</v>
      </c>
      <c r="J61" s="26" t="str">
        <f t="shared" ca="1" si="8"/>
        <v>`technician`:``,</v>
      </c>
      <c r="K61" s="26" t="str">
        <f t="shared" ca="1" si="9"/>
        <v>`timeStampM`:``,</v>
      </c>
      <c r="L61" s="26" t="str">
        <f t="shared" ca="1" si="10"/>
        <v>`shiftSerial`:``,</v>
      </c>
      <c r="M61" s="25" t="str">
        <f t="shared" ca="1" si="11"/>
        <v>`siteUid`:,</v>
      </c>
      <c r="N61" s="25" t="str">
        <f t="shared" ca="1" si="12"/>
        <v>`timeStamp`:,</v>
      </c>
      <c r="O61" s="25" t="str">
        <f t="shared" ca="1" si="13"/>
        <v>`payrollPeriod`:,</v>
      </c>
      <c r="P61" s="25" t="str">
        <f t="shared" ca="1" si="14"/>
        <v>`rprtDateX`:,</v>
      </c>
      <c r="Q61" s="25" t="str">
        <f t="shared" ca="1" si="15"/>
        <v>`payroll_Period`:,</v>
      </c>
      <c r="R61" s="25" t="str">
        <f t="shared" ca="1" si="16"/>
        <v>`tsX`:,</v>
      </c>
      <c r="S61" s="25" t="str">
        <f t="shared" ca="1" si="17"/>
        <v>`teX`:,</v>
      </c>
      <c r="T61" s="26" t="str">
        <f t="shared" ca="1" si="18"/>
        <v>`ts`:`00:00`,</v>
      </c>
      <c r="U61" s="26" t="str">
        <f t="shared" ca="1" si="19"/>
        <v>`te`:`00:00`,</v>
      </c>
      <c r="V61" s="25" t="str">
        <f t="shared" ca="1" si="20"/>
        <v>`repairHrs`:,</v>
      </c>
      <c r="W61" s="26" t="str">
        <f t="shared" ca="1" si="21"/>
        <v>`rprtDate`:`1900-01-00`,</v>
      </c>
      <c r="X61" s="26" t="str">
        <f t="shared" ca="1" si="22"/>
        <v>`timeStarts`:``,</v>
      </c>
      <c r="Y61" s="26" t="str">
        <f t="shared" ca="1" si="23"/>
        <v>`timeEnds`:``,</v>
      </c>
      <c r="Z61" s="26" t="str">
        <f t="shared" ca="1" si="24"/>
        <v>`shift`:``,</v>
      </c>
      <c r="AA61" s="25" t="str">
        <f t="shared" ca="1" si="25"/>
        <v>`shiftStartTime`:,</v>
      </c>
      <c r="AB61" s="26" t="str">
        <f t="shared" ca="1" si="26"/>
        <v>`wONum`:``,</v>
      </c>
      <c r="AC61" s="26" t="str">
        <f t="shared" ca="1" si="27"/>
        <v>`uNum`:``,</v>
      </c>
      <c r="AD61" s="27" t="str">
        <f t="shared" ca="1" si="28"/>
        <v>`notes`:``,</v>
      </c>
      <c r="AE61" s="27" t="str">
        <f t="shared" ca="1" si="29"/>
        <v>`shift_Serial`:``},</v>
      </c>
      <c r="AF61" s="17" t="s">
        <v>104</v>
      </c>
    </row>
    <row r="62" spans="2:32" ht="15" x14ac:dyDescent="0.25">
      <c r="B62" s="26" t="str">
        <f t="shared" ca="1" si="0"/>
        <v>{`_id`:``,</v>
      </c>
      <c r="C62" s="26" t="str">
        <f t="shared" ca="1" si="1"/>
        <v>`worksiteEncoded`:``,</v>
      </c>
      <c r="D62" s="26" t="str">
        <f t="shared" ca="1" si="2"/>
        <v>`client`:``,</v>
      </c>
      <c r="E62" s="26" t="str">
        <f t="shared" ca="1" si="3"/>
        <v>`location`:``,</v>
      </c>
      <c r="F62" s="26" t="str">
        <f t="shared" ca="1" si="4"/>
        <v>`locID`:``,</v>
      </c>
      <c r="G62" s="26" t="str">
        <f t="shared" ca="1" si="5"/>
        <v>`username`:``,</v>
      </c>
      <c r="H62" s="26" t="str">
        <f t="shared" ca="1" si="6"/>
        <v>`lastName`:``,</v>
      </c>
      <c r="I62" s="26" t="str">
        <f t="shared" ca="1" si="7"/>
        <v>`firstName`:``,</v>
      </c>
      <c r="J62" s="26" t="str">
        <f t="shared" ca="1" si="8"/>
        <v>`technician`:``,</v>
      </c>
      <c r="K62" s="26" t="str">
        <f t="shared" ca="1" si="9"/>
        <v>`timeStampM`:``,</v>
      </c>
      <c r="L62" s="26" t="str">
        <f t="shared" ca="1" si="10"/>
        <v>`shiftSerial`:``,</v>
      </c>
      <c r="M62" s="25" t="str">
        <f t="shared" ca="1" si="11"/>
        <v>`siteUid`:,</v>
      </c>
      <c r="N62" s="25" t="str">
        <f t="shared" ca="1" si="12"/>
        <v>`timeStamp`:,</v>
      </c>
      <c r="O62" s="25" t="str">
        <f t="shared" ca="1" si="13"/>
        <v>`payrollPeriod`:,</v>
      </c>
      <c r="P62" s="25" t="str">
        <f t="shared" ca="1" si="14"/>
        <v>`rprtDateX`:,</v>
      </c>
      <c r="Q62" s="25" t="str">
        <f t="shared" ca="1" si="15"/>
        <v>`payroll_Period`:,</v>
      </c>
      <c r="R62" s="25" t="str">
        <f t="shared" ca="1" si="16"/>
        <v>`tsX`:,</v>
      </c>
      <c r="S62" s="25" t="str">
        <f t="shared" ca="1" si="17"/>
        <v>`teX`:,</v>
      </c>
      <c r="T62" s="26" t="str">
        <f t="shared" ca="1" si="18"/>
        <v>`ts`:`00:00`,</v>
      </c>
      <c r="U62" s="26" t="str">
        <f t="shared" ca="1" si="19"/>
        <v>`te`:`00:00`,</v>
      </c>
      <c r="V62" s="25" t="str">
        <f t="shared" ca="1" si="20"/>
        <v>`repairHrs`:,</v>
      </c>
      <c r="W62" s="26" t="str">
        <f t="shared" ca="1" si="21"/>
        <v>`rprtDate`:`1900-01-00`,</v>
      </c>
      <c r="X62" s="26" t="str">
        <f t="shared" ca="1" si="22"/>
        <v>`timeStarts`:``,</v>
      </c>
      <c r="Y62" s="26" t="str">
        <f t="shared" ca="1" si="23"/>
        <v>`timeEnds`:``,</v>
      </c>
      <c r="Z62" s="26" t="str">
        <f t="shared" ca="1" si="24"/>
        <v>`shift`:``,</v>
      </c>
      <c r="AA62" s="25" t="str">
        <f t="shared" ca="1" si="25"/>
        <v>`shiftStartTime`:,</v>
      </c>
      <c r="AB62" s="26" t="str">
        <f t="shared" ca="1" si="26"/>
        <v>`wONum`:``,</v>
      </c>
      <c r="AC62" s="26" t="str">
        <f t="shared" ca="1" si="27"/>
        <v>`uNum`:``,</v>
      </c>
      <c r="AD62" s="27" t="str">
        <f t="shared" ca="1" si="28"/>
        <v>`notes`:``,</v>
      </c>
      <c r="AE62" s="27" t="str">
        <f t="shared" ca="1" si="29"/>
        <v>`shift_Serial`:``},</v>
      </c>
      <c r="AF62" s="17" t="s">
        <v>104</v>
      </c>
    </row>
    <row r="63" spans="2:32" ht="15" x14ac:dyDescent="0.25">
      <c r="B63" s="26" t="str">
        <f t="shared" ca="1" si="0"/>
        <v>{`_id`:``,</v>
      </c>
      <c r="C63" s="26" t="str">
        <f t="shared" ca="1" si="1"/>
        <v>`worksiteEncoded`:``,</v>
      </c>
      <c r="D63" s="26" t="str">
        <f t="shared" ca="1" si="2"/>
        <v>`client`:``,</v>
      </c>
      <c r="E63" s="26" t="str">
        <f t="shared" ca="1" si="3"/>
        <v>`location`:``,</v>
      </c>
      <c r="F63" s="26" t="str">
        <f t="shared" ca="1" si="4"/>
        <v>`locID`:``,</v>
      </c>
      <c r="G63" s="26" t="str">
        <f t="shared" ca="1" si="5"/>
        <v>`username`:``,</v>
      </c>
      <c r="H63" s="26" t="str">
        <f t="shared" ca="1" si="6"/>
        <v>`lastName`:``,</v>
      </c>
      <c r="I63" s="26" t="str">
        <f t="shared" ca="1" si="7"/>
        <v>`firstName`:``,</v>
      </c>
      <c r="J63" s="26" t="str">
        <f t="shared" ca="1" si="8"/>
        <v>`technician`:``,</v>
      </c>
      <c r="K63" s="26" t="str">
        <f t="shared" ca="1" si="9"/>
        <v>`timeStampM`:``,</v>
      </c>
      <c r="L63" s="26" t="str">
        <f t="shared" ca="1" si="10"/>
        <v>`shiftSerial`:``,</v>
      </c>
      <c r="M63" s="25" t="str">
        <f t="shared" ca="1" si="11"/>
        <v>`siteUid`:,</v>
      </c>
      <c r="N63" s="25" t="str">
        <f t="shared" ca="1" si="12"/>
        <v>`timeStamp`:,</v>
      </c>
      <c r="O63" s="25" t="str">
        <f t="shared" ca="1" si="13"/>
        <v>`payrollPeriod`:,</v>
      </c>
      <c r="P63" s="25" t="str">
        <f t="shared" ca="1" si="14"/>
        <v>`rprtDateX`:,</v>
      </c>
      <c r="Q63" s="25" t="str">
        <f t="shared" ca="1" si="15"/>
        <v>`payroll_Period`:,</v>
      </c>
      <c r="R63" s="25" t="str">
        <f t="shared" ca="1" si="16"/>
        <v>`tsX`:,</v>
      </c>
      <c r="S63" s="25" t="str">
        <f t="shared" ca="1" si="17"/>
        <v>`teX`:,</v>
      </c>
      <c r="T63" s="26" t="str">
        <f t="shared" ca="1" si="18"/>
        <v>`ts`:`00:00`,</v>
      </c>
      <c r="U63" s="26" t="str">
        <f t="shared" ca="1" si="19"/>
        <v>`te`:`00:00`,</v>
      </c>
      <c r="V63" s="25" t="str">
        <f t="shared" ca="1" si="20"/>
        <v>`repairHrs`:,</v>
      </c>
      <c r="W63" s="26" t="str">
        <f t="shared" ca="1" si="21"/>
        <v>`rprtDate`:`1900-01-00`,</v>
      </c>
      <c r="X63" s="26" t="str">
        <f t="shared" ca="1" si="22"/>
        <v>`timeStarts`:``,</v>
      </c>
      <c r="Y63" s="26" t="str">
        <f t="shared" ca="1" si="23"/>
        <v>`timeEnds`:``,</v>
      </c>
      <c r="Z63" s="26" t="str">
        <f t="shared" ca="1" si="24"/>
        <v>`shift`:``,</v>
      </c>
      <c r="AA63" s="25" t="str">
        <f t="shared" ca="1" si="25"/>
        <v>`shiftStartTime`:,</v>
      </c>
      <c r="AB63" s="26" t="str">
        <f t="shared" ca="1" si="26"/>
        <v>`wONum`:``,</v>
      </c>
      <c r="AC63" s="26" t="str">
        <f t="shared" ca="1" si="27"/>
        <v>`uNum`:``,</v>
      </c>
      <c r="AD63" s="27" t="str">
        <f t="shared" ca="1" si="28"/>
        <v>`notes`:``,</v>
      </c>
      <c r="AE63" s="27" t="str">
        <f t="shared" ca="1" si="29"/>
        <v>`shift_Serial`:``},</v>
      </c>
      <c r="AF63" s="17" t="s">
        <v>104</v>
      </c>
    </row>
    <row r="64" spans="2:32" ht="15" x14ac:dyDescent="0.25">
      <c r="B64" s="26" t="str">
        <f t="shared" ca="1" si="0"/>
        <v>{`_id`:``,</v>
      </c>
      <c r="C64" s="26" t="str">
        <f t="shared" ca="1" si="1"/>
        <v>`worksiteEncoded`:``,</v>
      </c>
      <c r="D64" s="26" t="str">
        <f t="shared" ca="1" si="2"/>
        <v>`client`:``,</v>
      </c>
      <c r="E64" s="26" t="str">
        <f t="shared" ca="1" si="3"/>
        <v>`location`:``,</v>
      </c>
      <c r="F64" s="26" t="str">
        <f t="shared" ca="1" si="4"/>
        <v>`locID`:``,</v>
      </c>
      <c r="G64" s="26" t="str">
        <f t="shared" ca="1" si="5"/>
        <v>`username`:``,</v>
      </c>
      <c r="H64" s="26" t="str">
        <f t="shared" ca="1" si="6"/>
        <v>`lastName`:``,</v>
      </c>
      <c r="I64" s="26" t="str">
        <f t="shared" ca="1" si="7"/>
        <v>`firstName`:``,</v>
      </c>
      <c r="J64" s="26" t="str">
        <f t="shared" ca="1" si="8"/>
        <v>`technician`:``,</v>
      </c>
      <c r="K64" s="26" t="str">
        <f t="shared" ca="1" si="9"/>
        <v>`timeStampM`:``,</v>
      </c>
      <c r="L64" s="26" t="str">
        <f t="shared" ca="1" si="10"/>
        <v>`shiftSerial`:``,</v>
      </c>
      <c r="M64" s="25" t="str">
        <f t="shared" ca="1" si="11"/>
        <v>`siteUid`:,</v>
      </c>
      <c r="N64" s="25" t="str">
        <f t="shared" ca="1" si="12"/>
        <v>`timeStamp`:,</v>
      </c>
      <c r="O64" s="25" t="str">
        <f t="shared" ca="1" si="13"/>
        <v>`payrollPeriod`:,</v>
      </c>
      <c r="P64" s="25" t="str">
        <f t="shared" ca="1" si="14"/>
        <v>`rprtDateX`:,</v>
      </c>
      <c r="Q64" s="25" t="str">
        <f t="shared" ca="1" si="15"/>
        <v>`payroll_Period`:,</v>
      </c>
      <c r="R64" s="25" t="str">
        <f t="shared" ca="1" si="16"/>
        <v>`tsX`:,</v>
      </c>
      <c r="S64" s="25" t="str">
        <f t="shared" ca="1" si="17"/>
        <v>`teX`:,</v>
      </c>
      <c r="T64" s="26" t="str">
        <f t="shared" ca="1" si="18"/>
        <v>`ts`:`00:00`,</v>
      </c>
      <c r="U64" s="26" t="str">
        <f t="shared" ca="1" si="19"/>
        <v>`te`:`00:00`,</v>
      </c>
      <c r="V64" s="25" t="str">
        <f t="shared" ca="1" si="20"/>
        <v>`repairHrs`:,</v>
      </c>
      <c r="W64" s="26" t="str">
        <f t="shared" ca="1" si="21"/>
        <v>`rprtDate`:`1900-01-00`,</v>
      </c>
      <c r="X64" s="26" t="str">
        <f t="shared" ca="1" si="22"/>
        <v>`timeStarts`:``,</v>
      </c>
      <c r="Y64" s="26" t="str">
        <f t="shared" ca="1" si="23"/>
        <v>`timeEnds`:``,</v>
      </c>
      <c r="Z64" s="26" t="str">
        <f t="shared" ca="1" si="24"/>
        <v>`shift`:``,</v>
      </c>
      <c r="AA64" s="25" t="str">
        <f t="shared" ca="1" si="25"/>
        <v>`shiftStartTime`:,</v>
      </c>
      <c r="AB64" s="26" t="str">
        <f t="shared" ca="1" si="26"/>
        <v>`wONum`:``,</v>
      </c>
      <c r="AC64" s="26" t="str">
        <f t="shared" ca="1" si="27"/>
        <v>`uNum`:``,</v>
      </c>
      <c r="AD64" s="27" t="str">
        <f t="shared" ca="1" si="28"/>
        <v>`notes`:``,</v>
      </c>
      <c r="AE64" s="27" t="str">
        <f t="shared" ca="1" si="29"/>
        <v>`shift_Serial`:``},</v>
      </c>
      <c r="AF64" s="17" t="s">
        <v>104</v>
      </c>
    </row>
    <row r="65" spans="2:32" ht="15" x14ac:dyDescent="0.25">
      <c r="B65" s="26" t="str">
        <f t="shared" ca="1" si="0"/>
        <v>{`_id`:``,</v>
      </c>
      <c r="C65" s="26" t="str">
        <f t="shared" ca="1" si="1"/>
        <v>`worksiteEncoded`:``,</v>
      </c>
      <c r="D65" s="26" t="str">
        <f t="shared" ca="1" si="2"/>
        <v>`client`:``,</v>
      </c>
      <c r="E65" s="26" t="str">
        <f t="shared" ca="1" si="3"/>
        <v>`location`:``,</v>
      </c>
      <c r="F65" s="26" t="str">
        <f t="shared" ca="1" si="4"/>
        <v>`locID`:``,</v>
      </c>
      <c r="G65" s="26" t="str">
        <f t="shared" ca="1" si="5"/>
        <v>`username`:``,</v>
      </c>
      <c r="H65" s="26" t="str">
        <f t="shared" ca="1" si="6"/>
        <v>`lastName`:``,</v>
      </c>
      <c r="I65" s="26" t="str">
        <f t="shared" ca="1" si="7"/>
        <v>`firstName`:``,</v>
      </c>
      <c r="J65" s="26" t="str">
        <f t="shared" ca="1" si="8"/>
        <v>`technician`:``,</v>
      </c>
      <c r="K65" s="26" t="str">
        <f t="shared" ca="1" si="9"/>
        <v>`timeStampM`:``,</v>
      </c>
      <c r="L65" s="26" t="str">
        <f t="shared" ca="1" si="10"/>
        <v>`shiftSerial`:``,</v>
      </c>
      <c r="M65" s="25" t="str">
        <f t="shared" ca="1" si="11"/>
        <v>`siteUid`:,</v>
      </c>
      <c r="N65" s="25" t="str">
        <f t="shared" ca="1" si="12"/>
        <v>`timeStamp`:,</v>
      </c>
      <c r="O65" s="25" t="str">
        <f t="shared" ca="1" si="13"/>
        <v>`payrollPeriod`:,</v>
      </c>
      <c r="P65" s="25" t="str">
        <f t="shared" ca="1" si="14"/>
        <v>`rprtDateX`:,</v>
      </c>
      <c r="Q65" s="25" t="str">
        <f t="shared" ca="1" si="15"/>
        <v>`payroll_Period`:,</v>
      </c>
      <c r="R65" s="25" t="str">
        <f t="shared" ca="1" si="16"/>
        <v>`tsX`:,</v>
      </c>
      <c r="S65" s="25" t="str">
        <f t="shared" ca="1" si="17"/>
        <v>`teX`:,</v>
      </c>
      <c r="T65" s="26" t="str">
        <f t="shared" ca="1" si="18"/>
        <v>`ts`:`00:00`,</v>
      </c>
      <c r="U65" s="26" t="str">
        <f t="shared" ca="1" si="19"/>
        <v>`te`:`00:00`,</v>
      </c>
      <c r="V65" s="25" t="str">
        <f t="shared" ca="1" si="20"/>
        <v>`repairHrs`:,</v>
      </c>
      <c r="W65" s="26" t="str">
        <f t="shared" ca="1" si="21"/>
        <v>`rprtDate`:`1900-01-00`,</v>
      </c>
      <c r="X65" s="26" t="str">
        <f t="shared" ca="1" si="22"/>
        <v>`timeStarts`:``,</v>
      </c>
      <c r="Y65" s="26" t="str">
        <f t="shared" ca="1" si="23"/>
        <v>`timeEnds`:``,</v>
      </c>
      <c r="Z65" s="26" t="str">
        <f t="shared" ca="1" si="24"/>
        <v>`shift`:``,</v>
      </c>
      <c r="AA65" s="25" t="str">
        <f t="shared" ca="1" si="25"/>
        <v>`shiftStartTime`:,</v>
      </c>
      <c r="AB65" s="26" t="str">
        <f t="shared" ca="1" si="26"/>
        <v>`wONum`:``,</v>
      </c>
      <c r="AC65" s="26" t="str">
        <f t="shared" ca="1" si="27"/>
        <v>`uNum`:``,</v>
      </c>
      <c r="AD65" s="27" t="str">
        <f t="shared" ca="1" si="28"/>
        <v>`notes`:``,</v>
      </c>
      <c r="AE65" s="27" t="str">
        <f t="shared" ca="1" si="29"/>
        <v>`shift_Serial`:``},</v>
      </c>
      <c r="AF65" s="17" t="s">
        <v>104</v>
      </c>
    </row>
    <row r="66" spans="2:32" ht="15" x14ac:dyDescent="0.25">
      <c r="B66" s="26" t="str">
        <f t="shared" ca="1" si="0"/>
        <v>{`_id`:``,</v>
      </c>
      <c r="C66" s="26" t="str">
        <f t="shared" ca="1" si="1"/>
        <v>`worksiteEncoded`:``,</v>
      </c>
      <c r="D66" s="26" t="str">
        <f t="shared" ca="1" si="2"/>
        <v>`client`:``,</v>
      </c>
      <c r="E66" s="26" t="str">
        <f t="shared" ca="1" si="3"/>
        <v>`location`:``,</v>
      </c>
      <c r="F66" s="26" t="str">
        <f t="shared" ca="1" si="4"/>
        <v>`locID`:``,</v>
      </c>
      <c r="G66" s="26" t="str">
        <f t="shared" ca="1" si="5"/>
        <v>`username`:``,</v>
      </c>
      <c r="H66" s="26" t="str">
        <f t="shared" ca="1" si="6"/>
        <v>`lastName`:``,</v>
      </c>
      <c r="I66" s="26" t="str">
        <f t="shared" ca="1" si="7"/>
        <v>`firstName`:``,</v>
      </c>
      <c r="J66" s="26" t="str">
        <f t="shared" ca="1" si="8"/>
        <v>`technician`:``,</v>
      </c>
      <c r="K66" s="26" t="str">
        <f t="shared" ca="1" si="9"/>
        <v>`timeStampM`:``,</v>
      </c>
      <c r="L66" s="26" t="str">
        <f t="shared" ca="1" si="10"/>
        <v>`shiftSerial`:``,</v>
      </c>
      <c r="M66" s="25" t="str">
        <f t="shared" ca="1" si="11"/>
        <v>`siteUid`:,</v>
      </c>
      <c r="N66" s="25" t="str">
        <f t="shared" ca="1" si="12"/>
        <v>`timeStamp`:,</v>
      </c>
      <c r="O66" s="25" t="str">
        <f t="shared" ca="1" si="13"/>
        <v>`payrollPeriod`:,</v>
      </c>
      <c r="P66" s="25" t="str">
        <f t="shared" ca="1" si="14"/>
        <v>`rprtDateX`:,</v>
      </c>
      <c r="Q66" s="25" t="str">
        <f t="shared" ca="1" si="15"/>
        <v>`payroll_Period`:,</v>
      </c>
      <c r="R66" s="25" t="str">
        <f t="shared" ca="1" si="16"/>
        <v>`tsX`:,</v>
      </c>
      <c r="S66" s="25" t="str">
        <f t="shared" ca="1" si="17"/>
        <v>`teX`:,</v>
      </c>
      <c r="T66" s="26" t="str">
        <f t="shared" ca="1" si="18"/>
        <v>`ts`:`00:00`,</v>
      </c>
      <c r="U66" s="26" t="str">
        <f t="shared" ca="1" si="19"/>
        <v>`te`:`00:00`,</v>
      </c>
      <c r="V66" s="25" t="str">
        <f t="shared" ca="1" si="20"/>
        <v>`repairHrs`:,</v>
      </c>
      <c r="W66" s="26" t="str">
        <f t="shared" ca="1" si="21"/>
        <v>`rprtDate`:`1900-01-00`,</v>
      </c>
      <c r="X66" s="26" t="str">
        <f t="shared" ca="1" si="22"/>
        <v>`timeStarts`:``,</v>
      </c>
      <c r="Y66" s="26" t="str">
        <f t="shared" ca="1" si="23"/>
        <v>`timeEnds`:``,</v>
      </c>
      <c r="Z66" s="26" t="str">
        <f t="shared" ca="1" si="24"/>
        <v>`shift`:``,</v>
      </c>
      <c r="AA66" s="25" t="str">
        <f t="shared" ca="1" si="25"/>
        <v>`shiftStartTime`:,</v>
      </c>
      <c r="AB66" s="26" t="str">
        <f t="shared" ca="1" si="26"/>
        <v>`wONum`:``,</v>
      </c>
      <c r="AC66" s="26" t="str">
        <f t="shared" ca="1" si="27"/>
        <v>`uNum`:``,</v>
      </c>
      <c r="AD66" s="27" t="str">
        <f t="shared" ca="1" si="28"/>
        <v>`notes`:``,</v>
      </c>
      <c r="AE66" s="27" t="str">
        <f t="shared" ca="1" si="29"/>
        <v>`shift_Serial`:``},</v>
      </c>
      <c r="AF66" s="17" t="s">
        <v>104</v>
      </c>
    </row>
    <row r="67" spans="2:32" ht="15" x14ac:dyDescent="0.25">
      <c r="B67" s="26" t="str">
        <f t="shared" ref="B67:B90" ca="1" si="30">CONCATENATE("{`",INDIRECT("aatestreports_norev!$B$1"),"`:`",INDIRECT("aatestreports_norev!B"&amp;ROW()),"`,")</f>
        <v>{`_id`:``,</v>
      </c>
      <c r="C67" s="26" t="str">
        <f t="shared" ref="C67:C90" ca="1" si="31">CONCATENATE("`",INDIRECT("aatestreports_norev!$C$1"),"`:`",INDIRECT("aatestreports_norev!C"&amp;ROW()),"`,")</f>
        <v>`worksiteEncoded`:``,</v>
      </c>
      <c r="D67" s="26" t="str">
        <f t="shared" ref="D67:D90" ca="1" si="32">CONCATENATE("`",INDIRECT("aatestreports_norev!$D$1"),"`:`",INDIRECT("aatestreports_norev!D"&amp;ROW()),"`,")</f>
        <v>`client`:``,</v>
      </c>
      <c r="E67" s="26" t="str">
        <f t="shared" ref="E67:E90" ca="1" si="33">CONCATENATE("`",INDIRECT("aatestreports_norev!$E$1"),"`:`",INDIRECT("aatestreports_norev!E"&amp;ROW()),"`,")</f>
        <v>`location`:``,</v>
      </c>
      <c r="F67" s="26" t="str">
        <f t="shared" ref="F67:F90" ca="1" si="34">CONCATENATE("`",INDIRECT("aatestreports_norev!$F$1"),"`:`",INDIRECT("aatestreports_norev!F"&amp;ROW()),"`,")</f>
        <v>`locID`:``,</v>
      </c>
      <c r="G67" s="26" t="str">
        <f t="shared" ref="G67:G90" ca="1" si="35">CONCATENATE("`",INDIRECT("aatestreports_norev!$G$1"),"`:`",INDIRECT("aatestreports_norev!G"&amp;ROW()),"`,")</f>
        <v>`username`:``,</v>
      </c>
      <c r="H67" s="26" t="str">
        <f t="shared" ref="H67:H90" ca="1" si="36">CONCATENATE("`",INDIRECT("aatestreports_norev!$H$1"),"`:`",INDIRECT("aatestreports_norev!H"&amp;ROW()),"`,")</f>
        <v>`lastName`:``,</v>
      </c>
      <c r="I67" s="26" t="str">
        <f t="shared" ref="I67:I90" ca="1" si="37">CONCATENATE("`",INDIRECT("aatestreports_norev!$I$1"),"`:`",INDIRECT("aatestreports_norev!I"&amp;ROW()),"`,")</f>
        <v>`firstName`:``,</v>
      </c>
      <c r="J67" s="26" t="str">
        <f t="shared" ref="J67:J90" ca="1" si="38">CONCATENATE("`",INDIRECT("aatestreports_norev!$J$1"),"`:`",INDIRECT("aatestreports_norev!J"&amp;ROW()),"`,")</f>
        <v>`technician`:``,</v>
      </c>
      <c r="K67" s="26" t="str">
        <f t="shared" ref="K67:K90" ca="1" si="39">CONCATENATE("`",INDIRECT("aatestreports_norev!$K$1"),"`:`",INDIRECT("aatestreports_norev!K"&amp;ROW()),"`,")</f>
        <v>`timeStampM`:``,</v>
      </c>
      <c r="L67" s="26" t="str">
        <f t="shared" ref="L67:L90" ca="1" si="40">CONCATENATE("`",INDIRECT("aatestreports_norev!$L$1"),"`:`",INDIRECT("aatestreports_norev!L"&amp;ROW()),"`,")</f>
        <v>`shiftSerial`:``,</v>
      </c>
      <c r="M67" s="25" t="str">
        <f t="shared" ref="M67:M90" ca="1" si="41">CONCATENATE("`",INDIRECT("aatestreports_norev!$M$1"),"`:",INDIRECT("aatestreports_norev!M"&amp;ROW()),",")</f>
        <v>`siteUid`:,</v>
      </c>
      <c r="N67" s="25" t="str">
        <f t="shared" ref="N67:N90" ca="1" si="42">CONCATENATE("`",INDIRECT("aatestreports_norev!$N$1"),"`:",INDIRECT("aatestreports_norev!N"&amp;ROW()),",")</f>
        <v>`timeStamp`:,</v>
      </c>
      <c r="O67" s="25" t="str">
        <f t="shared" ref="O67:O90" ca="1" si="43">CONCATENATE("`",INDIRECT("aatestreports_norev!$O$1"),"`:",INDIRECT("aatestreports_norev!O"&amp;ROW()),",")</f>
        <v>`payrollPeriod`:,</v>
      </c>
      <c r="P67" s="25" t="str">
        <f t="shared" ref="P67:P90" ca="1" si="44">CONCATENATE("`",INDIRECT("aatestreports_norev!$P$1"),"`:",INDIRECT("aatestreports_norev!P"&amp;ROW()),",")</f>
        <v>`rprtDateX`:,</v>
      </c>
      <c r="Q67" s="25" t="str">
        <f t="shared" ref="Q67:Q90" ca="1" si="45">CONCATENATE("`",INDIRECT("aatestreports_norev!$Q$1"),"`:",INDIRECT("aatestreports_norev!Q"&amp;ROW()),",")</f>
        <v>`payroll_Period`:,</v>
      </c>
      <c r="R67" s="25" t="str">
        <f t="shared" ref="R67:R90" ca="1" si="46">CONCATENATE("`",INDIRECT("aatestreports_norev!$R$1"),"`:",INDIRECT("aatestreports_norev!R"&amp;ROW()),",")</f>
        <v>`tsX`:,</v>
      </c>
      <c r="S67" s="25" t="str">
        <f t="shared" ref="S67:S90" ca="1" si="47">CONCATENATE("`",INDIRECT("aatestreports_norev!$S$1"),"`:",INDIRECT("aatestreports_norev!S"&amp;ROW()),",")</f>
        <v>`teX`:,</v>
      </c>
      <c r="T67" s="26" t="str">
        <f t="shared" ref="T67:T90" ca="1" si="48">CONCATENATE("`",INDIRECT("aatestreports_norev!$T$1"),"`:`",TEXT(INDIRECT("aatestreports_norev!T"&amp;ROW()),"hh:mm"),"`,")</f>
        <v>`ts`:`00:00`,</v>
      </c>
      <c r="U67" s="26" t="str">
        <f t="shared" ref="U67:U90" ca="1" si="49">CONCATENATE("`",INDIRECT("aatestreports_norev!$U$1"),"`:`",TEXT(INDIRECT("aatestreports_norev!U"&amp;ROW()),"hh:mm"),"`,")</f>
        <v>`te`:`00:00`,</v>
      </c>
      <c r="V67" s="25" t="str">
        <f t="shared" ref="V67:V90" ca="1" si="50">CONCATENATE("`",INDIRECT("aatestreports_norev!$V$1"),"`:",INDIRECT("aatestreports_norev!V"&amp;ROW()),",")</f>
        <v>`repairHrs`:,</v>
      </c>
      <c r="W67" s="26" t="str">
        <f t="shared" ref="W67:W90" ca="1" si="51">CONCATENATE("`",INDIRECT("aatestreports_norev!$W$1"),"`:`",TEXT(INDIRECT("aatestreports_norev!W"&amp;ROW()),"yyyy-mm-dd"),"`,")</f>
        <v>`rprtDate`:`1900-01-00`,</v>
      </c>
      <c r="X67" s="26" t="str">
        <f t="shared" ref="X67:X90" ca="1" si="52">CONCATENATE("`",INDIRECT("aatestreports_norev!$X$1"),"`:`",INDIRECT("aatestreports_norev!X"&amp;ROW()),"`,")</f>
        <v>`timeStarts`:``,</v>
      </c>
      <c r="Y67" s="26" t="str">
        <f t="shared" ref="Y67:Y90" ca="1" si="53">CONCATENATE("`",INDIRECT("aatestreports_norev!$Y$1"),"`:`",INDIRECT("aatestreports_norev!Y"&amp;ROW()),"`,")</f>
        <v>`timeEnds`:``,</v>
      </c>
      <c r="Z67" s="26" t="str">
        <f t="shared" ref="Z67:Z90" ca="1" si="54">CONCATENATE("`",INDIRECT("aatestreports_norev!$Z$1"),"`:`",INDIRECT("aatestreports_norev!Z"&amp;ROW()),"`,")</f>
        <v>`shift`:``,</v>
      </c>
      <c r="AA67" s="25" t="str">
        <f t="shared" ref="AA67:AA90" ca="1" si="55">CONCATENATE("`",INDIRECT("aatestreports_norev!$AA$1"),"`:",INDIRECT("aatestreports_norev!AA"&amp;ROW()),",")</f>
        <v>`shiftStartTime`:,</v>
      </c>
      <c r="AB67" s="26" t="str">
        <f t="shared" ref="AB67:AB90" ca="1" si="56">CONCATENATE("`",INDIRECT("aatestreports_norev!$AB$1"),"`:`",INDIRECT("aatestreports_norev!AB"&amp;ROW()),"`,")</f>
        <v>`wONum`:``,</v>
      </c>
      <c r="AC67" s="26" t="str">
        <f t="shared" ref="AC67:AC90" ca="1" si="57">CONCATENATE("`",INDIRECT("aatestreports_norev!$AC$1"),"`:`",INDIRECT("aatestreports_norev!AC"&amp;ROW()),"`,")</f>
        <v>`uNum`:``,</v>
      </c>
      <c r="AD67" s="27" t="str">
        <f t="shared" ref="AD67:AD90" ca="1" si="58">CONCATENATE("`",INDIRECT("aatestreports_norev!$AD$1"),"`:`",INDIRECT("aatestreports_norev!AD"&amp;ROW()),"`,")</f>
        <v>`notes`:``,</v>
      </c>
      <c r="AE67" s="27" t="str">
        <f t="shared" ref="AE67:AE90" ca="1" si="59">CONCATENATE("`",INDIRECT("aatestreports_norev!$AE$1"),"`:`",INDIRECT("aatestreports_norev!AE"&amp;ROW()),"`},")</f>
        <v>`shift_Serial`:``},</v>
      </c>
      <c r="AF67" s="17" t="s">
        <v>104</v>
      </c>
    </row>
    <row r="68" spans="2:32" ht="15" x14ac:dyDescent="0.25">
      <c r="B68" s="26" t="str">
        <f t="shared" ca="1" si="30"/>
        <v>{`_id`:``,</v>
      </c>
      <c r="C68" s="26" t="str">
        <f t="shared" ca="1" si="31"/>
        <v>`worksiteEncoded`:``,</v>
      </c>
      <c r="D68" s="26" t="str">
        <f t="shared" ca="1" si="32"/>
        <v>`client`:``,</v>
      </c>
      <c r="E68" s="26" t="str">
        <f t="shared" ca="1" si="33"/>
        <v>`location`:``,</v>
      </c>
      <c r="F68" s="26" t="str">
        <f t="shared" ca="1" si="34"/>
        <v>`locID`:``,</v>
      </c>
      <c r="G68" s="26" t="str">
        <f t="shared" ca="1" si="35"/>
        <v>`username`:``,</v>
      </c>
      <c r="H68" s="26" t="str">
        <f t="shared" ca="1" si="36"/>
        <v>`lastName`:``,</v>
      </c>
      <c r="I68" s="26" t="str">
        <f t="shared" ca="1" si="37"/>
        <v>`firstName`:``,</v>
      </c>
      <c r="J68" s="26" t="str">
        <f t="shared" ca="1" si="38"/>
        <v>`technician`:``,</v>
      </c>
      <c r="K68" s="26" t="str">
        <f t="shared" ca="1" si="39"/>
        <v>`timeStampM`:``,</v>
      </c>
      <c r="L68" s="26" t="str">
        <f t="shared" ca="1" si="40"/>
        <v>`shiftSerial`:``,</v>
      </c>
      <c r="M68" s="25" t="str">
        <f t="shared" ca="1" si="41"/>
        <v>`siteUid`:,</v>
      </c>
      <c r="N68" s="25" t="str">
        <f t="shared" ca="1" si="42"/>
        <v>`timeStamp`:,</v>
      </c>
      <c r="O68" s="25" t="str">
        <f t="shared" ca="1" si="43"/>
        <v>`payrollPeriod`:,</v>
      </c>
      <c r="P68" s="25" t="str">
        <f t="shared" ca="1" si="44"/>
        <v>`rprtDateX`:,</v>
      </c>
      <c r="Q68" s="25" t="str">
        <f t="shared" ca="1" si="45"/>
        <v>`payroll_Period`:,</v>
      </c>
      <c r="R68" s="25" t="str">
        <f t="shared" ca="1" si="46"/>
        <v>`tsX`:,</v>
      </c>
      <c r="S68" s="25" t="str">
        <f t="shared" ca="1" si="47"/>
        <v>`teX`:,</v>
      </c>
      <c r="T68" s="26" t="str">
        <f t="shared" ca="1" si="48"/>
        <v>`ts`:`00:00`,</v>
      </c>
      <c r="U68" s="26" t="str">
        <f t="shared" ca="1" si="49"/>
        <v>`te`:`00:00`,</v>
      </c>
      <c r="V68" s="25" t="str">
        <f t="shared" ca="1" si="50"/>
        <v>`repairHrs`:,</v>
      </c>
      <c r="W68" s="26" t="str">
        <f t="shared" ca="1" si="51"/>
        <v>`rprtDate`:`1900-01-00`,</v>
      </c>
      <c r="X68" s="26" t="str">
        <f t="shared" ca="1" si="52"/>
        <v>`timeStarts`:``,</v>
      </c>
      <c r="Y68" s="26" t="str">
        <f t="shared" ca="1" si="53"/>
        <v>`timeEnds`:``,</v>
      </c>
      <c r="Z68" s="26" t="str">
        <f t="shared" ca="1" si="54"/>
        <v>`shift`:``,</v>
      </c>
      <c r="AA68" s="25" t="str">
        <f t="shared" ca="1" si="55"/>
        <v>`shiftStartTime`:,</v>
      </c>
      <c r="AB68" s="26" t="str">
        <f t="shared" ca="1" si="56"/>
        <v>`wONum`:``,</v>
      </c>
      <c r="AC68" s="26" t="str">
        <f t="shared" ca="1" si="57"/>
        <v>`uNum`:``,</v>
      </c>
      <c r="AD68" s="27" t="str">
        <f t="shared" ca="1" si="58"/>
        <v>`notes`:``,</v>
      </c>
      <c r="AE68" s="27" t="str">
        <f t="shared" ca="1" si="59"/>
        <v>`shift_Serial`:``},</v>
      </c>
      <c r="AF68" s="17" t="s">
        <v>104</v>
      </c>
    </row>
    <row r="69" spans="2:32" ht="15" x14ac:dyDescent="0.25">
      <c r="B69" s="26" t="str">
        <f t="shared" ca="1" si="30"/>
        <v>{`_id`:``,</v>
      </c>
      <c r="C69" s="26" t="str">
        <f t="shared" ca="1" si="31"/>
        <v>`worksiteEncoded`:``,</v>
      </c>
      <c r="D69" s="26" t="str">
        <f t="shared" ca="1" si="32"/>
        <v>`client`:``,</v>
      </c>
      <c r="E69" s="26" t="str">
        <f t="shared" ca="1" si="33"/>
        <v>`location`:``,</v>
      </c>
      <c r="F69" s="26" t="str">
        <f t="shared" ca="1" si="34"/>
        <v>`locID`:``,</v>
      </c>
      <c r="G69" s="26" t="str">
        <f t="shared" ca="1" si="35"/>
        <v>`username`:``,</v>
      </c>
      <c r="H69" s="26" t="str">
        <f t="shared" ca="1" si="36"/>
        <v>`lastName`:``,</v>
      </c>
      <c r="I69" s="26" t="str">
        <f t="shared" ca="1" si="37"/>
        <v>`firstName`:``,</v>
      </c>
      <c r="J69" s="26" t="str">
        <f t="shared" ca="1" si="38"/>
        <v>`technician`:``,</v>
      </c>
      <c r="K69" s="26" t="str">
        <f t="shared" ca="1" si="39"/>
        <v>`timeStampM`:``,</v>
      </c>
      <c r="L69" s="26" t="str">
        <f t="shared" ca="1" si="40"/>
        <v>`shiftSerial`:``,</v>
      </c>
      <c r="M69" s="25" t="str">
        <f t="shared" ca="1" si="41"/>
        <v>`siteUid`:,</v>
      </c>
      <c r="N69" s="25" t="str">
        <f t="shared" ca="1" si="42"/>
        <v>`timeStamp`:,</v>
      </c>
      <c r="O69" s="25" t="str">
        <f t="shared" ca="1" si="43"/>
        <v>`payrollPeriod`:,</v>
      </c>
      <c r="P69" s="25" t="str">
        <f t="shared" ca="1" si="44"/>
        <v>`rprtDateX`:,</v>
      </c>
      <c r="Q69" s="25" t="str">
        <f t="shared" ca="1" si="45"/>
        <v>`payroll_Period`:,</v>
      </c>
      <c r="R69" s="25" t="str">
        <f t="shared" ca="1" si="46"/>
        <v>`tsX`:,</v>
      </c>
      <c r="S69" s="25" t="str">
        <f t="shared" ca="1" si="47"/>
        <v>`teX`:,</v>
      </c>
      <c r="T69" s="26" t="str">
        <f t="shared" ca="1" si="48"/>
        <v>`ts`:`00:00`,</v>
      </c>
      <c r="U69" s="26" t="str">
        <f t="shared" ca="1" si="49"/>
        <v>`te`:`00:00`,</v>
      </c>
      <c r="V69" s="25" t="str">
        <f t="shared" ca="1" si="50"/>
        <v>`repairHrs`:,</v>
      </c>
      <c r="W69" s="26" t="str">
        <f t="shared" ca="1" si="51"/>
        <v>`rprtDate`:`1900-01-00`,</v>
      </c>
      <c r="X69" s="26" t="str">
        <f t="shared" ca="1" si="52"/>
        <v>`timeStarts`:``,</v>
      </c>
      <c r="Y69" s="26" t="str">
        <f t="shared" ca="1" si="53"/>
        <v>`timeEnds`:``,</v>
      </c>
      <c r="Z69" s="26" t="str">
        <f t="shared" ca="1" si="54"/>
        <v>`shift`:``,</v>
      </c>
      <c r="AA69" s="25" t="str">
        <f t="shared" ca="1" si="55"/>
        <v>`shiftStartTime`:,</v>
      </c>
      <c r="AB69" s="26" t="str">
        <f t="shared" ca="1" si="56"/>
        <v>`wONum`:``,</v>
      </c>
      <c r="AC69" s="26" t="str">
        <f t="shared" ca="1" si="57"/>
        <v>`uNum`:``,</v>
      </c>
      <c r="AD69" s="27" t="str">
        <f t="shared" ca="1" si="58"/>
        <v>`notes`:``,</v>
      </c>
      <c r="AE69" s="27" t="str">
        <f t="shared" ca="1" si="59"/>
        <v>`shift_Serial`:``},</v>
      </c>
      <c r="AF69" s="17" t="s">
        <v>104</v>
      </c>
    </row>
    <row r="70" spans="2:32" ht="15" x14ac:dyDescent="0.25">
      <c r="B70" s="26" t="str">
        <f t="shared" ca="1" si="30"/>
        <v>{`_id`:``,</v>
      </c>
      <c r="C70" s="26" t="str">
        <f t="shared" ca="1" si="31"/>
        <v>`worksiteEncoded`:``,</v>
      </c>
      <c r="D70" s="26" t="str">
        <f t="shared" ca="1" si="32"/>
        <v>`client`:``,</v>
      </c>
      <c r="E70" s="26" t="str">
        <f t="shared" ca="1" si="33"/>
        <v>`location`:``,</v>
      </c>
      <c r="F70" s="26" t="str">
        <f t="shared" ca="1" si="34"/>
        <v>`locID`:``,</v>
      </c>
      <c r="G70" s="26" t="str">
        <f t="shared" ca="1" si="35"/>
        <v>`username`:``,</v>
      </c>
      <c r="H70" s="26" t="str">
        <f t="shared" ca="1" si="36"/>
        <v>`lastName`:``,</v>
      </c>
      <c r="I70" s="26" t="str">
        <f t="shared" ca="1" si="37"/>
        <v>`firstName`:``,</v>
      </c>
      <c r="J70" s="26" t="str">
        <f t="shared" ca="1" si="38"/>
        <v>`technician`:``,</v>
      </c>
      <c r="K70" s="26" t="str">
        <f t="shared" ca="1" si="39"/>
        <v>`timeStampM`:``,</v>
      </c>
      <c r="L70" s="26" t="str">
        <f t="shared" ca="1" si="40"/>
        <v>`shiftSerial`:``,</v>
      </c>
      <c r="M70" s="25" t="str">
        <f t="shared" ca="1" si="41"/>
        <v>`siteUid`:,</v>
      </c>
      <c r="N70" s="25" t="str">
        <f t="shared" ca="1" si="42"/>
        <v>`timeStamp`:,</v>
      </c>
      <c r="O70" s="25" t="str">
        <f t="shared" ca="1" si="43"/>
        <v>`payrollPeriod`:,</v>
      </c>
      <c r="P70" s="25" t="str">
        <f t="shared" ca="1" si="44"/>
        <v>`rprtDateX`:,</v>
      </c>
      <c r="Q70" s="25" t="str">
        <f t="shared" ca="1" si="45"/>
        <v>`payroll_Period`:,</v>
      </c>
      <c r="R70" s="25" t="str">
        <f t="shared" ca="1" si="46"/>
        <v>`tsX`:,</v>
      </c>
      <c r="S70" s="25" t="str">
        <f t="shared" ca="1" si="47"/>
        <v>`teX`:,</v>
      </c>
      <c r="T70" s="26" t="str">
        <f t="shared" ca="1" si="48"/>
        <v>`ts`:`00:00`,</v>
      </c>
      <c r="U70" s="26" t="str">
        <f t="shared" ca="1" si="49"/>
        <v>`te`:`00:00`,</v>
      </c>
      <c r="V70" s="25" t="str">
        <f t="shared" ca="1" si="50"/>
        <v>`repairHrs`:,</v>
      </c>
      <c r="W70" s="26" t="str">
        <f t="shared" ca="1" si="51"/>
        <v>`rprtDate`:`1900-01-00`,</v>
      </c>
      <c r="X70" s="26" t="str">
        <f t="shared" ca="1" si="52"/>
        <v>`timeStarts`:``,</v>
      </c>
      <c r="Y70" s="26" t="str">
        <f t="shared" ca="1" si="53"/>
        <v>`timeEnds`:``,</v>
      </c>
      <c r="Z70" s="26" t="str">
        <f t="shared" ca="1" si="54"/>
        <v>`shift`:``,</v>
      </c>
      <c r="AA70" s="25" t="str">
        <f t="shared" ca="1" si="55"/>
        <v>`shiftStartTime`:,</v>
      </c>
      <c r="AB70" s="26" t="str">
        <f t="shared" ca="1" si="56"/>
        <v>`wONum`:``,</v>
      </c>
      <c r="AC70" s="26" t="str">
        <f t="shared" ca="1" si="57"/>
        <v>`uNum`:``,</v>
      </c>
      <c r="AD70" s="27" t="str">
        <f t="shared" ca="1" si="58"/>
        <v>`notes`:``,</v>
      </c>
      <c r="AE70" s="27" t="str">
        <f t="shared" ca="1" si="59"/>
        <v>`shift_Serial`:``},</v>
      </c>
      <c r="AF70" s="17" t="s">
        <v>104</v>
      </c>
    </row>
    <row r="71" spans="2:32" ht="15" x14ac:dyDescent="0.25">
      <c r="B71" s="26" t="str">
        <f t="shared" ca="1" si="30"/>
        <v>{`_id`:``,</v>
      </c>
      <c r="C71" s="26" t="str">
        <f t="shared" ca="1" si="31"/>
        <v>`worksiteEncoded`:``,</v>
      </c>
      <c r="D71" s="26" t="str">
        <f t="shared" ca="1" si="32"/>
        <v>`client`:``,</v>
      </c>
      <c r="E71" s="26" t="str">
        <f t="shared" ca="1" si="33"/>
        <v>`location`:``,</v>
      </c>
      <c r="F71" s="26" t="str">
        <f t="shared" ca="1" si="34"/>
        <v>`locID`:``,</v>
      </c>
      <c r="G71" s="26" t="str">
        <f t="shared" ca="1" si="35"/>
        <v>`username`:``,</v>
      </c>
      <c r="H71" s="26" t="str">
        <f t="shared" ca="1" si="36"/>
        <v>`lastName`:``,</v>
      </c>
      <c r="I71" s="26" t="str">
        <f t="shared" ca="1" si="37"/>
        <v>`firstName`:``,</v>
      </c>
      <c r="J71" s="26" t="str">
        <f t="shared" ca="1" si="38"/>
        <v>`technician`:``,</v>
      </c>
      <c r="K71" s="26" t="str">
        <f t="shared" ca="1" si="39"/>
        <v>`timeStampM`:``,</v>
      </c>
      <c r="L71" s="26" t="str">
        <f t="shared" ca="1" si="40"/>
        <v>`shiftSerial`:``,</v>
      </c>
      <c r="M71" s="25" t="str">
        <f t="shared" ca="1" si="41"/>
        <v>`siteUid`:,</v>
      </c>
      <c r="N71" s="25" t="str">
        <f t="shared" ca="1" si="42"/>
        <v>`timeStamp`:,</v>
      </c>
      <c r="O71" s="25" t="str">
        <f t="shared" ca="1" si="43"/>
        <v>`payrollPeriod`:,</v>
      </c>
      <c r="P71" s="25" t="str">
        <f t="shared" ca="1" si="44"/>
        <v>`rprtDateX`:,</v>
      </c>
      <c r="Q71" s="25" t="str">
        <f t="shared" ca="1" si="45"/>
        <v>`payroll_Period`:,</v>
      </c>
      <c r="R71" s="25" t="str">
        <f t="shared" ca="1" si="46"/>
        <v>`tsX`:,</v>
      </c>
      <c r="S71" s="25" t="str">
        <f t="shared" ca="1" si="47"/>
        <v>`teX`:,</v>
      </c>
      <c r="T71" s="26" t="str">
        <f t="shared" ca="1" si="48"/>
        <v>`ts`:`00:00`,</v>
      </c>
      <c r="U71" s="26" t="str">
        <f t="shared" ca="1" si="49"/>
        <v>`te`:`00:00`,</v>
      </c>
      <c r="V71" s="25" t="str">
        <f t="shared" ca="1" si="50"/>
        <v>`repairHrs`:,</v>
      </c>
      <c r="W71" s="26" t="str">
        <f t="shared" ca="1" si="51"/>
        <v>`rprtDate`:`1900-01-00`,</v>
      </c>
      <c r="X71" s="26" t="str">
        <f t="shared" ca="1" si="52"/>
        <v>`timeStarts`:``,</v>
      </c>
      <c r="Y71" s="26" t="str">
        <f t="shared" ca="1" si="53"/>
        <v>`timeEnds`:``,</v>
      </c>
      <c r="Z71" s="26" t="str">
        <f t="shared" ca="1" si="54"/>
        <v>`shift`:``,</v>
      </c>
      <c r="AA71" s="25" t="str">
        <f t="shared" ca="1" si="55"/>
        <v>`shiftStartTime`:,</v>
      </c>
      <c r="AB71" s="26" t="str">
        <f t="shared" ca="1" si="56"/>
        <v>`wONum`:``,</v>
      </c>
      <c r="AC71" s="26" t="str">
        <f t="shared" ca="1" si="57"/>
        <v>`uNum`:``,</v>
      </c>
      <c r="AD71" s="27" t="str">
        <f t="shared" ca="1" si="58"/>
        <v>`notes`:``,</v>
      </c>
      <c r="AE71" s="27" t="str">
        <f t="shared" ca="1" si="59"/>
        <v>`shift_Serial`:``},</v>
      </c>
      <c r="AF71" s="17" t="s">
        <v>104</v>
      </c>
    </row>
    <row r="72" spans="2:32" ht="15" x14ac:dyDescent="0.25">
      <c r="B72" s="26" t="str">
        <f t="shared" ca="1" si="30"/>
        <v>{`_id`:``,</v>
      </c>
      <c r="C72" s="26" t="str">
        <f t="shared" ca="1" si="31"/>
        <v>`worksiteEncoded`:``,</v>
      </c>
      <c r="D72" s="26" t="str">
        <f t="shared" ca="1" si="32"/>
        <v>`client`:``,</v>
      </c>
      <c r="E72" s="26" t="str">
        <f t="shared" ca="1" si="33"/>
        <v>`location`:``,</v>
      </c>
      <c r="F72" s="26" t="str">
        <f t="shared" ca="1" si="34"/>
        <v>`locID`:``,</v>
      </c>
      <c r="G72" s="26" t="str">
        <f t="shared" ca="1" si="35"/>
        <v>`username`:``,</v>
      </c>
      <c r="H72" s="26" t="str">
        <f t="shared" ca="1" si="36"/>
        <v>`lastName`:``,</v>
      </c>
      <c r="I72" s="26" t="str">
        <f t="shared" ca="1" si="37"/>
        <v>`firstName`:``,</v>
      </c>
      <c r="J72" s="26" t="str">
        <f t="shared" ca="1" si="38"/>
        <v>`technician`:``,</v>
      </c>
      <c r="K72" s="26" t="str">
        <f t="shared" ca="1" si="39"/>
        <v>`timeStampM`:``,</v>
      </c>
      <c r="L72" s="26" t="str">
        <f t="shared" ca="1" si="40"/>
        <v>`shiftSerial`:``,</v>
      </c>
      <c r="M72" s="25" t="str">
        <f t="shared" ca="1" si="41"/>
        <v>`siteUid`:,</v>
      </c>
      <c r="N72" s="25" t="str">
        <f t="shared" ca="1" si="42"/>
        <v>`timeStamp`:,</v>
      </c>
      <c r="O72" s="25" t="str">
        <f t="shared" ca="1" si="43"/>
        <v>`payrollPeriod`:,</v>
      </c>
      <c r="P72" s="25" t="str">
        <f t="shared" ca="1" si="44"/>
        <v>`rprtDateX`:,</v>
      </c>
      <c r="Q72" s="25" t="str">
        <f t="shared" ca="1" si="45"/>
        <v>`payroll_Period`:,</v>
      </c>
      <c r="R72" s="25" t="str">
        <f t="shared" ca="1" si="46"/>
        <v>`tsX`:,</v>
      </c>
      <c r="S72" s="25" t="str">
        <f t="shared" ca="1" si="47"/>
        <v>`teX`:,</v>
      </c>
      <c r="T72" s="26" t="str">
        <f t="shared" ca="1" si="48"/>
        <v>`ts`:`00:00`,</v>
      </c>
      <c r="U72" s="26" t="str">
        <f t="shared" ca="1" si="49"/>
        <v>`te`:`00:00`,</v>
      </c>
      <c r="V72" s="25" t="str">
        <f t="shared" ca="1" si="50"/>
        <v>`repairHrs`:,</v>
      </c>
      <c r="W72" s="26" t="str">
        <f t="shared" ca="1" si="51"/>
        <v>`rprtDate`:`1900-01-00`,</v>
      </c>
      <c r="X72" s="26" t="str">
        <f t="shared" ca="1" si="52"/>
        <v>`timeStarts`:``,</v>
      </c>
      <c r="Y72" s="26" t="str">
        <f t="shared" ca="1" si="53"/>
        <v>`timeEnds`:``,</v>
      </c>
      <c r="Z72" s="26" t="str">
        <f t="shared" ca="1" si="54"/>
        <v>`shift`:``,</v>
      </c>
      <c r="AA72" s="25" t="str">
        <f t="shared" ca="1" si="55"/>
        <v>`shiftStartTime`:,</v>
      </c>
      <c r="AB72" s="26" t="str">
        <f t="shared" ca="1" si="56"/>
        <v>`wONum`:``,</v>
      </c>
      <c r="AC72" s="26" t="str">
        <f t="shared" ca="1" si="57"/>
        <v>`uNum`:``,</v>
      </c>
      <c r="AD72" s="27" t="str">
        <f t="shared" ca="1" si="58"/>
        <v>`notes`:``,</v>
      </c>
      <c r="AE72" s="27" t="str">
        <f t="shared" ca="1" si="59"/>
        <v>`shift_Serial`:``},</v>
      </c>
      <c r="AF72" s="17" t="s">
        <v>104</v>
      </c>
    </row>
    <row r="73" spans="2:32" ht="15" x14ac:dyDescent="0.25">
      <c r="B73" s="26" t="str">
        <f t="shared" ca="1" si="30"/>
        <v>{`_id`:``,</v>
      </c>
      <c r="C73" s="26" t="str">
        <f t="shared" ca="1" si="31"/>
        <v>`worksiteEncoded`:``,</v>
      </c>
      <c r="D73" s="26" t="str">
        <f t="shared" ca="1" si="32"/>
        <v>`client`:``,</v>
      </c>
      <c r="E73" s="26" t="str">
        <f t="shared" ca="1" si="33"/>
        <v>`location`:``,</v>
      </c>
      <c r="F73" s="26" t="str">
        <f t="shared" ca="1" si="34"/>
        <v>`locID`:``,</v>
      </c>
      <c r="G73" s="26" t="str">
        <f t="shared" ca="1" si="35"/>
        <v>`username`:``,</v>
      </c>
      <c r="H73" s="26" t="str">
        <f t="shared" ca="1" si="36"/>
        <v>`lastName`:``,</v>
      </c>
      <c r="I73" s="26" t="str">
        <f t="shared" ca="1" si="37"/>
        <v>`firstName`:``,</v>
      </c>
      <c r="J73" s="26" t="str">
        <f t="shared" ca="1" si="38"/>
        <v>`technician`:``,</v>
      </c>
      <c r="K73" s="26" t="str">
        <f t="shared" ca="1" si="39"/>
        <v>`timeStampM`:``,</v>
      </c>
      <c r="L73" s="26" t="str">
        <f t="shared" ca="1" si="40"/>
        <v>`shiftSerial`:``,</v>
      </c>
      <c r="M73" s="25" t="str">
        <f t="shared" ca="1" si="41"/>
        <v>`siteUid`:,</v>
      </c>
      <c r="N73" s="25" t="str">
        <f t="shared" ca="1" si="42"/>
        <v>`timeStamp`:,</v>
      </c>
      <c r="O73" s="25" t="str">
        <f t="shared" ca="1" si="43"/>
        <v>`payrollPeriod`:,</v>
      </c>
      <c r="P73" s="25" t="str">
        <f t="shared" ca="1" si="44"/>
        <v>`rprtDateX`:,</v>
      </c>
      <c r="Q73" s="25" t="str">
        <f t="shared" ca="1" si="45"/>
        <v>`payroll_Period`:,</v>
      </c>
      <c r="R73" s="25" t="str">
        <f t="shared" ca="1" si="46"/>
        <v>`tsX`:,</v>
      </c>
      <c r="S73" s="25" t="str">
        <f t="shared" ca="1" si="47"/>
        <v>`teX`:,</v>
      </c>
      <c r="T73" s="26" t="str">
        <f t="shared" ca="1" si="48"/>
        <v>`ts`:`00:00`,</v>
      </c>
      <c r="U73" s="26" t="str">
        <f t="shared" ca="1" si="49"/>
        <v>`te`:`00:00`,</v>
      </c>
      <c r="V73" s="25" t="str">
        <f t="shared" ca="1" si="50"/>
        <v>`repairHrs`:,</v>
      </c>
      <c r="W73" s="26" t="str">
        <f t="shared" ca="1" si="51"/>
        <v>`rprtDate`:`1900-01-00`,</v>
      </c>
      <c r="X73" s="26" t="str">
        <f t="shared" ca="1" si="52"/>
        <v>`timeStarts`:``,</v>
      </c>
      <c r="Y73" s="26" t="str">
        <f t="shared" ca="1" si="53"/>
        <v>`timeEnds`:``,</v>
      </c>
      <c r="Z73" s="26" t="str">
        <f t="shared" ca="1" si="54"/>
        <v>`shift`:``,</v>
      </c>
      <c r="AA73" s="25" t="str">
        <f t="shared" ca="1" si="55"/>
        <v>`shiftStartTime`:,</v>
      </c>
      <c r="AB73" s="26" t="str">
        <f t="shared" ca="1" si="56"/>
        <v>`wONum`:``,</v>
      </c>
      <c r="AC73" s="26" t="str">
        <f t="shared" ca="1" si="57"/>
        <v>`uNum`:``,</v>
      </c>
      <c r="AD73" s="27" t="str">
        <f t="shared" ca="1" si="58"/>
        <v>`notes`:``,</v>
      </c>
      <c r="AE73" s="27" t="str">
        <f t="shared" ca="1" si="59"/>
        <v>`shift_Serial`:``},</v>
      </c>
      <c r="AF73" s="17" t="s">
        <v>104</v>
      </c>
    </row>
    <row r="74" spans="2:32" ht="15" x14ac:dyDescent="0.25">
      <c r="B74" s="26" t="str">
        <f t="shared" ca="1" si="30"/>
        <v>{`_id`:``,</v>
      </c>
      <c r="C74" s="26" t="str">
        <f t="shared" ca="1" si="31"/>
        <v>`worksiteEncoded`:``,</v>
      </c>
      <c r="D74" s="26" t="str">
        <f t="shared" ca="1" si="32"/>
        <v>`client`:``,</v>
      </c>
      <c r="E74" s="26" t="str">
        <f t="shared" ca="1" si="33"/>
        <v>`location`:``,</v>
      </c>
      <c r="F74" s="26" t="str">
        <f t="shared" ca="1" si="34"/>
        <v>`locID`:``,</v>
      </c>
      <c r="G74" s="26" t="str">
        <f t="shared" ca="1" si="35"/>
        <v>`username`:``,</v>
      </c>
      <c r="H74" s="26" t="str">
        <f t="shared" ca="1" si="36"/>
        <v>`lastName`:``,</v>
      </c>
      <c r="I74" s="26" t="str">
        <f t="shared" ca="1" si="37"/>
        <v>`firstName`:``,</v>
      </c>
      <c r="J74" s="26" t="str">
        <f t="shared" ca="1" si="38"/>
        <v>`technician`:``,</v>
      </c>
      <c r="K74" s="26" t="str">
        <f t="shared" ca="1" si="39"/>
        <v>`timeStampM`:``,</v>
      </c>
      <c r="L74" s="26" t="str">
        <f t="shared" ca="1" si="40"/>
        <v>`shiftSerial`:``,</v>
      </c>
      <c r="M74" s="25" t="str">
        <f t="shared" ca="1" si="41"/>
        <v>`siteUid`:,</v>
      </c>
      <c r="N74" s="25" t="str">
        <f t="shared" ca="1" si="42"/>
        <v>`timeStamp`:,</v>
      </c>
      <c r="O74" s="25" t="str">
        <f t="shared" ca="1" si="43"/>
        <v>`payrollPeriod`:,</v>
      </c>
      <c r="P74" s="25" t="str">
        <f t="shared" ca="1" si="44"/>
        <v>`rprtDateX`:,</v>
      </c>
      <c r="Q74" s="25" t="str">
        <f t="shared" ca="1" si="45"/>
        <v>`payroll_Period`:,</v>
      </c>
      <c r="R74" s="25" t="str">
        <f t="shared" ca="1" si="46"/>
        <v>`tsX`:,</v>
      </c>
      <c r="S74" s="25" t="str">
        <f t="shared" ca="1" si="47"/>
        <v>`teX`:,</v>
      </c>
      <c r="T74" s="26" t="str">
        <f t="shared" ca="1" si="48"/>
        <v>`ts`:`00:00`,</v>
      </c>
      <c r="U74" s="26" t="str">
        <f t="shared" ca="1" si="49"/>
        <v>`te`:`00:00`,</v>
      </c>
      <c r="V74" s="25" t="str">
        <f t="shared" ca="1" si="50"/>
        <v>`repairHrs`:,</v>
      </c>
      <c r="W74" s="26" t="str">
        <f t="shared" ca="1" si="51"/>
        <v>`rprtDate`:`1900-01-00`,</v>
      </c>
      <c r="X74" s="26" t="str">
        <f t="shared" ca="1" si="52"/>
        <v>`timeStarts`:``,</v>
      </c>
      <c r="Y74" s="26" t="str">
        <f t="shared" ca="1" si="53"/>
        <v>`timeEnds`:``,</v>
      </c>
      <c r="Z74" s="26" t="str">
        <f t="shared" ca="1" si="54"/>
        <v>`shift`:``,</v>
      </c>
      <c r="AA74" s="25" t="str">
        <f t="shared" ca="1" si="55"/>
        <v>`shiftStartTime`:,</v>
      </c>
      <c r="AB74" s="26" t="str">
        <f t="shared" ca="1" si="56"/>
        <v>`wONum`:``,</v>
      </c>
      <c r="AC74" s="26" t="str">
        <f t="shared" ca="1" si="57"/>
        <v>`uNum`:``,</v>
      </c>
      <c r="AD74" s="27" t="str">
        <f t="shared" ca="1" si="58"/>
        <v>`notes`:``,</v>
      </c>
      <c r="AE74" s="27" t="str">
        <f t="shared" ca="1" si="59"/>
        <v>`shift_Serial`:``},</v>
      </c>
      <c r="AF74" s="17" t="s">
        <v>104</v>
      </c>
    </row>
    <row r="75" spans="2:32" ht="15" x14ac:dyDescent="0.25">
      <c r="B75" s="26" t="str">
        <f t="shared" ca="1" si="30"/>
        <v>{`_id`:``,</v>
      </c>
      <c r="C75" s="26" t="str">
        <f t="shared" ca="1" si="31"/>
        <v>`worksiteEncoded`:``,</v>
      </c>
      <c r="D75" s="26" t="str">
        <f t="shared" ca="1" si="32"/>
        <v>`client`:``,</v>
      </c>
      <c r="E75" s="26" t="str">
        <f t="shared" ca="1" si="33"/>
        <v>`location`:``,</v>
      </c>
      <c r="F75" s="26" t="str">
        <f t="shared" ca="1" si="34"/>
        <v>`locID`:``,</v>
      </c>
      <c r="G75" s="26" t="str">
        <f t="shared" ca="1" si="35"/>
        <v>`username`:``,</v>
      </c>
      <c r="H75" s="26" t="str">
        <f t="shared" ca="1" si="36"/>
        <v>`lastName`:``,</v>
      </c>
      <c r="I75" s="26" t="str">
        <f t="shared" ca="1" si="37"/>
        <v>`firstName`:``,</v>
      </c>
      <c r="J75" s="26" t="str">
        <f t="shared" ca="1" si="38"/>
        <v>`technician`:``,</v>
      </c>
      <c r="K75" s="26" t="str">
        <f t="shared" ca="1" si="39"/>
        <v>`timeStampM`:``,</v>
      </c>
      <c r="L75" s="26" t="str">
        <f t="shared" ca="1" si="40"/>
        <v>`shiftSerial`:``,</v>
      </c>
      <c r="M75" s="25" t="str">
        <f t="shared" ca="1" si="41"/>
        <v>`siteUid`:,</v>
      </c>
      <c r="N75" s="25" t="str">
        <f t="shared" ca="1" si="42"/>
        <v>`timeStamp`:,</v>
      </c>
      <c r="O75" s="25" t="str">
        <f t="shared" ca="1" si="43"/>
        <v>`payrollPeriod`:,</v>
      </c>
      <c r="P75" s="25" t="str">
        <f t="shared" ca="1" si="44"/>
        <v>`rprtDateX`:,</v>
      </c>
      <c r="Q75" s="25" t="str">
        <f t="shared" ca="1" si="45"/>
        <v>`payroll_Period`:,</v>
      </c>
      <c r="R75" s="25" t="str">
        <f t="shared" ca="1" si="46"/>
        <v>`tsX`:,</v>
      </c>
      <c r="S75" s="25" t="str">
        <f t="shared" ca="1" si="47"/>
        <v>`teX`:,</v>
      </c>
      <c r="T75" s="26" t="str">
        <f t="shared" ca="1" si="48"/>
        <v>`ts`:`00:00`,</v>
      </c>
      <c r="U75" s="26" t="str">
        <f t="shared" ca="1" si="49"/>
        <v>`te`:`00:00`,</v>
      </c>
      <c r="V75" s="25" t="str">
        <f t="shared" ca="1" si="50"/>
        <v>`repairHrs`:,</v>
      </c>
      <c r="W75" s="26" t="str">
        <f t="shared" ca="1" si="51"/>
        <v>`rprtDate`:`1900-01-00`,</v>
      </c>
      <c r="X75" s="26" t="str">
        <f t="shared" ca="1" si="52"/>
        <v>`timeStarts`:``,</v>
      </c>
      <c r="Y75" s="26" t="str">
        <f t="shared" ca="1" si="53"/>
        <v>`timeEnds`:``,</v>
      </c>
      <c r="Z75" s="26" t="str">
        <f t="shared" ca="1" si="54"/>
        <v>`shift`:``,</v>
      </c>
      <c r="AA75" s="25" t="str">
        <f t="shared" ca="1" si="55"/>
        <v>`shiftStartTime`:,</v>
      </c>
      <c r="AB75" s="26" t="str">
        <f t="shared" ca="1" si="56"/>
        <v>`wONum`:``,</v>
      </c>
      <c r="AC75" s="26" t="str">
        <f t="shared" ca="1" si="57"/>
        <v>`uNum`:``,</v>
      </c>
      <c r="AD75" s="27" t="str">
        <f t="shared" ca="1" si="58"/>
        <v>`notes`:``,</v>
      </c>
      <c r="AE75" s="27" t="str">
        <f t="shared" ca="1" si="59"/>
        <v>`shift_Serial`:``},</v>
      </c>
      <c r="AF75" s="17" t="s">
        <v>104</v>
      </c>
    </row>
    <row r="76" spans="2:32" ht="15" x14ac:dyDescent="0.25">
      <c r="B76" s="26" t="str">
        <f t="shared" ca="1" si="30"/>
        <v>{`_id`:``,</v>
      </c>
      <c r="C76" s="26" t="str">
        <f t="shared" ca="1" si="31"/>
        <v>`worksiteEncoded`:``,</v>
      </c>
      <c r="D76" s="26" t="str">
        <f t="shared" ca="1" si="32"/>
        <v>`client`:``,</v>
      </c>
      <c r="E76" s="26" t="str">
        <f t="shared" ca="1" si="33"/>
        <v>`location`:``,</v>
      </c>
      <c r="F76" s="26" t="str">
        <f t="shared" ca="1" si="34"/>
        <v>`locID`:``,</v>
      </c>
      <c r="G76" s="26" t="str">
        <f t="shared" ca="1" si="35"/>
        <v>`username`:``,</v>
      </c>
      <c r="H76" s="26" t="str">
        <f t="shared" ca="1" si="36"/>
        <v>`lastName`:``,</v>
      </c>
      <c r="I76" s="26" t="str">
        <f t="shared" ca="1" si="37"/>
        <v>`firstName`:``,</v>
      </c>
      <c r="J76" s="26" t="str">
        <f t="shared" ca="1" si="38"/>
        <v>`technician`:``,</v>
      </c>
      <c r="K76" s="26" t="str">
        <f t="shared" ca="1" si="39"/>
        <v>`timeStampM`:``,</v>
      </c>
      <c r="L76" s="26" t="str">
        <f t="shared" ca="1" si="40"/>
        <v>`shiftSerial`:``,</v>
      </c>
      <c r="M76" s="25" t="str">
        <f t="shared" ca="1" si="41"/>
        <v>`siteUid`:,</v>
      </c>
      <c r="N76" s="25" t="str">
        <f t="shared" ca="1" si="42"/>
        <v>`timeStamp`:,</v>
      </c>
      <c r="O76" s="25" t="str">
        <f t="shared" ca="1" si="43"/>
        <v>`payrollPeriod`:,</v>
      </c>
      <c r="P76" s="25" t="str">
        <f t="shared" ca="1" si="44"/>
        <v>`rprtDateX`:,</v>
      </c>
      <c r="Q76" s="25" t="str">
        <f t="shared" ca="1" si="45"/>
        <v>`payroll_Period`:,</v>
      </c>
      <c r="R76" s="25" t="str">
        <f t="shared" ca="1" si="46"/>
        <v>`tsX`:,</v>
      </c>
      <c r="S76" s="25" t="str">
        <f t="shared" ca="1" si="47"/>
        <v>`teX`:,</v>
      </c>
      <c r="T76" s="26" t="str">
        <f t="shared" ca="1" si="48"/>
        <v>`ts`:`00:00`,</v>
      </c>
      <c r="U76" s="26" t="str">
        <f t="shared" ca="1" si="49"/>
        <v>`te`:`00:00`,</v>
      </c>
      <c r="V76" s="25" t="str">
        <f t="shared" ca="1" si="50"/>
        <v>`repairHrs`:,</v>
      </c>
      <c r="W76" s="26" t="str">
        <f t="shared" ca="1" si="51"/>
        <v>`rprtDate`:`1900-01-00`,</v>
      </c>
      <c r="X76" s="26" t="str">
        <f t="shared" ca="1" si="52"/>
        <v>`timeStarts`:``,</v>
      </c>
      <c r="Y76" s="26" t="str">
        <f t="shared" ca="1" si="53"/>
        <v>`timeEnds`:``,</v>
      </c>
      <c r="Z76" s="26" t="str">
        <f t="shared" ca="1" si="54"/>
        <v>`shift`:``,</v>
      </c>
      <c r="AA76" s="25" t="str">
        <f t="shared" ca="1" si="55"/>
        <v>`shiftStartTime`:,</v>
      </c>
      <c r="AB76" s="26" t="str">
        <f t="shared" ca="1" si="56"/>
        <v>`wONum`:``,</v>
      </c>
      <c r="AC76" s="26" t="str">
        <f t="shared" ca="1" si="57"/>
        <v>`uNum`:``,</v>
      </c>
      <c r="AD76" s="27" t="str">
        <f t="shared" ca="1" si="58"/>
        <v>`notes`:``,</v>
      </c>
      <c r="AE76" s="27" t="str">
        <f t="shared" ca="1" si="59"/>
        <v>`shift_Serial`:``},</v>
      </c>
      <c r="AF76" s="17" t="s">
        <v>104</v>
      </c>
    </row>
    <row r="77" spans="2:32" ht="15" x14ac:dyDescent="0.25">
      <c r="B77" s="26" t="str">
        <f t="shared" ca="1" si="30"/>
        <v>{`_id`:``,</v>
      </c>
      <c r="C77" s="26" t="str">
        <f t="shared" ca="1" si="31"/>
        <v>`worksiteEncoded`:``,</v>
      </c>
      <c r="D77" s="26" t="str">
        <f t="shared" ca="1" si="32"/>
        <v>`client`:``,</v>
      </c>
      <c r="E77" s="26" t="str">
        <f t="shared" ca="1" si="33"/>
        <v>`location`:``,</v>
      </c>
      <c r="F77" s="26" t="str">
        <f t="shared" ca="1" si="34"/>
        <v>`locID`:``,</v>
      </c>
      <c r="G77" s="26" t="str">
        <f t="shared" ca="1" si="35"/>
        <v>`username`:``,</v>
      </c>
      <c r="H77" s="26" t="str">
        <f t="shared" ca="1" si="36"/>
        <v>`lastName`:``,</v>
      </c>
      <c r="I77" s="26" t="str">
        <f t="shared" ca="1" si="37"/>
        <v>`firstName`:``,</v>
      </c>
      <c r="J77" s="26" t="str">
        <f t="shared" ca="1" si="38"/>
        <v>`technician`:``,</v>
      </c>
      <c r="K77" s="26" t="str">
        <f t="shared" ca="1" si="39"/>
        <v>`timeStampM`:``,</v>
      </c>
      <c r="L77" s="26" t="str">
        <f t="shared" ca="1" si="40"/>
        <v>`shiftSerial`:``,</v>
      </c>
      <c r="M77" s="25" t="str">
        <f t="shared" ca="1" si="41"/>
        <v>`siteUid`:,</v>
      </c>
      <c r="N77" s="25" t="str">
        <f t="shared" ca="1" si="42"/>
        <v>`timeStamp`:,</v>
      </c>
      <c r="O77" s="25" t="str">
        <f t="shared" ca="1" si="43"/>
        <v>`payrollPeriod`:,</v>
      </c>
      <c r="P77" s="25" t="str">
        <f t="shared" ca="1" si="44"/>
        <v>`rprtDateX`:,</v>
      </c>
      <c r="Q77" s="25" t="str">
        <f t="shared" ca="1" si="45"/>
        <v>`payroll_Period`:,</v>
      </c>
      <c r="R77" s="25" t="str">
        <f t="shared" ca="1" si="46"/>
        <v>`tsX`:,</v>
      </c>
      <c r="S77" s="25" t="str">
        <f t="shared" ca="1" si="47"/>
        <v>`teX`:,</v>
      </c>
      <c r="T77" s="26" t="str">
        <f t="shared" ca="1" si="48"/>
        <v>`ts`:`00:00`,</v>
      </c>
      <c r="U77" s="26" t="str">
        <f t="shared" ca="1" si="49"/>
        <v>`te`:`00:00`,</v>
      </c>
      <c r="V77" s="25" t="str">
        <f t="shared" ca="1" si="50"/>
        <v>`repairHrs`:,</v>
      </c>
      <c r="W77" s="26" t="str">
        <f t="shared" ca="1" si="51"/>
        <v>`rprtDate`:`1900-01-00`,</v>
      </c>
      <c r="X77" s="26" t="str">
        <f t="shared" ca="1" si="52"/>
        <v>`timeStarts`:``,</v>
      </c>
      <c r="Y77" s="26" t="str">
        <f t="shared" ca="1" si="53"/>
        <v>`timeEnds`:``,</v>
      </c>
      <c r="Z77" s="26" t="str">
        <f t="shared" ca="1" si="54"/>
        <v>`shift`:``,</v>
      </c>
      <c r="AA77" s="25" t="str">
        <f t="shared" ca="1" si="55"/>
        <v>`shiftStartTime`:,</v>
      </c>
      <c r="AB77" s="26" t="str">
        <f t="shared" ca="1" si="56"/>
        <v>`wONum`:``,</v>
      </c>
      <c r="AC77" s="26" t="str">
        <f t="shared" ca="1" si="57"/>
        <v>`uNum`:``,</v>
      </c>
      <c r="AD77" s="27" t="str">
        <f t="shared" ca="1" si="58"/>
        <v>`notes`:``,</v>
      </c>
      <c r="AE77" s="27" t="str">
        <f t="shared" ca="1" si="59"/>
        <v>`shift_Serial`:``},</v>
      </c>
      <c r="AF77" s="17" t="s">
        <v>104</v>
      </c>
    </row>
    <row r="78" spans="2:32" ht="15" x14ac:dyDescent="0.25">
      <c r="B78" s="26" t="str">
        <f t="shared" ca="1" si="30"/>
        <v>{`_id`:``,</v>
      </c>
      <c r="C78" s="26" t="str">
        <f t="shared" ca="1" si="31"/>
        <v>`worksiteEncoded`:``,</v>
      </c>
      <c r="D78" s="26" t="str">
        <f t="shared" ca="1" si="32"/>
        <v>`client`:``,</v>
      </c>
      <c r="E78" s="26" t="str">
        <f t="shared" ca="1" si="33"/>
        <v>`location`:``,</v>
      </c>
      <c r="F78" s="26" t="str">
        <f t="shared" ca="1" si="34"/>
        <v>`locID`:``,</v>
      </c>
      <c r="G78" s="26" t="str">
        <f t="shared" ca="1" si="35"/>
        <v>`username`:``,</v>
      </c>
      <c r="H78" s="26" t="str">
        <f t="shared" ca="1" si="36"/>
        <v>`lastName`:``,</v>
      </c>
      <c r="I78" s="26" t="str">
        <f t="shared" ca="1" si="37"/>
        <v>`firstName`:``,</v>
      </c>
      <c r="J78" s="26" t="str">
        <f t="shared" ca="1" si="38"/>
        <v>`technician`:``,</v>
      </c>
      <c r="K78" s="26" t="str">
        <f t="shared" ca="1" si="39"/>
        <v>`timeStampM`:``,</v>
      </c>
      <c r="L78" s="26" t="str">
        <f t="shared" ca="1" si="40"/>
        <v>`shiftSerial`:``,</v>
      </c>
      <c r="M78" s="25" t="str">
        <f t="shared" ca="1" si="41"/>
        <v>`siteUid`:,</v>
      </c>
      <c r="N78" s="25" t="str">
        <f t="shared" ca="1" si="42"/>
        <v>`timeStamp`:,</v>
      </c>
      <c r="O78" s="25" t="str">
        <f t="shared" ca="1" si="43"/>
        <v>`payrollPeriod`:,</v>
      </c>
      <c r="P78" s="25" t="str">
        <f t="shared" ca="1" si="44"/>
        <v>`rprtDateX`:,</v>
      </c>
      <c r="Q78" s="25" t="str">
        <f t="shared" ca="1" si="45"/>
        <v>`payroll_Period`:,</v>
      </c>
      <c r="R78" s="25" t="str">
        <f t="shared" ca="1" si="46"/>
        <v>`tsX`:,</v>
      </c>
      <c r="S78" s="25" t="str">
        <f t="shared" ca="1" si="47"/>
        <v>`teX`:,</v>
      </c>
      <c r="T78" s="26" t="str">
        <f t="shared" ca="1" si="48"/>
        <v>`ts`:`00:00`,</v>
      </c>
      <c r="U78" s="26" t="str">
        <f t="shared" ca="1" si="49"/>
        <v>`te`:`00:00`,</v>
      </c>
      <c r="V78" s="25" t="str">
        <f t="shared" ca="1" si="50"/>
        <v>`repairHrs`:,</v>
      </c>
      <c r="W78" s="26" t="str">
        <f t="shared" ca="1" si="51"/>
        <v>`rprtDate`:`1900-01-00`,</v>
      </c>
      <c r="X78" s="26" t="str">
        <f t="shared" ca="1" si="52"/>
        <v>`timeStarts`:``,</v>
      </c>
      <c r="Y78" s="26" t="str">
        <f t="shared" ca="1" si="53"/>
        <v>`timeEnds`:``,</v>
      </c>
      <c r="Z78" s="26" t="str">
        <f t="shared" ca="1" si="54"/>
        <v>`shift`:``,</v>
      </c>
      <c r="AA78" s="25" t="str">
        <f t="shared" ca="1" si="55"/>
        <v>`shiftStartTime`:,</v>
      </c>
      <c r="AB78" s="26" t="str">
        <f t="shared" ca="1" si="56"/>
        <v>`wONum`:``,</v>
      </c>
      <c r="AC78" s="26" t="str">
        <f t="shared" ca="1" si="57"/>
        <v>`uNum`:``,</v>
      </c>
      <c r="AD78" s="27" t="str">
        <f t="shared" ca="1" si="58"/>
        <v>`notes`:``,</v>
      </c>
      <c r="AE78" s="27" t="str">
        <f t="shared" ca="1" si="59"/>
        <v>`shift_Serial`:``},</v>
      </c>
      <c r="AF78" s="17" t="s">
        <v>104</v>
      </c>
    </row>
    <row r="79" spans="2:32" ht="15" x14ac:dyDescent="0.25">
      <c r="B79" s="26" t="str">
        <f t="shared" ca="1" si="30"/>
        <v>{`_id`:``,</v>
      </c>
      <c r="C79" s="26" t="str">
        <f t="shared" ca="1" si="31"/>
        <v>`worksiteEncoded`:``,</v>
      </c>
      <c r="D79" s="26" t="str">
        <f t="shared" ca="1" si="32"/>
        <v>`client`:``,</v>
      </c>
      <c r="E79" s="26" t="str">
        <f t="shared" ca="1" si="33"/>
        <v>`location`:``,</v>
      </c>
      <c r="F79" s="26" t="str">
        <f t="shared" ca="1" si="34"/>
        <v>`locID`:``,</v>
      </c>
      <c r="G79" s="26" t="str">
        <f t="shared" ca="1" si="35"/>
        <v>`username`:``,</v>
      </c>
      <c r="H79" s="26" t="str">
        <f t="shared" ca="1" si="36"/>
        <v>`lastName`:``,</v>
      </c>
      <c r="I79" s="26" t="str">
        <f t="shared" ca="1" si="37"/>
        <v>`firstName`:``,</v>
      </c>
      <c r="J79" s="26" t="str">
        <f t="shared" ca="1" si="38"/>
        <v>`technician`:``,</v>
      </c>
      <c r="K79" s="26" t="str">
        <f t="shared" ca="1" si="39"/>
        <v>`timeStampM`:``,</v>
      </c>
      <c r="L79" s="26" t="str">
        <f t="shared" ca="1" si="40"/>
        <v>`shiftSerial`:``,</v>
      </c>
      <c r="M79" s="25" t="str">
        <f t="shared" ca="1" si="41"/>
        <v>`siteUid`:,</v>
      </c>
      <c r="N79" s="25" t="str">
        <f t="shared" ca="1" si="42"/>
        <v>`timeStamp`:,</v>
      </c>
      <c r="O79" s="25" t="str">
        <f t="shared" ca="1" si="43"/>
        <v>`payrollPeriod`:,</v>
      </c>
      <c r="P79" s="25" t="str">
        <f t="shared" ca="1" si="44"/>
        <v>`rprtDateX`:,</v>
      </c>
      <c r="Q79" s="25" t="str">
        <f t="shared" ca="1" si="45"/>
        <v>`payroll_Period`:,</v>
      </c>
      <c r="R79" s="25" t="str">
        <f t="shared" ca="1" si="46"/>
        <v>`tsX`:,</v>
      </c>
      <c r="S79" s="25" t="str">
        <f t="shared" ca="1" si="47"/>
        <v>`teX`:,</v>
      </c>
      <c r="T79" s="26" t="str">
        <f t="shared" ca="1" si="48"/>
        <v>`ts`:`00:00`,</v>
      </c>
      <c r="U79" s="26" t="str">
        <f t="shared" ca="1" si="49"/>
        <v>`te`:`00:00`,</v>
      </c>
      <c r="V79" s="25" t="str">
        <f t="shared" ca="1" si="50"/>
        <v>`repairHrs`:,</v>
      </c>
      <c r="W79" s="26" t="str">
        <f t="shared" ca="1" si="51"/>
        <v>`rprtDate`:`1900-01-00`,</v>
      </c>
      <c r="X79" s="26" t="str">
        <f t="shared" ca="1" si="52"/>
        <v>`timeStarts`:``,</v>
      </c>
      <c r="Y79" s="26" t="str">
        <f t="shared" ca="1" si="53"/>
        <v>`timeEnds`:``,</v>
      </c>
      <c r="Z79" s="26" t="str">
        <f t="shared" ca="1" si="54"/>
        <v>`shift`:``,</v>
      </c>
      <c r="AA79" s="25" t="str">
        <f t="shared" ca="1" si="55"/>
        <v>`shiftStartTime`:,</v>
      </c>
      <c r="AB79" s="26" t="str">
        <f t="shared" ca="1" si="56"/>
        <v>`wONum`:``,</v>
      </c>
      <c r="AC79" s="26" t="str">
        <f t="shared" ca="1" si="57"/>
        <v>`uNum`:``,</v>
      </c>
      <c r="AD79" s="27" t="str">
        <f t="shared" ca="1" si="58"/>
        <v>`notes`:``,</v>
      </c>
      <c r="AE79" s="27" t="str">
        <f t="shared" ca="1" si="59"/>
        <v>`shift_Serial`:``},</v>
      </c>
      <c r="AF79" s="17" t="s">
        <v>104</v>
      </c>
    </row>
    <row r="80" spans="2:32" ht="15" x14ac:dyDescent="0.25">
      <c r="B80" s="26" t="str">
        <f t="shared" ca="1" si="30"/>
        <v>{`_id`:``,</v>
      </c>
      <c r="C80" s="26" t="str">
        <f t="shared" ca="1" si="31"/>
        <v>`worksiteEncoded`:``,</v>
      </c>
      <c r="D80" s="26" t="str">
        <f t="shared" ca="1" si="32"/>
        <v>`client`:``,</v>
      </c>
      <c r="E80" s="26" t="str">
        <f t="shared" ca="1" si="33"/>
        <v>`location`:``,</v>
      </c>
      <c r="F80" s="26" t="str">
        <f t="shared" ca="1" si="34"/>
        <v>`locID`:``,</v>
      </c>
      <c r="G80" s="26" t="str">
        <f t="shared" ca="1" si="35"/>
        <v>`username`:``,</v>
      </c>
      <c r="H80" s="26" t="str">
        <f t="shared" ca="1" si="36"/>
        <v>`lastName`:``,</v>
      </c>
      <c r="I80" s="26" t="str">
        <f t="shared" ca="1" si="37"/>
        <v>`firstName`:``,</v>
      </c>
      <c r="J80" s="26" t="str">
        <f t="shared" ca="1" si="38"/>
        <v>`technician`:``,</v>
      </c>
      <c r="K80" s="26" t="str">
        <f t="shared" ca="1" si="39"/>
        <v>`timeStampM`:``,</v>
      </c>
      <c r="L80" s="26" t="str">
        <f t="shared" ca="1" si="40"/>
        <v>`shiftSerial`:``,</v>
      </c>
      <c r="M80" s="25" t="str">
        <f t="shared" ca="1" si="41"/>
        <v>`siteUid`:,</v>
      </c>
      <c r="N80" s="25" t="str">
        <f t="shared" ca="1" si="42"/>
        <v>`timeStamp`:,</v>
      </c>
      <c r="O80" s="25" t="str">
        <f t="shared" ca="1" si="43"/>
        <v>`payrollPeriod`:,</v>
      </c>
      <c r="P80" s="25" t="str">
        <f t="shared" ca="1" si="44"/>
        <v>`rprtDateX`:,</v>
      </c>
      <c r="Q80" s="25" t="str">
        <f t="shared" ca="1" si="45"/>
        <v>`payroll_Period`:,</v>
      </c>
      <c r="R80" s="25" t="str">
        <f t="shared" ca="1" si="46"/>
        <v>`tsX`:,</v>
      </c>
      <c r="S80" s="25" t="str">
        <f t="shared" ca="1" si="47"/>
        <v>`teX`:,</v>
      </c>
      <c r="T80" s="26" t="str">
        <f t="shared" ca="1" si="48"/>
        <v>`ts`:`00:00`,</v>
      </c>
      <c r="U80" s="26" t="str">
        <f t="shared" ca="1" si="49"/>
        <v>`te`:`00:00`,</v>
      </c>
      <c r="V80" s="25" t="str">
        <f t="shared" ca="1" si="50"/>
        <v>`repairHrs`:,</v>
      </c>
      <c r="W80" s="26" t="str">
        <f t="shared" ca="1" si="51"/>
        <v>`rprtDate`:`1900-01-00`,</v>
      </c>
      <c r="X80" s="26" t="str">
        <f t="shared" ca="1" si="52"/>
        <v>`timeStarts`:``,</v>
      </c>
      <c r="Y80" s="26" t="str">
        <f t="shared" ca="1" si="53"/>
        <v>`timeEnds`:``,</v>
      </c>
      <c r="Z80" s="26" t="str">
        <f t="shared" ca="1" si="54"/>
        <v>`shift`:``,</v>
      </c>
      <c r="AA80" s="25" t="str">
        <f t="shared" ca="1" si="55"/>
        <v>`shiftStartTime`:,</v>
      </c>
      <c r="AB80" s="26" t="str">
        <f t="shared" ca="1" si="56"/>
        <v>`wONum`:``,</v>
      </c>
      <c r="AC80" s="26" t="str">
        <f t="shared" ca="1" si="57"/>
        <v>`uNum`:``,</v>
      </c>
      <c r="AD80" s="27" t="str">
        <f t="shared" ca="1" si="58"/>
        <v>`notes`:``,</v>
      </c>
      <c r="AE80" s="27" t="str">
        <f t="shared" ca="1" si="59"/>
        <v>`shift_Serial`:``},</v>
      </c>
      <c r="AF80" s="17" t="s">
        <v>104</v>
      </c>
    </row>
    <row r="81" spans="2:32" ht="15" x14ac:dyDescent="0.25">
      <c r="B81" s="26" t="str">
        <f t="shared" ca="1" si="30"/>
        <v>{`_id`:``,</v>
      </c>
      <c r="C81" s="26" t="str">
        <f t="shared" ca="1" si="31"/>
        <v>`worksiteEncoded`:``,</v>
      </c>
      <c r="D81" s="26" t="str">
        <f t="shared" ca="1" si="32"/>
        <v>`client`:``,</v>
      </c>
      <c r="E81" s="26" t="str">
        <f t="shared" ca="1" si="33"/>
        <v>`location`:``,</v>
      </c>
      <c r="F81" s="26" t="str">
        <f t="shared" ca="1" si="34"/>
        <v>`locID`:``,</v>
      </c>
      <c r="G81" s="26" t="str">
        <f t="shared" ca="1" si="35"/>
        <v>`username`:``,</v>
      </c>
      <c r="H81" s="26" t="str">
        <f t="shared" ca="1" si="36"/>
        <v>`lastName`:``,</v>
      </c>
      <c r="I81" s="26" t="str">
        <f t="shared" ca="1" si="37"/>
        <v>`firstName`:``,</v>
      </c>
      <c r="J81" s="26" t="str">
        <f t="shared" ca="1" si="38"/>
        <v>`technician`:``,</v>
      </c>
      <c r="K81" s="26" t="str">
        <f t="shared" ca="1" si="39"/>
        <v>`timeStampM`:``,</v>
      </c>
      <c r="L81" s="26" t="str">
        <f t="shared" ca="1" si="40"/>
        <v>`shiftSerial`:``,</v>
      </c>
      <c r="M81" s="25" t="str">
        <f t="shared" ca="1" si="41"/>
        <v>`siteUid`:,</v>
      </c>
      <c r="N81" s="25" t="str">
        <f t="shared" ca="1" si="42"/>
        <v>`timeStamp`:,</v>
      </c>
      <c r="O81" s="25" t="str">
        <f t="shared" ca="1" si="43"/>
        <v>`payrollPeriod`:,</v>
      </c>
      <c r="P81" s="25" t="str">
        <f t="shared" ca="1" si="44"/>
        <v>`rprtDateX`:,</v>
      </c>
      <c r="Q81" s="25" t="str">
        <f t="shared" ca="1" si="45"/>
        <v>`payroll_Period`:,</v>
      </c>
      <c r="R81" s="25" t="str">
        <f t="shared" ca="1" si="46"/>
        <v>`tsX`:,</v>
      </c>
      <c r="S81" s="25" t="str">
        <f t="shared" ca="1" si="47"/>
        <v>`teX`:,</v>
      </c>
      <c r="T81" s="26" t="str">
        <f t="shared" ca="1" si="48"/>
        <v>`ts`:`00:00`,</v>
      </c>
      <c r="U81" s="26" t="str">
        <f t="shared" ca="1" si="49"/>
        <v>`te`:`00:00`,</v>
      </c>
      <c r="V81" s="25" t="str">
        <f t="shared" ca="1" si="50"/>
        <v>`repairHrs`:,</v>
      </c>
      <c r="W81" s="26" t="str">
        <f t="shared" ca="1" si="51"/>
        <v>`rprtDate`:`1900-01-00`,</v>
      </c>
      <c r="X81" s="26" t="str">
        <f t="shared" ca="1" si="52"/>
        <v>`timeStarts`:``,</v>
      </c>
      <c r="Y81" s="26" t="str">
        <f t="shared" ca="1" si="53"/>
        <v>`timeEnds`:``,</v>
      </c>
      <c r="Z81" s="26" t="str">
        <f t="shared" ca="1" si="54"/>
        <v>`shift`:``,</v>
      </c>
      <c r="AA81" s="25" t="str">
        <f t="shared" ca="1" si="55"/>
        <v>`shiftStartTime`:,</v>
      </c>
      <c r="AB81" s="26" t="str">
        <f t="shared" ca="1" si="56"/>
        <v>`wONum`:``,</v>
      </c>
      <c r="AC81" s="26" t="str">
        <f t="shared" ca="1" si="57"/>
        <v>`uNum`:``,</v>
      </c>
      <c r="AD81" s="27" t="str">
        <f t="shared" ca="1" si="58"/>
        <v>`notes`:``,</v>
      </c>
      <c r="AE81" s="27" t="str">
        <f t="shared" ca="1" si="59"/>
        <v>`shift_Serial`:``},</v>
      </c>
      <c r="AF81" s="17" t="s">
        <v>104</v>
      </c>
    </row>
    <row r="82" spans="2:32" ht="15" x14ac:dyDescent="0.25">
      <c r="B82" s="26" t="str">
        <f t="shared" ca="1" si="30"/>
        <v>{`_id`:``,</v>
      </c>
      <c r="C82" s="26" t="str">
        <f t="shared" ca="1" si="31"/>
        <v>`worksiteEncoded`:``,</v>
      </c>
      <c r="D82" s="26" t="str">
        <f t="shared" ca="1" si="32"/>
        <v>`client`:``,</v>
      </c>
      <c r="E82" s="26" t="str">
        <f t="shared" ca="1" si="33"/>
        <v>`location`:``,</v>
      </c>
      <c r="F82" s="26" t="str">
        <f t="shared" ca="1" si="34"/>
        <v>`locID`:``,</v>
      </c>
      <c r="G82" s="26" t="str">
        <f t="shared" ca="1" si="35"/>
        <v>`username`:``,</v>
      </c>
      <c r="H82" s="26" t="str">
        <f t="shared" ca="1" si="36"/>
        <v>`lastName`:``,</v>
      </c>
      <c r="I82" s="26" t="str">
        <f t="shared" ca="1" si="37"/>
        <v>`firstName`:``,</v>
      </c>
      <c r="J82" s="26" t="str">
        <f t="shared" ca="1" si="38"/>
        <v>`technician`:``,</v>
      </c>
      <c r="K82" s="26" t="str">
        <f t="shared" ca="1" si="39"/>
        <v>`timeStampM`:``,</v>
      </c>
      <c r="L82" s="26" t="str">
        <f t="shared" ca="1" si="40"/>
        <v>`shiftSerial`:``,</v>
      </c>
      <c r="M82" s="25" t="str">
        <f t="shared" ca="1" si="41"/>
        <v>`siteUid`:,</v>
      </c>
      <c r="N82" s="25" t="str">
        <f t="shared" ca="1" si="42"/>
        <v>`timeStamp`:,</v>
      </c>
      <c r="O82" s="25" t="str">
        <f t="shared" ca="1" si="43"/>
        <v>`payrollPeriod`:,</v>
      </c>
      <c r="P82" s="25" t="str">
        <f t="shared" ca="1" si="44"/>
        <v>`rprtDateX`:,</v>
      </c>
      <c r="Q82" s="25" t="str">
        <f t="shared" ca="1" si="45"/>
        <v>`payroll_Period`:,</v>
      </c>
      <c r="R82" s="25" t="str">
        <f t="shared" ca="1" si="46"/>
        <v>`tsX`:,</v>
      </c>
      <c r="S82" s="25" t="str">
        <f t="shared" ca="1" si="47"/>
        <v>`teX`:,</v>
      </c>
      <c r="T82" s="26" t="str">
        <f t="shared" ca="1" si="48"/>
        <v>`ts`:`00:00`,</v>
      </c>
      <c r="U82" s="26" t="str">
        <f t="shared" ca="1" si="49"/>
        <v>`te`:`00:00`,</v>
      </c>
      <c r="V82" s="25" t="str">
        <f t="shared" ca="1" si="50"/>
        <v>`repairHrs`:,</v>
      </c>
      <c r="W82" s="26" t="str">
        <f t="shared" ca="1" si="51"/>
        <v>`rprtDate`:`1900-01-00`,</v>
      </c>
      <c r="X82" s="26" t="str">
        <f t="shared" ca="1" si="52"/>
        <v>`timeStarts`:``,</v>
      </c>
      <c r="Y82" s="26" t="str">
        <f t="shared" ca="1" si="53"/>
        <v>`timeEnds`:``,</v>
      </c>
      <c r="Z82" s="26" t="str">
        <f t="shared" ca="1" si="54"/>
        <v>`shift`:``,</v>
      </c>
      <c r="AA82" s="25" t="str">
        <f t="shared" ca="1" si="55"/>
        <v>`shiftStartTime`:,</v>
      </c>
      <c r="AB82" s="26" t="str">
        <f t="shared" ca="1" si="56"/>
        <v>`wONum`:``,</v>
      </c>
      <c r="AC82" s="26" t="str">
        <f t="shared" ca="1" si="57"/>
        <v>`uNum`:``,</v>
      </c>
      <c r="AD82" s="27" t="str">
        <f t="shared" ca="1" si="58"/>
        <v>`notes`:``,</v>
      </c>
      <c r="AE82" s="27" t="str">
        <f t="shared" ca="1" si="59"/>
        <v>`shift_Serial`:``},</v>
      </c>
      <c r="AF82" s="17" t="s">
        <v>104</v>
      </c>
    </row>
    <row r="83" spans="2:32" ht="15" x14ac:dyDescent="0.25">
      <c r="B83" s="26" t="str">
        <f t="shared" ca="1" si="30"/>
        <v>{`_id`:``,</v>
      </c>
      <c r="C83" s="26" t="str">
        <f t="shared" ca="1" si="31"/>
        <v>`worksiteEncoded`:``,</v>
      </c>
      <c r="D83" s="26" t="str">
        <f t="shared" ca="1" si="32"/>
        <v>`client`:``,</v>
      </c>
      <c r="E83" s="26" t="str">
        <f t="shared" ca="1" si="33"/>
        <v>`location`:``,</v>
      </c>
      <c r="F83" s="26" t="str">
        <f t="shared" ca="1" si="34"/>
        <v>`locID`:``,</v>
      </c>
      <c r="G83" s="26" t="str">
        <f t="shared" ca="1" si="35"/>
        <v>`username`:``,</v>
      </c>
      <c r="H83" s="26" t="str">
        <f t="shared" ca="1" si="36"/>
        <v>`lastName`:``,</v>
      </c>
      <c r="I83" s="26" t="str">
        <f t="shared" ca="1" si="37"/>
        <v>`firstName`:``,</v>
      </c>
      <c r="J83" s="26" t="str">
        <f t="shared" ca="1" si="38"/>
        <v>`technician`:``,</v>
      </c>
      <c r="K83" s="26" t="str">
        <f t="shared" ca="1" si="39"/>
        <v>`timeStampM`:``,</v>
      </c>
      <c r="L83" s="26" t="str">
        <f t="shared" ca="1" si="40"/>
        <v>`shiftSerial`:``,</v>
      </c>
      <c r="M83" s="25" t="str">
        <f t="shared" ca="1" si="41"/>
        <v>`siteUid`:,</v>
      </c>
      <c r="N83" s="25" t="str">
        <f t="shared" ca="1" si="42"/>
        <v>`timeStamp`:,</v>
      </c>
      <c r="O83" s="25" t="str">
        <f t="shared" ca="1" si="43"/>
        <v>`payrollPeriod`:,</v>
      </c>
      <c r="P83" s="25" t="str">
        <f t="shared" ca="1" si="44"/>
        <v>`rprtDateX`:,</v>
      </c>
      <c r="Q83" s="25" t="str">
        <f t="shared" ca="1" si="45"/>
        <v>`payroll_Period`:,</v>
      </c>
      <c r="R83" s="25" t="str">
        <f t="shared" ca="1" si="46"/>
        <v>`tsX`:,</v>
      </c>
      <c r="S83" s="25" t="str">
        <f t="shared" ca="1" si="47"/>
        <v>`teX`:,</v>
      </c>
      <c r="T83" s="26" t="str">
        <f t="shared" ca="1" si="48"/>
        <v>`ts`:`00:00`,</v>
      </c>
      <c r="U83" s="26" t="str">
        <f t="shared" ca="1" si="49"/>
        <v>`te`:`00:00`,</v>
      </c>
      <c r="V83" s="25" t="str">
        <f t="shared" ca="1" si="50"/>
        <v>`repairHrs`:,</v>
      </c>
      <c r="W83" s="26" t="str">
        <f t="shared" ca="1" si="51"/>
        <v>`rprtDate`:`1900-01-00`,</v>
      </c>
      <c r="X83" s="26" t="str">
        <f t="shared" ca="1" si="52"/>
        <v>`timeStarts`:``,</v>
      </c>
      <c r="Y83" s="26" t="str">
        <f t="shared" ca="1" si="53"/>
        <v>`timeEnds`:``,</v>
      </c>
      <c r="Z83" s="26" t="str">
        <f t="shared" ca="1" si="54"/>
        <v>`shift`:``,</v>
      </c>
      <c r="AA83" s="25" t="str">
        <f t="shared" ca="1" si="55"/>
        <v>`shiftStartTime`:,</v>
      </c>
      <c r="AB83" s="26" t="str">
        <f t="shared" ca="1" si="56"/>
        <v>`wONum`:``,</v>
      </c>
      <c r="AC83" s="26" t="str">
        <f t="shared" ca="1" si="57"/>
        <v>`uNum`:``,</v>
      </c>
      <c r="AD83" s="27" t="str">
        <f t="shared" ca="1" si="58"/>
        <v>`notes`:``,</v>
      </c>
      <c r="AE83" s="27" t="str">
        <f t="shared" ca="1" si="59"/>
        <v>`shift_Serial`:``},</v>
      </c>
      <c r="AF83" s="17" t="s">
        <v>104</v>
      </c>
    </row>
    <row r="84" spans="2:32" ht="15" x14ac:dyDescent="0.25">
      <c r="B84" s="26" t="str">
        <f t="shared" ca="1" si="30"/>
        <v>{`_id`:``,</v>
      </c>
      <c r="C84" s="26" t="str">
        <f t="shared" ca="1" si="31"/>
        <v>`worksiteEncoded`:``,</v>
      </c>
      <c r="D84" s="26" t="str">
        <f t="shared" ca="1" si="32"/>
        <v>`client`:``,</v>
      </c>
      <c r="E84" s="26" t="str">
        <f t="shared" ca="1" si="33"/>
        <v>`location`:``,</v>
      </c>
      <c r="F84" s="26" t="str">
        <f t="shared" ca="1" si="34"/>
        <v>`locID`:``,</v>
      </c>
      <c r="G84" s="26" t="str">
        <f t="shared" ca="1" si="35"/>
        <v>`username`:``,</v>
      </c>
      <c r="H84" s="26" t="str">
        <f t="shared" ca="1" si="36"/>
        <v>`lastName`:``,</v>
      </c>
      <c r="I84" s="26" t="str">
        <f t="shared" ca="1" si="37"/>
        <v>`firstName`:``,</v>
      </c>
      <c r="J84" s="26" t="str">
        <f t="shared" ca="1" si="38"/>
        <v>`technician`:``,</v>
      </c>
      <c r="K84" s="26" t="str">
        <f t="shared" ca="1" si="39"/>
        <v>`timeStampM`:``,</v>
      </c>
      <c r="L84" s="26" t="str">
        <f t="shared" ca="1" si="40"/>
        <v>`shiftSerial`:``,</v>
      </c>
      <c r="M84" s="25" t="str">
        <f t="shared" ca="1" si="41"/>
        <v>`siteUid`:,</v>
      </c>
      <c r="N84" s="25" t="str">
        <f t="shared" ca="1" si="42"/>
        <v>`timeStamp`:,</v>
      </c>
      <c r="O84" s="25" t="str">
        <f t="shared" ca="1" si="43"/>
        <v>`payrollPeriod`:,</v>
      </c>
      <c r="P84" s="25" t="str">
        <f t="shared" ca="1" si="44"/>
        <v>`rprtDateX`:,</v>
      </c>
      <c r="Q84" s="25" t="str">
        <f t="shared" ca="1" si="45"/>
        <v>`payroll_Period`:,</v>
      </c>
      <c r="R84" s="25" t="str">
        <f t="shared" ca="1" si="46"/>
        <v>`tsX`:,</v>
      </c>
      <c r="S84" s="25" t="str">
        <f t="shared" ca="1" si="47"/>
        <v>`teX`:,</v>
      </c>
      <c r="T84" s="26" t="str">
        <f t="shared" ca="1" si="48"/>
        <v>`ts`:`00:00`,</v>
      </c>
      <c r="U84" s="26" t="str">
        <f t="shared" ca="1" si="49"/>
        <v>`te`:`00:00`,</v>
      </c>
      <c r="V84" s="25" t="str">
        <f t="shared" ca="1" si="50"/>
        <v>`repairHrs`:,</v>
      </c>
      <c r="W84" s="26" t="str">
        <f t="shared" ca="1" si="51"/>
        <v>`rprtDate`:`1900-01-00`,</v>
      </c>
      <c r="X84" s="26" t="str">
        <f t="shared" ca="1" si="52"/>
        <v>`timeStarts`:``,</v>
      </c>
      <c r="Y84" s="26" t="str">
        <f t="shared" ca="1" si="53"/>
        <v>`timeEnds`:``,</v>
      </c>
      <c r="Z84" s="26" t="str">
        <f t="shared" ca="1" si="54"/>
        <v>`shift`:``,</v>
      </c>
      <c r="AA84" s="25" t="str">
        <f t="shared" ca="1" si="55"/>
        <v>`shiftStartTime`:,</v>
      </c>
      <c r="AB84" s="26" t="str">
        <f t="shared" ca="1" si="56"/>
        <v>`wONum`:``,</v>
      </c>
      <c r="AC84" s="26" t="str">
        <f t="shared" ca="1" si="57"/>
        <v>`uNum`:``,</v>
      </c>
      <c r="AD84" s="27" t="str">
        <f t="shared" ca="1" si="58"/>
        <v>`notes`:``,</v>
      </c>
      <c r="AE84" s="27" t="str">
        <f t="shared" ca="1" si="59"/>
        <v>`shift_Serial`:``},</v>
      </c>
      <c r="AF84" s="17" t="s">
        <v>104</v>
      </c>
    </row>
    <row r="85" spans="2:32" ht="15" x14ac:dyDescent="0.25">
      <c r="B85" s="26" t="str">
        <f t="shared" ca="1" si="30"/>
        <v>{`_id`:``,</v>
      </c>
      <c r="C85" s="26" t="str">
        <f t="shared" ca="1" si="31"/>
        <v>`worksiteEncoded`:``,</v>
      </c>
      <c r="D85" s="26" t="str">
        <f t="shared" ca="1" si="32"/>
        <v>`client`:``,</v>
      </c>
      <c r="E85" s="26" t="str">
        <f t="shared" ca="1" si="33"/>
        <v>`location`:``,</v>
      </c>
      <c r="F85" s="26" t="str">
        <f t="shared" ca="1" si="34"/>
        <v>`locID`:``,</v>
      </c>
      <c r="G85" s="26" t="str">
        <f t="shared" ca="1" si="35"/>
        <v>`username`:``,</v>
      </c>
      <c r="H85" s="26" t="str">
        <f t="shared" ca="1" si="36"/>
        <v>`lastName`:``,</v>
      </c>
      <c r="I85" s="26" t="str">
        <f t="shared" ca="1" si="37"/>
        <v>`firstName`:``,</v>
      </c>
      <c r="J85" s="26" t="str">
        <f t="shared" ca="1" si="38"/>
        <v>`technician`:``,</v>
      </c>
      <c r="K85" s="26" t="str">
        <f t="shared" ca="1" si="39"/>
        <v>`timeStampM`:``,</v>
      </c>
      <c r="L85" s="26" t="str">
        <f t="shared" ca="1" si="40"/>
        <v>`shiftSerial`:``,</v>
      </c>
      <c r="M85" s="25" t="str">
        <f t="shared" ca="1" si="41"/>
        <v>`siteUid`:,</v>
      </c>
      <c r="N85" s="25" t="str">
        <f t="shared" ca="1" si="42"/>
        <v>`timeStamp`:,</v>
      </c>
      <c r="O85" s="25" t="str">
        <f t="shared" ca="1" si="43"/>
        <v>`payrollPeriod`:,</v>
      </c>
      <c r="P85" s="25" t="str">
        <f t="shared" ca="1" si="44"/>
        <v>`rprtDateX`:,</v>
      </c>
      <c r="Q85" s="25" t="str">
        <f t="shared" ca="1" si="45"/>
        <v>`payroll_Period`:,</v>
      </c>
      <c r="R85" s="25" t="str">
        <f t="shared" ca="1" si="46"/>
        <v>`tsX`:,</v>
      </c>
      <c r="S85" s="25" t="str">
        <f t="shared" ca="1" si="47"/>
        <v>`teX`:,</v>
      </c>
      <c r="T85" s="26" t="str">
        <f t="shared" ca="1" si="48"/>
        <v>`ts`:`00:00`,</v>
      </c>
      <c r="U85" s="26" t="str">
        <f t="shared" ca="1" si="49"/>
        <v>`te`:`00:00`,</v>
      </c>
      <c r="V85" s="25" t="str">
        <f t="shared" ca="1" si="50"/>
        <v>`repairHrs`:,</v>
      </c>
      <c r="W85" s="26" t="str">
        <f t="shared" ca="1" si="51"/>
        <v>`rprtDate`:`1900-01-00`,</v>
      </c>
      <c r="X85" s="26" t="str">
        <f t="shared" ca="1" si="52"/>
        <v>`timeStarts`:``,</v>
      </c>
      <c r="Y85" s="26" t="str">
        <f t="shared" ca="1" si="53"/>
        <v>`timeEnds`:``,</v>
      </c>
      <c r="Z85" s="26" t="str">
        <f t="shared" ca="1" si="54"/>
        <v>`shift`:``,</v>
      </c>
      <c r="AA85" s="25" t="str">
        <f t="shared" ca="1" si="55"/>
        <v>`shiftStartTime`:,</v>
      </c>
      <c r="AB85" s="26" t="str">
        <f t="shared" ca="1" si="56"/>
        <v>`wONum`:``,</v>
      </c>
      <c r="AC85" s="26" t="str">
        <f t="shared" ca="1" si="57"/>
        <v>`uNum`:``,</v>
      </c>
      <c r="AD85" s="27" t="str">
        <f t="shared" ca="1" si="58"/>
        <v>`notes`:``,</v>
      </c>
      <c r="AE85" s="27" t="str">
        <f t="shared" ca="1" si="59"/>
        <v>`shift_Serial`:``},</v>
      </c>
      <c r="AF85" s="17" t="s">
        <v>104</v>
      </c>
    </row>
    <row r="86" spans="2:32" ht="15" x14ac:dyDescent="0.25">
      <c r="B86" s="26" t="str">
        <f t="shared" ca="1" si="30"/>
        <v>{`_id`:``,</v>
      </c>
      <c r="C86" s="26" t="str">
        <f t="shared" ca="1" si="31"/>
        <v>`worksiteEncoded`:``,</v>
      </c>
      <c r="D86" s="26" t="str">
        <f t="shared" ca="1" si="32"/>
        <v>`client`:``,</v>
      </c>
      <c r="E86" s="26" t="str">
        <f t="shared" ca="1" si="33"/>
        <v>`location`:``,</v>
      </c>
      <c r="F86" s="26" t="str">
        <f t="shared" ca="1" si="34"/>
        <v>`locID`:``,</v>
      </c>
      <c r="G86" s="26" t="str">
        <f t="shared" ca="1" si="35"/>
        <v>`username`:``,</v>
      </c>
      <c r="H86" s="26" t="str">
        <f t="shared" ca="1" si="36"/>
        <v>`lastName`:``,</v>
      </c>
      <c r="I86" s="26" t="str">
        <f t="shared" ca="1" si="37"/>
        <v>`firstName`:``,</v>
      </c>
      <c r="J86" s="26" t="str">
        <f t="shared" ca="1" si="38"/>
        <v>`technician`:``,</v>
      </c>
      <c r="K86" s="26" t="str">
        <f t="shared" ca="1" si="39"/>
        <v>`timeStampM`:``,</v>
      </c>
      <c r="L86" s="26" t="str">
        <f t="shared" ca="1" si="40"/>
        <v>`shiftSerial`:``,</v>
      </c>
      <c r="M86" s="25" t="str">
        <f t="shared" ca="1" si="41"/>
        <v>`siteUid`:,</v>
      </c>
      <c r="N86" s="25" t="str">
        <f t="shared" ca="1" si="42"/>
        <v>`timeStamp`:,</v>
      </c>
      <c r="O86" s="25" t="str">
        <f t="shared" ca="1" si="43"/>
        <v>`payrollPeriod`:,</v>
      </c>
      <c r="P86" s="25" t="str">
        <f t="shared" ca="1" si="44"/>
        <v>`rprtDateX`:,</v>
      </c>
      <c r="Q86" s="25" t="str">
        <f t="shared" ca="1" si="45"/>
        <v>`payroll_Period`:,</v>
      </c>
      <c r="R86" s="25" t="str">
        <f t="shared" ca="1" si="46"/>
        <v>`tsX`:,</v>
      </c>
      <c r="S86" s="25" t="str">
        <f t="shared" ca="1" si="47"/>
        <v>`teX`:,</v>
      </c>
      <c r="T86" s="26" t="str">
        <f t="shared" ca="1" si="48"/>
        <v>`ts`:`00:00`,</v>
      </c>
      <c r="U86" s="26" t="str">
        <f t="shared" ca="1" si="49"/>
        <v>`te`:`00:00`,</v>
      </c>
      <c r="V86" s="25" t="str">
        <f t="shared" ca="1" si="50"/>
        <v>`repairHrs`:,</v>
      </c>
      <c r="W86" s="26" t="str">
        <f t="shared" ca="1" si="51"/>
        <v>`rprtDate`:`1900-01-00`,</v>
      </c>
      <c r="X86" s="26" t="str">
        <f t="shared" ca="1" si="52"/>
        <v>`timeStarts`:``,</v>
      </c>
      <c r="Y86" s="26" t="str">
        <f t="shared" ca="1" si="53"/>
        <v>`timeEnds`:``,</v>
      </c>
      <c r="Z86" s="26" t="str">
        <f t="shared" ca="1" si="54"/>
        <v>`shift`:``,</v>
      </c>
      <c r="AA86" s="25" t="str">
        <f t="shared" ca="1" si="55"/>
        <v>`shiftStartTime`:,</v>
      </c>
      <c r="AB86" s="26" t="str">
        <f t="shared" ca="1" si="56"/>
        <v>`wONum`:``,</v>
      </c>
      <c r="AC86" s="26" t="str">
        <f t="shared" ca="1" si="57"/>
        <v>`uNum`:``,</v>
      </c>
      <c r="AD86" s="27" t="str">
        <f t="shared" ca="1" si="58"/>
        <v>`notes`:``,</v>
      </c>
      <c r="AE86" s="27" t="str">
        <f t="shared" ca="1" si="59"/>
        <v>`shift_Serial`:``},</v>
      </c>
      <c r="AF86" s="17" t="s">
        <v>104</v>
      </c>
    </row>
    <row r="87" spans="2:32" ht="15" x14ac:dyDescent="0.25">
      <c r="B87" s="26" t="str">
        <f t="shared" ca="1" si="30"/>
        <v>{`_id`:``,</v>
      </c>
      <c r="C87" s="26" t="str">
        <f t="shared" ca="1" si="31"/>
        <v>`worksiteEncoded`:``,</v>
      </c>
      <c r="D87" s="26" t="str">
        <f t="shared" ca="1" si="32"/>
        <v>`client`:``,</v>
      </c>
      <c r="E87" s="26" t="str">
        <f t="shared" ca="1" si="33"/>
        <v>`location`:``,</v>
      </c>
      <c r="F87" s="26" t="str">
        <f t="shared" ca="1" si="34"/>
        <v>`locID`:``,</v>
      </c>
      <c r="G87" s="26" t="str">
        <f t="shared" ca="1" si="35"/>
        <v>`username`:``,</v>
      </c>
      <c r="H87" s="26" t="str">
        <f t="shared" ca="1" si="36"/>
        <v>`lastName`:``,</v>
      </c>
      <c r="I87" s="26" t="str">
        <f t="shared" ca="1" si="37"/>
        <v>`firstName`:``,</v>
      </c>
      <c r="J87" s="26" t="str">
        <f t="shared" ca="1" si="38"/>
        <v>`technician`:``,</v>
      </c>
      <c r="K87" s="26" t="str">
        <f t="shared" ca="1" si="39"/>
        <v>`timeStampM`:``,</v>
      </c>
      <c r="L87" s="26" t="str">
        <f t="shared" ca="1" si="40"/>
        <v>`shiftSerial`:``,</v>
      </c>
      <c r="M87" s="25" t="str">
        <f t="shared" ca="1" si="41"/>
        <v>`siteUid`:,</v>
      </c>
      <c r="N87" s="25" t="str">
        <f t="shared" ca="1" si="42"/>
        <v>`timeStamp`:,</v>
      </c>
      <c r="O87" s="25" t="str">
        <f t="shared" ca="1" si="43"/>
        <v>`payrollPeriod`:,</v>
      </c>
      <c r="P87" s="25" t="str">
        <f t="shared" ca="1" si="44"/>
        <v>`rprtDateX`:,</v>
      </c>
      <c r="Q87" s="25" t="str">
        <f t="shared" ca="1" si="45"/>
        <v>`payroll_Period`:,</v>
      </c>
      <c r="R87" s="25" t="str">
        <f t="shared" ca="1" si="46"/>
        <v>`tsX`:,</v>
      </c>
      <c r="S87" s="25" t="str">
        <f t="shared" ca="1" si="47"/>
        <v>`teX`:,</v>
      </c>
      <c r="T87" s="26" t="str">
        <f t="shared" ca="1" si="48"/>
        <v>`ts`:`00:00`,</v>
      </c>
      <c r="U87" s="26" t="str">
        <f t="shared" ca="1" si="49"/>
        <v>`te`:`00:00`,</v>
      </c>
      <c r="V87" s="25" t="str">
        <f t="shared" ca="1" si="50"/>
        <v>`repairHrs`:,</v>
      </c>
      <c r="W87" s="26" t="str">
        <f t="shared" ca="1" si="51"/>
        <v>`rprtDate`:`1900-01-00`,</v>
      </c>
      <c r="X87" s="26" t="str">
        <f t="shared" ca="1" si="52"/>
        <v>`timeStarts`:``,</v>
      </c>
      <c r="Y87" s="26" t="str">
        <f t="shared" ca="1" si="53"/>
        <v>`timeEnds`:``,</v>
      </c>
      <c r="Z87" s="26" t="str">
        <f t="shared" ca="1" si="54"/>
        <v>`shift`:``,</v>
      </c>
      <c r="AA87" s="25" t="str">
        <f t="shared" ca="1" si="55"/>
        <v>`shiftStartTime`:,</v>
      </c>
      <c r="AB87" s="26" t="str">
        <f t="shared" ca="1" si="56"/>
        <v>`wONum`:``,</v>
      </c>
      <c r="AC87" s="26" t="str">
        <f t="shared" ca="1" si="57"/>
        <v>`uNum`:``,</v>
      </c>
      <c r="AD87" s="27" t="str">
        <f t="shared" ca="1" si="58"/>
        <v>`notes`:``,</v>
      </c>
      <c r="AE87" s="27" t="str">
        <f t="shared" ca="1" si="59"/>
        <v>`shift_Serial`:``},</v>
      </c>
      <c r="AF87" s="17" t="s">
        <v>104</v>
      </c>
    </row>
    <row r="88" spans="2:32" ht="15" x14ac:dyDescent="0.25">
      <c r="B88" s="26" t="str">
        <f t="shared" ca="1" si="30"/>
        <v>{`_id`:``,</v>
      </c>
      <c r="C88" s="26" t="str">
        <f t="shared" ca="1" si="31"/>
        <v>`worksiteEncoded`:``,</v>
      </c>
      <c r="D88" s="26" t="str">
        <f t="shared" ca="1" si="32"/>
        <v>`client`:``,</v>
      </c>
      <c r="E88" s="26" t="str">
        <f t="shared" ca="1" si="33"/>
        <v>`location`:``,</v>
      </c>
      <c r="F88" s="26" t="str">
        <f t="shared" ca="1" si="34"/>
        <v>`locID`:``,</v>
      </c>
      <c r="G88" s="26" t="str">
        <f t="shared" ca="1" si="35"/>
        <v>`username`:``,</v>
      </c>
      <c r="H88" s="26" t="str">
        <f t="shared" ca="1" si="36"/>
        <v>`lastName`:``,</v>
      </c>
      <c r="I88" s="26" t="str">
        <f t="shared" ca="1" si="37"/>
        <v>`firstName`:``,</v>
      </c>
      <c r="J88" s="26" t="str">
        <f t="shared" ca="1" si="38"/>
        <v>`technician`:``,</v>
      </c>
      <c r="K88" s="26" t="str">
        <f t="shared" ca="1" si="39"/>
        <v>`timeStampM`:``,</v>
      </c>
      <c r="L88" s="26" t="str">
        <f t="shared" ca="1" si="40"/>
        <v>`shiftSerial`:``,</v>
      </c>
      <c r="M88" s="25" t="str">
        <f t="shared" ca="1" si="41"/>
        <v>`siteUid`:,</v>
      </c>
      <c r="N88" s="25" t="str">
        <f t="shared" ca="1" si="42"/>
        <v>`timeStamp`:,</v>
      </c>
      <c r="O88" s="25" t="str">
        <f t="shared" ca="1" si="43"/>
        <v>`payrollPeriod`:,</v>
      </c>
      <c r="P88" s="25" t="str">
        <f t="shared" ca="1" si="44"/>
        <v>`rprtDateX`:,</v>
      </c>
      <c r="Q88" s="25" t="str">
        <f t="shared" ca="1" si="45"/>
        <v>`payroll_Period`:,</v>
      </c>
      <c r="R88" s="25" t="str">
        <f t="shared" ca="1" si="46"/>
        <v>`tsX`:,</v>
      </c>
      <c r="S88" s="25" t="str">
        <f t="shared" ca="1" si="47"/>
        <v>`teX`:,</v>
      </c>
      <c r="T88" s="26" t="str">
        <f t="shared" ca="1" si="48"/>
        <v>`ts`:`00:00`,</v>
      </c>
      <c r="U88" s="26" t="str">
        <f t="shared" ca="1" si="49"/>
        <v>`te`:`00:00`,</v>
      </c>
      <c r="V88" s="25" t="str">
        <f t="shared" ca="1" si="50"/>
        <v>`repairHrs`:,</v>
      </c>
      <c r="W88" s="26" t="str">
        <f t="shared" ca="1" si="51"/>
        <v>`rprtDate`:`1900-01-00`,</v>
      </c>
      <c r="X88" s="26" t="str">
        <f t="shared" ca="1" si="52"/>
        <v>`timeStarts`:``,</v>
      </c>
      <c r="Y88" s="26" t="str">
        <f t="shared" ca="1" si="53"/>
        <v>`timeEnds`:``,</v>
      </c>
      <c r="Z88" s="26" t="str">
        <f t="shared" ca="1" si="54"/>
        <v>`shift`:``,</v>
      </c>
      <c r="AA88" s="25" t="str">
        <f t="shared" ca="1" si="55"/>
        <v>`shiftStartTime`:,</v>
      </c>
      <c r="AB88" s="26" t="str">
        <f t="shared" ca="1" si="56"/>
        <v>`wONum`:``,</v>
      </c>
      <c r="AC88" s="26" t="str">
        <f t="shared" ca="1" si="57"/>
        <v>`uNum`:``,</v>
      </c>
      <c r="AD88" s="27" t="str">
        <f t="shared" ca="1" si="58"/>
        <v>`notes`:``,</v>
      </c>
      <c r="AE88" s="27" t="str">
        <f t="shared" ca="1" si="59"/>
        <v>`shift_Serial`:``},</v>
      </c>
      <c r="AF88" s="17" t="s">
        <v>104</v>
      </c>
    </row>
    <row r="89" spans="2:32" ht="15" x14ac:dyDescent="0.25">
      <c r="B89" s="26" t="str">
        <f t="shared" ca="1" si="30"/>
        <v>{`_id`:``,</v>
      </c>
      <c r="C89" s="26" t="str">
        <f t="shared" ca="1" si="31"/>
        <v>`worksiteEncoded`:``,</v>
      </c>
      <c r="D89" s="26" t="str">
        <f t="shared" ca="1" si="32"/>
        <v>`client`:``,</v>
      </c>
      <c r="E89" s="26" t="str">
        <f t="shared" ca="1" si="33"/>
        <v>`location`:``,</v>
      </c>
      <c r="F89" s="26" t="str">
        <f t="shared" ca="1" si="34"/>
        <v>`locID`:``,</v>
      </c>
      <c r="G89" s="26" t="str">
        <f t="shared" ca="1" si="35"/>
        <v>`username`:``,</v>
      </c>
      <c r="H89" s="26" t="str">
        <f t="shared" ca="1" si="36"/>
        <v>`lastName`:``,</v>
      </c>
      <c r="I89" s="26" t="str">
        <f t="shared" ca="1" si="37"/>
        <v>`firstName`:``,</v>
      </c>
      <c r="J89" s="26" t="str">
        <f t="shared" ca="1" si="38"/>
        <v>`technician`:``,</v>
      </c>
      <c r="K89" s="26" t="str">
        <f t="shared" ca="1" si="39"/>
        <v>`timeStampM`:``,</v>
      </c>
      <c r="L89" s="26" t="str">
        <f t="shared" ca="1" si="40"/>
        <v>`shiftSerial`:``,</v>
      </c>
      <c r="M89" s="25" t="str">
        <f t="shared" ca="1" si="41"/>
        <v>`siteUid`:,</v>
      </c>
      <c r="N89" s="25" t="str">
        <f t="shared" ca="1" si="42"/>
        <v>`timeStamp`:,</v>
      </c>
      <c r="O89" s="25" t="str">
        <f t="shared" ca="1" si="43"/>
        <v>`payrollPeriod`:,</v>
      </c>
      <c r="P89" s="25" t="str">
        <f t="shared" ca="1" si="44"/>
        <v>`rprtDateX`:,</v>
      </c>
      <c r="Q89" s="25" t="str">
        <f t="shared" ca="1" si="45"/>
        <v>`payroll_Period`:,</v>
      </c>
      <c r="R89" s="25" t="str">
        <f t="shared" ca="1" si="46"/>
        <v>`tsX`:,</v>
      </c>
      <c r="S89" s="25" t="str">
        <f t="shared" ca="1" si="47"/>
        <v>`teX`:,</v>
      </c>
      <c r="T89" s="26" t="str">
        <f t="shared" ca="1" si="48"/>
        <v>`ts`:`00:00`,</v>
      </c>
      <c r="U89" s="26" t="str">
        <f t="shared" ca="1" si="49"/>
        <v>`te`:`00:00`,</v>
      </c>
      <c r="V89" s="25" t="str">
        <f t="shared" ca="1" si="50"/>
        <v>`repairHrs`:,</v>
      </c>
      <c r="W89" s="26" t="str">
        <f t="shared" ca="1" si="51"/>
        <v>`rprtDate`:`1900-01-00`,</v>
      </c>
      <c r="X89" s="26" t="str">
        <f t="shared" ca="1" si="52"/>
        <v>`timeStarts`:``,</v>
      </c>
      <c r="Y89" s="26" t="str">
        <f t="shared" ca="1" si="53"/>
        <v>`timeEnds`:``,</v>
      </c>
      <c r="Z89" s="26" t="str">
        <f t="shared" ca="1" si="54"/>
        <v>`shift`:``,</v>
      </c>
      <c r="AA89" s="25" t="str">
        <f t="shared" ca="1" si="55"/>
        <v>`shiftStartTime`:,</v>
      </c>
      <c r="AB89" s="26" t="str">
        <f t="shared" ca="1" si="56"/>
        <v>`wONum`:``,</v>
      </c>
      <c r="AC89" s="26" t="str">
        <f t="shared" ca="1" si="57"/>
        <v>`uNum`:``,</v>
      </c>
      <c r="AD89" s="27" t="str">
        <f t="shared" ca="1" si="58"/>
        <v>`notes`:``,</v>
      </c>
      <c r="AE89" s="27" t="str">
        <f t="shared" ca="1" si="59"/>
        <v>`shift_Serial`:``},</v>
      </c>
      <c r="AF89" s="17" t="s">
        <v>104</v>
      </c>
    </row>
    <row r="90" spans="2:32" ht="15" x14ac:dyDescent="0.25">
      <c r="B90" s="26" t="str">
        <f t="shared" ca="1" si="30"/>
        <v>{`_id`:``,</v>
      </c>
      <c r="C90" s="26" t="str">
        <f t="shared" ca="1" si="31"/>
        <v>`worksiteEncoded`:``,</v>
      </c>
      <c r="D90" s="26" t="str">
        <f t="shared" ca="1" si="32"/>
        <v>`client`:``,</v>
      </c>
      <c r="E90" s="26" t="str">
        <f t="shared" ca="1" si="33"/>
        <v>`location`:``,</v>
      </c>
      <c r="F90" s="26" t="str">
        <f t="shared" ca="1" si="34"/>
        <v>`locID`:``,</v>
      </c>
      <c r="G90" s="26" t="str">
        <f t="shared" ca="1" si="35"/>
        <v>`username`:``,</v>
      </c>
      <c r="H90" s="26" t="str">
        <f t="shared" ca="1" si="36"/>
        <v>`lastName`:``,</v>
      </c>
      <c r="I90" s="26" t="str">
        <f t="shared" ca="1" si="37"/>
        <v>`firstName`:``,</v>
      </c>
      <c r="J90" s="26" t="str">
        <f t="shared" ca="1" si="38"/>
        <v>`technician`:``,</v>
      </c>
      <c r="K90" s="26" t="str">
        <f t="shared" ca="1" si="39"/>
        <v>`timeStampM`:``,</v>
      </c>
      <c r="L90" s="26" t="str">
        <f t="shared" ca="1" si="40"/>
        <v>`shiftSerial`:``,</v>
      </c>
      <c r="M90" s="25" t="str">
        <f t="shared" ca="1" si="41"/>
        <v>`siteUid`:,</v>
      </c>
      <c r="N90" s="25" t="str">
        <f t="shared" ca="1" si="42"/>
        <v>`timeStamp`:,</v>
      </c>
      <c r="O90" s="25" t="str">
        <f t="shared" ca="1" si="43"/>
        <v>`payrollPeriod`:,</v>
      </c>
      <c r="P90" s="25" t="str">
        <f t="shared" ca="1" si="44"/>
        <v>`rprtDateX`:,</v>
      </c>
      <c r="Q90" s="25" t="str">
        <f t="shared" ca="1" si="45"/>
        <v>`payroll_Period`:,</v>
      </c>
      <c r="R90" s="25" t="str">
        <f t="shared" ca="1" si="46"/>
        <v>`tsX`:,</v>
      </c>
      <c r="S90" s="25" t="str">
        <f t="shared" ca="1" si="47"/>
        <v>`teX`:,</v>
      </c>
      <c r="T90" s="26" t="str">
        <f t="shared" ca="1" si="48"/>
        <v>`ts`:`00:00`,</v>
      </c>
      <c r="U90" s="26" t="str">
        <f t="shared" ca="1" si="49"/>
        <v>`te`:`00:00`,</v>
      </c>
      <c r="V90" s="25" t="str">
        <f t="shared" ca="1" si="50"/>
        <v>`repairHrs`:,</v>
      </c>
      <c r="W90" s="26" t="str">
        <f t="shared" ca="1" si="51"/>
        <v>`rprtDate`:`1900-01-00`,</v>
      </c>
      <c r="X90" s="26" t="str">
        <f t="shared" ca="1" si="52"/>
        <v>`timeStarts`:``,</v>
      </c>
      <c r="Y90" s="26" t="str">
        <f t="shared" ca="1" si="53"/>
        <v>`timeEnds`:``,</v>
      </c>
      <c r="Z90" s="26" t="str">
        <f t="shared" ca="1" si="54"/>
        <v>`shift`:``,</v>
      </c>
      <c r="AA90" s="25" t="str">
        <f t="shared" ca="1" si="55"/>
        <v>`shiftStartTime`:,</v>
      </c>
      <c r="AB90" s="26" t="str">
        <f t="shared" ca="1" si="56"/>
        <v>`wONum`:``,</v>
      </c>
      <c r="AC90" s="26" t="str">
        <f t="shared" ca="1" si="57"/>
        <v>`uNum`:``,</v>
      </c>
      <c r="AD90" s="27" t="str">
        <f t="shared" ca="1" si="58"/>
        <v>`notes`:``,</v>
      </c>
      <c r="AE90" s="27" t="str">
        <f t="shared" ca="1" si="59"/>
        <v>`shift_Serial`:``},</v>
      </c>
      <c r="AF90" s="17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86"/>
  <sheetViews>
    <sheetView workbookViewId="0">
      <pane ySplit="1" topLeftCell="A5" activePane="bottomLeft" state="frozen"/>
      <selection pane="bottomLeft" activeCell="K54" sqref="K54:K56"/>
    </sheetView>
  </sheetViews>
  <sheetFormatPr defaultRowHeight="12.75" x14ac:dyDescent="0.2"/>
  <cols>
    <col min="1" max="1" width="19.1640625" customWidth="1"/>
    <col min="2" max="2" width="4.6640625" bestFit="1" customWidth="1"/>
    <col min="3" max="3" width="16.83203125" bestFit="1" customWidth="1"/>
    <col min="4" max="4" width="5.83203125" bestFit="1" customWidth="1"/>
    <col min="5" max="5" width="7.83203125" bestFit="1" customWidth="1"/>
    <col min="6" max="6" width="9.1640625" bestFit="1" customWidth="1"/>
    <col min="7" max="7" width="9.5" style="1" bestFit="1" customWidth="1"/>
    <col min="8" max="8" width="13.83203125" bestFit="1" customWidth="1"/>
    <col min="9" max="9" width="9.6640625" bestFit="1" customWidth="1"/>
    <col min="10" max="10" width="19.6640625" bestFit="1" customWidth="1"/>
    <col min="11" max="11" width="23.83203125" bestFit="1" customWidth="1"/>
    <col min="12" max="12" width="9.83203125" bestFit="1" customWidth="1"/>
    <col min="13" max="13" width="7.1640625" bestFit="1" customWidth="1"/>
    <col min="14" max="14" width="12.1640625" style="2" bestFit="1" customWidth="1"/>
    <col min="15" max="15" width="12" style="9" bestFit="1" customWidth="1"/>
    <col min="16" max="16" width="31.83203125" style="14" bestFit="1" customWidth="1"/>
    <col min="17" max="17" width="12.83203125" style="1" bestFit="1" customWidth="1"/>
    <col min="18" max="19" width="14.33203125" style="6" bestFit="1" customWidth="1"/>
    <col min="20" max="21" width="12.1640625" style="5" bestFit="1" customWidth="1"/>
    <col min="22" max="22" width="9" style="1" bestFit="1" customWidth="1"/>
    <col min="23" max="23" width="12.1640625" style="3" customWidth="1"/>
    <col min="24" max="25" width="23.83203125" bestFit="1" customWidth="1"/>
    <col min="26" max="26" width="5" style="1" bestFit="1" customWidth="1"/>
    <col min="27" max="27" width="13.6640625" style="1" bestFit="1" customWidth="1"/>
    <col min="28" max="28" width="10.1640625" bestFit="1" customWidth="1"/>
    <col min="30" max="30" width="56.5" customWidth="1"/>
    <col min="31" max="31" width="10.6640625" bestFit="1" customWidth="1"/>
    <col min="32" max="32" width="10.6640625" customWidth="1"/>
    <col min="33" max="33" width="4.5" customWidth="1"/>
    <col min="34" max="34" width="16" style="2" bestFit="1" customWidth="1"/>
    <col min="35" max="35" width="23.83203125" bestFit="1" customWidth="1"/>
    <col min="36" max="36" width="14.1640625" style="8" customWidth="1"/>
    <col min="37" max="37" width="13" style="8" customWidth="1"/>
    <col min="38" max="38" width="30.33203125" customWidth="1"/>
    <col min="39" max="39" width="4.5" customWidth="1"/>
    <col min="40" max="41" width="9.33203125" style="1"/>
    <col min="42" max="42" width="7.1640625" style="1" bestFit="1" customWidth="1"/>
    <col min="43" max="43" width="13" style="1" bestFit="1" customWidth="1"/>
  </cols>
  <sheetData>
    <row r="1" spans="1:44" ht="1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3" t="s">
        <v>15</v>
      </c>
      <c r="Q1" s="10" t="s">
        <v>16</v>
      </c>
      <c r="R1" s="10" t="s">
        <v>56</v>
      </c>
      <c r="S1" s="10" t="s">
        <v>57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26</v>
      </c>
      <c r="AD1" s="10" t="s">
        <v>27</v>
      </c>
      <c r="AE1" s="10" t="s">
        <v>28</v>
      </c>
      <c r="AG1" s="1" t="s">
        <v>104</v>
      </c>
      <c r="AH1" s="2" t="s">
        <v>105</v>
      </c>
      <c r="AI1" s="2" t="s">
        <v>10</v>
      </c>
      <c r="AJ1" s="8" t="s">
        <v>25</v>
      </c>
      <c r="AK1" s="8" t="s">
        <v>26</v>
      </c>
      <c r="AL1" t="s">
        <v>68</v>
      </c>
      <c r="AM1" s="1" t="s">
        <v>104</v>
      </c>
      <c r="AN1" s="1" t="s">
        <v>19</v>
      </c>
      <c r="AO1" s="1" t="s">
        <v>11</v>
      </c>
      <c r="AP1" s="1" t="s">
        <v>106</v>
      </c>
      <c r="AQ1" s="1" t="s">
        <v>1144</v>
      </c>
      <c r="AR1" s="1"/>
    </row>
    <row r="2" spans="1:44" x14ac:dyDescent="0.2">
      <c r="A2" t="s">
        <v>29</v>
      </c>
      <c r="B2" t="s">
        <v>337</v>
      </c>
      <c r="C2" t="s">
        <v>53</v>
      </c>
      <c r="D2" t="s">
        <v>54</v>
      </c>
      <c r="E2" t="s">
        <v>34</v>
      </c>
      <c r="F2" t="s">
        <v>55</v>
      </c>
      <c r="G2" s="1" t="s">
        <v>30</v>
      </c>
      <c r="H2" t="s">
        <v>32</v>
      </c>
      <c r="I2" t="s">
        <v>33</v>
      </c>
      <c r="J2" t="s">
        <v>39</v>
      </c>
      <c r="K2" s="7" t="str">
        <f t="shared" ref="K2:K22" ca="1" si="0">AI2</f>
        <v>2017-11-14T16:57:19-06:00</v>
      </c>
      <c r="L2" t="str">
        <f t="shared" ref="L2:L22" si="1">AE2</f>
        <v>43047_01</v>
      </c>
      <c r="M2" s="1" t="s">
        <v>52</v>
      </c>
      <c r="N2" s="2">
        <f t="shared" ref="N2:N22" ca="1" si="2">AH2</f>
        <v>43053.706467245371</v>
      </c>
      <c r="O2" s="9">
        <v>43047</v>
      </c>
      <c r="P2" s="14">
        <v>43047</v>
      </c>
      <c r="Q2" s="1">
        <f t="shared" ref="Q2:Q22" si="3">O2</f>
        <v>43047</v>
      </c>
      <c r="R2" s="6">
        <f t="shared" ref="R2:R12" si="4">IF(P2=P1,S1,P2+(AA2/24))</f>
        <v>43047.333333333336</v>
      </c>
      <c r="S2" s="6">
        <f t="shared" ref="S2:S22" ca="1" si="5">(V2/24)+R2</f>
        <v>43047.458333333336</v>
      </c>
      <c r="T2" s="5">
        <f t="shared" ref="T2:T22" si="6">R2</f>
        <v>43047.333333333336</v>
      </c>
      <c r="U2" s="5">
        <f t="shared" ref="U2:U22" ca="1" si="7">S2</f>
        <v>43047.458333333336</v>
      </c>
      <c r="V2" s="1">
        <f t="shared" ref="V2:V22" ca="1" si="8">AN2</f>
        <v>3</v>
      </c>
      <c r="W2" s="3">
        <f t="shared" ref="W2:W22" si="9">P2</f>
        <v>43047</v>
      </c>
      <c r="X2" t="str">
        <f t="shared" ref="X2:X22" si="10">CONCATENATE(TEXT(R2,"yyyy-mm-dd"),"T",TEXT(R2,"hh:mm:ss"),"-0600")</f>
        <v>2017-11-08T08:00:00-0600</v>
      </c>
      <c r="Y2" t="str">
        <f t="shared" ref="Y2:Y22" ca="1" si="11">CONCATENATE(TEXT(S2,"yyyy-mm-dd"),"T",TEXT(S2,"hh:mm:ss"),"-0600")</f>
        <v>2017-11-08T11:00:00-0600</v>
      </c>
      <c r="Z2" s="1" t="s">
        <v>35</v>
      </c>
      <c r="AA2" s="1" t="s">
        <v>36</v>
      </c>
      <c r="AB2">
        <f t="shared" ref="AB2:AB22" ca="1" si="12">AJ2</f>
        <v>715713231</v>
      </c>
      <c r="AC2" t="str">
        <f t="shared" ref="AC2:AC22" ca="1" si="13">AK2</f>
        <v>AA-7660</v>
      </c>
      <c r="AD2" t="str">
        <f ca="1">INDIRECT("AL"&amp;CELL("contents",AQ2))</f>
        <v>Proin ac dui nulla</v>
      </c>
      <c r="AE2" t="str">
        <f t="shared" ref="AE2:AE22" si="14">CONCATENATE(Q2,"_0",AO2)</f>
        <v>43047_01</v>
      </c>
      <c r="AG2" s="1" t="s">
        <v>104</v>
      </c>
      <c r="AH2" s="2">
        <f ca="1">NOW()-0.9</f>
        <v>43053.706467245371</v>
      </c>
      <c r="AI2" t="str">
        <f ca="1">CONCATENATE(TEXT(AH2,"yyyy-mm-dd"),"T",TEXT(AH2,"hh:mm:ss"),"-06:00")</f>
        <v>2017-11-14T16:57:19-06:00</v>
      </c>
      <c r="AJ2" s="8">
        <f ca="1">RANDBETWEEN(715000000,715999999)</f>
        <v>715713231</v>
      </c>
      <c r="AK2" s="8" t="str">
        <f ca="1">CONCATENATE("AA-",RANDBETWEEN(7000,7999))</f>
        <v>AA-7660</v>
      </c>
      <c r="AL2" t="s">
        <v>573</v>
      </c>
      <c r="AM2" s="1" t="s">
        <v>104</v>
      </c>
      <c r="AN2" s="1">
        <f ca="1">RANDBETWEEN(1,5)</f>
        <v>3</v>
      </c>
      <c r="AO2" s="1">
        <f t="shared" ref="AO2:AO46" si="15">P2-Q2+1</f>
        <v>1</v>
      </c>
      <c r="AP2" s="1">
        <f ca="1">(RANDBETWEEN(1,100))/1000</f>
        <v>7.2999999999999995E-2</v>
      </c>
      <c r="AQ2" s="1">
        <f ca="1">RANDBETWEEN(2,586)</f>
        <v>430</v>
      </c>
    </row>
    <row r="3" spans="1:44" x14ac:dyDescent="0.2">
      <c r="A3" t="s">
        <v>40</v>
      </c>
      <c r="B3" t="s">
        <v>338</v>
      </c>
      <c r="C3" t="s">
        <v>53</v>
      </c>
      <c r="D3" t="s">
        <v>54</v>
      </c>
      <c r="E3" t="s">
        <v>34</v>
      </c>
      <c r="F3" t="s">
        <v>55</v>
      </c>
      <c r="G3" s="1" t="s">
        <v>30</v>
      </c>
      <c r="H3" t="s">
        <v>32</v>
      </c>
      <c r="I3" t="s">
        <v>33</v>
      </c>
      <c r="J3" t="s">
        <v>39</v>
      </c>
      <c r="K3" s="7" t="str">
        <f t="shared" ca="1" si="0"/>
        <v>2017-11-14T17:44:50-06:00</v>
      </c>
      <c r="L3" t="str">
        <f t="shared" si="1"/>
        <v>43047_01</v>
      </c>
      <c r="M3" s="1" t="s">
        <v>52</v>
      </c>
      <c r="N3" s="2">
        <f t="shared" ca="1" si="2"/>
        <v>43053.739467245374</v>
      </c>
      <c r="O3" s="9">
        <v>43047</v>
      </c>
      <c r="P3" s="14">
        <v>43047</v>
      </c>
      <c r="Q3" s="1">
        <f t="shared" si="3"/>
        <v>43047</v>
      </c>
      <c r="R3" s="6">
        <f t="shared" ca="1" si="4"/>
        <v>43047.458333333336</v>
      </c>
      <c r="S3" s="6">
        <f t="shared" ca="1" si="5"/>
        <v>43047.666666666672</v>
      </c>
      <c r="T3" s="5">
        <f t="shared" ca="1" si="6"/>
        <v>43047.458333333336</v>
      </c>
      <c r="U3" s="5">
        <f t="shared" ca="1" si="7"/>
        <v>43047.666666666672</v>
      </c>
      <c r="V3" s="1">
        <f t="shared" ca="1" si="8"/>
        <v>5</v>
      </c>
      <c r="W3" s="3">
        <f t="shared" si="9"/>
        <v>43047</v>
      </c>
      <c r="X3" t="str">
        <f t="shared" ca="1" si="10"/>
        <v>2017-11-08T11:00:00-0600</v>
      </c>
      <c r="Y3" t="str">
        <f t="shared" ca="1" si="11"/>
        <v>2017-11-08T16:00:00-0600</v>
      </c>
      <c r="Z3" s="1" t="s">
        <v>35</v>
      </c>
      <c r="AA3" s="1" t="s">
        <v>36</v>
      </c>
      <c r="AB3">
        <f t="shared" ca="1" si="12"/>
        <v>715468855</v>
      </c>
      <c r="AC3" t="str">
        <f t="shared" ca="1" si="13"/>
        <v>AA-7615</v>
      </c>
      <c r="AD3" t="str">
        <f t="shared" ref="AD3:AD22" ca="1" si="16">INDIRECT("AL"&amp;CELL("contents",AQ3))</f>
        <v>Proin vel mauris at ex pretium tempus</v>
      </c>
      <c r="AE3" t="str">
        <f t="shared" si="14"/>
        <v>43047_01</v>
      </c>
      <c r="AG3" s="1" t="s">
        <v>104</v>
      </c>
      <c r="AH3" s="2">
        <f t="shared" ref="AH3:AH46" ca="1" si="17">AH2+AP3</f>
        <v>43053.739467245374</v>
      </c>
      <c r="AI3" t="str">
        <f t="shared" ref="AI3:AI46" ca="1" si="18">CONCATENATE(TEXT(AH3,"yyyy-mm-dd"),"T",TEXT(AH3,"hh:mm:ss"),"-06:00")</f>
        <v>2017-11-14T17:44:50-06:00</v>
      </c>
      <c r="AJ3" s="8">
        <f t="shared" ref="AJ3:AJ46" ca="1" si="19">RANDBETWEEN(715000000,715999999)</f>
        <v>715468855</v>
      </c>
      <c r="AK3" s="8" t="str">
        <f t="shared" ref="AK3:AK46" ca="1" si="20">CONCATENATE("AA-",RANDBETWEEN(7000,7999))</f>
        <v>AA-7615</v>
      </c>
      <c r="AL3" t="s">
        <v>574</v>
      </c>
      <c r="AM3" s="1" t="s">
        <v>104</v>
      </c>
      <c r="AN3" s="1">
        <f t="shared" ref="AN3:AN46" ca="1" si="21">RANDBETWEEN(1,5)</f>
        <v>5</v>
      </c>
      <c r="AO3" s="1">
        <f t="shared" si="15"/>
        <v>1</v>
      </c>
      <c r="AP3" s="1">
        <f t="shared" ref="AP3:AP46" ca="1" si="22">(RANDBETWEEN(1,100))/1000</f>
        <v>3.3000000000000002E-2</v>
      </c>
      <c r="AQ3" s="1">
        <f t="shared" ref="AQ3:AQ46" ca="1" si="23">RANDBETWEEN(2,586)</f>
        <v>219</v>
      </c>
    </row>
    <row r="4" spans="1:44" x14ac:dyDescent="0.2">
      <c r="A4" t="s">
        <v>42</v>
      </c>
      <c r="B4" t="s">
        <v>339</v>
      </c>
      <c r="C4" t="s">
        <v>53</v>
      </c>
      <c r="D4" t="s">
        <v>54</v>
      </c>
      <c r="E4" t="s">
        <v>34</v>
      </c>
      <c r="F4" t="s">
        <v>55</v>
      </c>
      <c r="G4" s="1" t="s">
        <v>30</v>
      </c>
      <c r="H4" t="s">
        <v>32</v>
      </c>
      <c r="I4" t="s">
        <v>33</v>
      </c>
      <c r="J4" t="s">
        <v>39</v>
      </c>
      <c r="K4" s="7" t="str">
        <f t="shared" ca="1" si="0"/>
        <v>2017-11-14T19:19:52-06:00</v>
      </c>
      <c r="L4" t="str">
        <f t="shared" si="1"/>
        <v>43047_01</v>
      </c>
      <c r="M4" s="1" t="s">
        <v>52</v>
      </c>
      <c r="N4" s="2">
        <f t="shared" ca="1" si="2"/>
        <v>43053.805467245373</v>
      </c>
      <c r="O4" s="9">
        <v>43047</v>
      </c>
      <c r="P4" s="14">
        <v>43047</v>
      </c>
      <c r="Q4" s="1">
        <f t="shared" si="3"/>
        <v>43047</v>
      </c>
      <c r="R4" s="6">
        <f t="shared" ca="1" si="4"/>
        <v>43047.666666666672</v>
      </c>
      <c r="S4" s="6">
        <f t="shared" ca="1" si="5"/>
        <v>43047.875000000007</v>
      </c>
      <c r="T4" s="5">
        <f t="shared" ca="1" si="6"/>
        <v>43047.666666666672</v>
      </c>
      <c r="U4" s="5">
        <f t="shared" ca="1" si="7"/>
        <v>43047.875000000007</v>
      </c>
      <c r="V4" s="1">
        <f t="shared" ca="1" si="8"/>
        <v>5</v>
      </c>
      <c r="W4" s="3">
        <f t="shared" si="9"/>
        <v>43047</v>
      </c>
      <c r="X4" t="str">
        <f t="shared" ca="1" si="10"/>
        <v>2017-11-08T16:00:00-0600</v>
      </c>
      <c r="Y4" t="str">
        <f t="shared" ca="1" si="11"/>
        <v>2017-11-08T21:00:00-0600</v>
      </c>
      <c r="Z4" s="1" t="s">
        <v>35</v>
      </c>
      <c r="AA4" s="1" t="s">
        <v>36</v>
      </c>
      <c r="AB4">
        <f t="shared" ca="1" si="12"/>
        <v>715482348</v>
      </c>
      <c r="AC4" t="str">
        <f t="shared" ca="1" si="13"/>
        <v>AA-7475</v>
      </c>
      <c r="AD4" t="str">
        <f t="shared" ca="1" si="16"/>
        <v>Aenean eu luctus risus, a malesuada dolor</v>
      </c>
      <c r="AE4" t="str">
        <f t="shared" si="14"/>
        <v>43047_01</v>
      </c>
      <c r="AG4" s="1" t="s">
        <v>104</v>
      </c>
      <c r="AH4" s="2">
        <f t="shared" ca="1" si="17"/>
        <v>43053.805467245373</v>
      </c>
      <c r="AI4" t="str">
        <f t="shared" ca="1" si="18"/>
        <v>2017-11-14T19:19:52-06:00</v>
      </c>
      <c r="AJ4" s="8">
        <f t="shared" ca="1" si="19"/>
        <v>715482348</v>
      </c>
      <c r="AK4" s="8" t="str">
        <f t="shared" ca="1" si="20"/>
        <v>AA-7475</v>
      </c>
      <c r="AL4" t="s">
        <v>575</v>
      </c>
      <c r="AM4" s="1" t="s">
        <v>104</v>
      </c>
      <c r="AN4" s="1">
        <f t="shared" ca="1" si="21"/>
        <v>5</v>
      </c>
      <c r="AO4" s="1">
        <f t="shared" si="15"/>
        <v>1</v>
      </c>
      <c r="AP4" s="1">
        <f t="shared" ca="1" si="22"/>
        <v>6.6000000000000003E-2</v>
      </c>
      <c r="AQ4" s="1">
        <f t="shared" ca="1" si="23"/>
        <v>233</v>
      </c>
    </row>
    <row r="5" spans="1:44" x14ac:dyDescent="0.2">
      <c r="A5" t="s">
        <v>43</v>
      </c>
      <c r="B5" t="s">
        <v>340</v>
      </c>
      <c r="C5" t="s">
        <v>53</v>
      </c>
      <c r="D5" t="s">
        <v>54</v>
      </c>
      <c r="E5" t="s">
        <v>34</v>
      </c>
      <c r="F5" t="s">
        <v>55</v>
      </c>
      <c r="G5" s="1" t="s">
        <v>30</v>
      </c>
      <c r="H5" t="s">
        <v>32</v>
      </c>
      <c r="I5" t="s">
        <v>33</v>
      </c>
      <c r="J5" t="s">
        <v>39</v>
      </c>
      <c r="K5" s="7" t="str">
        <f t="shared" ca="1" si="0"/>
        <v>2017-11-14T19:38:36-06:00</v>
      </c>
      <c r="L5" t="str">
        <f t="shared" si="1"/>
        <v>43047_01</v>
      </c>
      <c r="M5" s="1" t="s">
        <v>52</v>
      </c>
      <c r="N5" s="2">
        <f t="shared" ca="1" si="2"/>
        <v>43053.818467245372</v>
      </c>
      <c r="O5" s="9">
        <v>43047</v>
      </c>
      <c r="P5" s="14">
        <v>43047</v>
      </c>
      <c r="Q5" s="1">
        <f t="shared" si="3"/>
        <v>43047</v>
      </c>
      <c r="R5" s="6">
        <f t="shared" ca="1" si="4"/>
        <v>43047.875000000007</v>
      </c>
      <c r="S5" s="6">
        <f t="shared" ca="1" si="5"/>
        <v>43048.000000000007</v>
      </c>
      <c r="T5" s="5">
        <f t="shared" ca="1" si="6"/>
        <v>43047.875000000007</v>
      </c>
      <c r="U5" s="5">
        <f t="shared" ca="1" si="7"/>
        <v>43048.000000000007</v>
      </c>
      <c r="V5" s="1">
        <f t="shared" ca="1" si="8"/>
        <v>3</v>
      </c>
      <c r="W5" s="3">
        <f t="shared" si="9"/>
        <v>43047</v>
      </c>
      <c r="X5" t="str">
        <f t="shared" ca="1" si="10"/>
        <v>2017-11-08T21:00:00-0600</v>
      </c>
      <c r="Y5" t="str">
        <f t="shared" ca="1" si="11"/>
        <v>2017-11-09T00:00:00-0600</v>
      </c>
      <c r="Z5" s="1" t="s">
        <v>35</v>
      </c>
      <c r="AA5" s="1" t="s">
        <v>36</v>
      </c>
      <c r="AB5">
        <f t="shared" ca="1" si="12"/>
        <v>715855350</v>
      </c>
      <c r="AC5" t="str">
        <f t="shared" ca="1" si="13"/>
        <v>AA-7091</v>
      </c>
      <c r="AD5" t="str">
        <f t="shared" ca="1" si="16"/>
        <v>Maecenas et nibh eros</v>
      </c>
      <c r="AE5" t="str">
        <f t="shared" si="14"/>
        <v>43047_01</v>
      </c>
      <c r="AG5" s="1" t="s">
        <v>104</v>
      </c>
      <c r="AH5" s="2">
        <f t="shared" ca="1" si="17"/>
        <v>43053.818467245372</v>
      </c>
      <c r="AI5" t="str">
        <f t="shared" ca="1" si="18"/>
        <v>2017-11-14T19:38:36-06:00</v>
      </c>
      <c r="AJ5" s="8">
        <f t="shared" ca="1" si="19"/>
        <v>715855350</v>
      </c>
      <c r="AK5" s="8" t="str">
        <f t="shared" ca="1" si="20"/>
        <v>AA-7091</v>
      </c>
      <c r="AL5" t="s">
        <v>576</v>
      </c>
      <c r="AM5" s="1" t="s">
        <v>104</v>
      </c>
      <c r="AN5" s="1">
        <f t="shared" ca="1" si="21"/>
        <v>3</v>
      </c>
      <c r="AO5" s="1">
        <f t="shared" si="15"/>
        <v>1</v>
      </c>
      <c r="AP5" s="1">
        <f t="shared" ca="1" si="22"/>
        <v>1.2999999999999999E-2</v>
      </c>
      <c r="AQ5" s="1">
        <f t="shared" ca="1" si="23"/>
        <v>133</v>
      </c>
    </row>
    <row r="6" spans="1:44" x14ac:dyDescent="0.2">
      <c r="A6" t="s">
        <v>45</v>
      </c>
      <c r="B6" t="s">
        <v>341</v>
      </c>
      <c r="C6" t="s">
        <v>53</v>
      </c>
      <c r="D6" t="s">
        <v>54</v>
      </c>
      <c r="E6" t="s">
        <v>34</v>
      </c>
      <c r="F6" t="s">
        <v>55</v>
      </c>
      <c r="G6" s="1" t="s">
        <v>30</v>
      </c>
      <c r="H6" t="s">
        <v>32</v>
      </c>
      <c r="I6" t="s">
        <v>33</v>
      </c>
      <c r="J6" t="s">
        <v>39</v>
      </c>
      <c r="K6" s="7" t="str">
        <f t="shared" ca="1" si="0"/>
        <v>2017-11-14T20:50:36-06:00</v>
      </c>
      <c r="L6" t="str">
        <f t="shared" si="1"/>
        <v>43047_01</v>
      </c>
      <c r="M6" s="1" t="s">
        <v>52</v>
      </c>
      <c r="N6" s="2">
        <f t="shared" ca="1" si="2"/>
        <v>43053.868467245375</v>
      </c>
      <c r="O6" s="9">
        <v>43047</v>
      </c>
      <c r="P6" s="14">
        <v>43047</v>
      </c>
      <c r="Q6" s="1">
        <f t="shared" si="3"/>
        <v>43047</v>
      </c>
      <c r="R6" s="6">
        <f t="shared" ca="1" si="4"/>
        <v>43048.000000000007</v>
      </c>
      <c r="S6" s="6">
        <f t="shared" ca="1" si="5"/>
        <v>43048.041666666672</v>
      </c>
      <c r="T6" s="5">
        <f t="shared" ca="1" si="6"/>
        <v>43048.000000000007</v>
      </c>
      <c r="U6" s="5">
        <f t="shared" ca="1" si="7"/>
        <v>43048.041666666672</v>
      </c>
      <c r="V6" s="1">
        <f t="shared" ca="1" si="8"/>
        <v>1</v>
      </c>
      <c r="W6" s="3">
        <f t="shared" si="9"/>
        <v>43047</v>
      </c>
      <c r="X6" t="str">
        <f t="shared" ca="1" si="10"/>
        <v>2017-11-09T00:00:00-0600</v>
      </c>
      <c r="Y6" t="str">
        <f t="shared" ca="1" si="11"/>
        <v>2017-11-09T01:00:00-0600</v>
      </c>
      <c r="Z6" s="1" t="s">
        <v>35</v>
      </c>
      <c r="AA6" s="1" t="s">
        <v>36</v>
      </c>
      <c r="AB6">
        <f t="shared" ca="1" si="12"/>
        <v>715955643</v>
      </c>
      <c r="AC6" t="str">
        <f t="shared" ca="1" si="13"/>
        <v>AA-7465</v>
      </c>
      <c r="AD6" t="str">
        <f t="shared" ca="1" si="16"/>
        <v>Vestibulum sollicitudin mauris vel lectus tristique porta</v>
      </c>
      <c r="AE6" t="str">
        <f t="shared" si="14"/>
        <v>43047_01</v>
      </c>
      <c r="AG6" s="1" t="s">
        <v>104</v>
      </c>
      <c r="AH6" s="2">
        <f t="shared" ca="1" si="17"/>
        <v>43053.868467245375</v>
      </c>
      <c r="AI6" t="str">
        <f t="shared" ca="1" si="18"/>
        <v>2017-11-14T20:50:36-06:00</v>
      </c>
      <c r="AJ6" s="8">
        <f t="shared" ca="1" si="19"/>
        <v>715955643</v>
      </c>
      <c r="AK6" s="8" t="str">
        <f t="shared" ca="1" si="20"/>
        <v>AA-7465</v>
      </c>
      <c r="AL6" t="s">
        <v>577</v>
      </c>
      <c r="AM6" s="1" t="s">
        <v>104</v>
      </c>
      <c r="AN6" s="1">
        <f t="shared" ca="1" si="21"/>
        <v>1</v>
      </c>
      <c r="AO6" s="1">
        <f t="shared" si="15"/>
        <v>1</v>
      </c>
      <c r="AP6" s="1">
        <f t="shared" ca="1" si="22"/>
        <v>0.05</v>
      </c>
      <c r="AQ6" s="1">
        <f t="shared" ca="1" si="23"/>
        <v>183</v>
      </c>
    </row>
    <row r="7" spans="1:44" x14ac:dyDescent="0.2">
      <c r="A7" t="s">
        <v>47</v>
      </c>
      <c r="B7" t="s">
        <v>342</v>
      </c>
      <c r="C7" t="s">
        <v>53</v>
      </c>
      <c r="D7" t="s">
        <v>54</v>
      </c>
      <c r="E7" t="s">
        <v>34</v>
      </c>
      <c r="F7" t="s">
        <v>55</v>
      </c>
      <c r="G7" s="1" t="s">
        <v>30</v>
      </c>
      <c r="H7" t="s">
        <v>32</v>
      </c>
      <c r="I7" t="s">
        <v>33</v>
      </c>
      <c r="J7" t="s">
        <v>39</v>
      </c>
      <c r="K7" s="7" t="str">
        <f t="shared" ca="1" si="0"/>
        <v>2017-11-14T22:18:26-06:00</v>
      </c>
      <c r="L7" t="str">
        <f t="shared" si="1"/>
        <v>43047_02</v>
      </c>
      <c r="M7" s="1" t="s">
        <v>52</v>
      </c>
      <c r="N7" s="2">
        <f t="shared" ca="1" si="2"/>
        <v>43053.929467245376</v>
      </c>
      <c r="O7" s="9">
        <v>43047</v>
      </c>
      <c r="P7" s="14">
        <v>43048</v>
      </c>
      <c r="Q7" s="1">
        <f t="shared" si="3"/>
        <v>43047</v>
      </c>
      <c r="R7" s="6">
        <f t="shared" si="4"/>
        <v>43048.333333333336</v>
      </c>
      <c r="S7" s="6">
        <f t="shared" ca="1" si="5"/>
        <v>43048.458333333336</v>
      </c>
      <c r="T7" s="5">
        <f t="shared" si="6"/>
        <v>43048.333333333336</v>
      </c>
      <c r="U7" s="5">
        <f t="shared" ca="1" si="7"/>
        <v>43048.458333333336</v>
      </c>
      <c r="V7" s="1">
        <f t="shared" ca="1" si="8"/>
        <v>3</v>
      </c>
      <c r="W7" s="3">
        <f t="shared" si="9"/>
        <v>43048</v>
      </c>
      <c r="X7" t="str">
        <f t="shared" si="10"/>
        <v>2017-11-09T08:00:00-0600</v>
      </c>
      <c r="Y7" t="str">
        <f t="shared" ca="1" si="11"/>
        <v>2017-11-09T11:00:00-0600</v>
      </c>
      <c r="Z7" s="1" t="s">
        <v>35</v>
      </c>
      <c r="AA7" s="1" t="s">
        <v>36</v>
      </c>
      <c r="AB7">
        <f t="shared" ca="1" si="12"/>
        <v>715688748</v>
      </c>
      <c r="AC7" t="str">
        <f t="shared" ca="1" si="13"/>
        <v>AA-7884</v>
      </c>
      <c r="AD7" t="str">
        <f t="shared" ca="1" si="16"/>
        <v>Sed dapibus ante vel mollis commodo</v>
      </c>
      <c r="AE7" t="str">
        <f t="shared" si="14"/>
        <v>43047_02</v>
      </c>
      <c r="AG7" s="1" t="s">
        <v>104</v>
      </c>
      <c r="AH7" s="2">
        <f t="shared" ca="1" si="17"/>
        <v>43053.929467245376</v>
      </c>
      <c r="AI7" t="str">
        <f t="shared" ca="1" si="18"/>
        <v>2017-11-14T22:18:26-06:00</v>
      </c>
      <c r="AJ7" s="8">
        <f t="shared" ca="1" si="19"/>
        <v>715688748</v>
      </c>
      <c r="AK7" s="8" t="str">
        <f t="shared" ca="1" si="20"/>
        <v>AA-7884</v>
      </c>
      <c r="AL7" t="s">
        <v>578</v>
      </c>
      <c r="AM7" s="1" t="s">
        <v>104</v>
      </c>
      <c r="AN7" s="1">
        <f t="shared" ca="1" si="21"/>
        <v>3</v>
      </c>
      <c r="AO7" s="1">
        <f t="shared" si="15"/>
        <v>2</v>
      </c>
      <c r="AP7" s="1">
        <f t="shared" ca="1" si="22"/>
        <v>6.0999999999999999E-2</v>
      </c>
      <c r="AQ7" s="1">
        <f t="shared" ca="1" si="23"/>
        <v>452</v>
      </c>
    </row>
    <row r="8" spans="1:44" x14ac:dyDescent="0.2">
      <c r="A8" t="s">
        <v>48</v>
      </c>
      <c r="B8" t="s">
        <v>343</v>
      </c>
      <c r="C8" t="s">
        <v>53</v>
      </c>
      <c r="D8" t="s">
        <v>54</v>
      </c>
      <c r="E8" t="s">
        <v>34</v>
      </c>
      <c r="F8" t="s">
        <v>55</v>
      </c>
      <c r="G8" s="1" t="s">
        <v>30</v>
      </c>
      <c r="H8" t="s">
        <v>32</v>
      </c>
      <c r="I8" t="s">
        <v>33</v>
      </c>
      <c r="J8" t="s">
        <v>39</v>
      </c>
      <c r="K8" s="7" t="str">
        <f t="shared" ca="1" si="0"/>
        <v>2017-11-15T00:17:57-06:00</v>
      </c>
      <c r="L8" t="str">
        <f t="shared" si="1"/>
        <v>43047_02</v>
      </c>
      <c r="M8" s="1" t="s">
        <v>52</v>
      </c>
      <c r="N8" s="2">
        <f t="shared" ca="1" si="2"/>
        <v>43054.012467245375</v>
      </c>
      <c r="O8" s="9">
        <v>43047</v>
      </c>
      <c r="P8" s="14">
        <v>43048</v>
      </c>
      <c r="Q8" s="1">
        <f t="shared" si="3"/>
        <v>43047</v>
      </c>
      <c r="R8" s="6">
        <f t="shared" ca="1" si="4"/>
        <v>43048.458333333336</v>
      </c>
      <c r="S8" s="6">
        <f t="shared" ca="1" si="5"/>
        <v>43048.5</v>
      </c>
      <c r="T8" s="5">
        <f t="shared" ca="1" si="6"/>
        <v>43048.458333333336</v>
      </c>
      <c r="U8" s="5">
        <f t="shared" ca="1" si="7"/>
        <v>43048.5</v>
      </c>
      <c r="V8" s="1">
        <f t="shared" ca="1" si="8"/>
        <v>1</v>
      </c>
      <c r="W8" s="3">
        <f t="shared" si="9"/>
        <v>43048</v>
      </c>
      <c r="X8" t="str">
        <f t="shared" ca="1" si="10"/>
        <v>2017-11-09T11:00:00-0600</v>
      </c>
      <c r="Y8" t="str">
        <f t="shared" ca="1" si="11"/>
        <v>2017-11-09T12:00:00-0600</v>
      </c>
      <c r="Z8" s="1" t="s">
        <v>35</v>
      </c>
      <c r="AA8" s="1" t="s">
        <v>36</v>
      </c>
      <c r="AB8">
        <f t="shared" ca="1" si="12"/>
        <v>715707969</v>
      </c>
      <c r="AC8" t="str">
        <f t="shared" ca="1" si="13"/>
        <v>AA-7971</v>
      </c>
      <c r="AD8" t="str">
        <f t="shared" ca="1" si="16"/>
        <v>Duis quis suscipit lacus</v>
      </c>
      <c r="AE8" t="str">
        <f t="shared" si="14"/>
        <v>43047_02</v>
      </c>
      <c r="AG8" s="1" t="s">
        <v>104</v>
      </c>
      <c r="AH8" s="2">
        <f t="shared" ca="1" si="17"/>
        <v>43054.012467245375</v>
      </c>
      <c r="AI8" t="str">
        <f t="shared" ca="1" si="18"/>
        <v>2017-11-15T00:17:57-06:00</v>
      </c>
      <c r="AJ8" s="8">
        <f t="shared" ca="1" si="19"/>
        <v>715707969</v>
      </c>
      <c r="AK8" s="8" t="str">
        <f t="shared" ca="1" si="20"/>
        <v>AA-7971</v>
      </c>
      <c r="AL8" t="s">
        <v>579</v>
      </c>
      <c r="AM8" s="1" t="s">
        <v>104</v>
      </c>
      <c r="AN8" s="1">
        <f t="shared" ca="1" si="21"/>
        <v>1</v>
      </c>
      <c r="AO8" s="1">
        <f t="shared" si="15"/>
        <v>2</v>
      </c>
      <c r="AP8" s="1">
        <f t="shared" ca="1" si="22"/>
        <v>8.3000000000000004E-2</v>
      </c>
      <c r="AQ8" s="1">
        <f t="shared" ca="1" si="23"/>
        <v>296</v>
      </c>
    </row>
    <row r="9" spans="1:44" x14ac:dyDescent="0.2">
      <c r="A9" t="s">
        <v>49</v>
      </c>
      <c r="B9" t="s">
        <v>344</v>
      </c>
      <c r="C9" t="s">
        <v>53</v>
      </c>
      <c r="D9" t="s">
        <v>54</v>
      </c>
      <c r="E9" t="s">
        <v>34</v>
      </c>
      <c r="F9" t="s">
        <v>55</v>
      </c>
      <c r="G9" s="1" t="s">
        <v>30</v>
      </c>
      <c r="H9" t="s">
        <v>32</v>
      </c>
      <c r="I9" t="s">
        <v>33</v>
      </c>
      <c r="J9" t="s">
        <v>39</v>
      </c>
      <c r="K9" s="7" t="str">
        <f t="shared" ca="1" si="0"/>
        <v>2017-11-15T01:41:28-06:00</v>
      </c>
      <c r="L9" t="str">
        <f t="shared" si="1"/>
        <v>43047_02</v>
      </c>
      <c r="M9" s="1" t="s">
        <v>52</v>
      </c>
      <c r="N9" s="2">
        <f t="shared" ca="1" si="2"/>
        <v>43054.070467245372</v>
      </c>
      <c r="O9" s="9">
        <v>43047</v>
      </c>
      <c r="P9" s="14">
        <v>43048</v>
      </c>
      <c r="Q9" s="1">
        <f t="shared" si="3"/>
        <v>43047</v>
      </c>
      <c r="R9" s="6">
        <f t="shared" ca="1" si="4"/>
        <v>43048.5</v>
      </c>
      <c r="S9" s="6">
        <f t="shared" ca="1" si="5"/>
        <v>43048.708333333336</v>
      </c>
      <c r="T9" s="5">
        <f t="shared" ca="1" si="6"/>
        <v>43048.5</v>
      </c>
      <c r="U9" s="5">
        <f t="shared" ca="1" si="7"/>
        <v>43048.708333333336</v>
      </c>
      <c r="V9" s="1">
        <f t="shared" ca="1" si="8"/>
        <v>5</v>
      </c>
      <c r="W9" s="3">
        <f t="shared" si="9"/>
        <v>43048</v>
      </c>
      <c r="X9" t="str">
        <f t="shared" ca="1" si="10"/>
        <v>2017-11-09T12:00:00-0600</v>
      </c>
      <c r="Y9" t="str">
        <f t="shared" ca="1" si="11"/>
        <v>2017-11-09T17:00:00-0600</v>
      </c>
      <c r="Z9" s="1" t="s">
        <v>35</v>
      </c>
      <c r="AA9" s="1" t="s">
        <v>36</v>
      </c>
      <c r="AB9">
        <f t="shared" ca="1" si="12"/>
        <v>715983768</v>
      </c>
      <c r="AC9" t="str">
        <f t="shared" ca="1" si="13"/>
        <v>AA-7487</v>
      </c>
      <c r="AD9" t="str">
        <f t="shared" ca="1" si="16"/>
        <v>Pellentesque vel consequat purus</v>
      </c>
      <c r="AE9" t="str">
        <f t="shared" si="14"/>
        <v>43047_02</v>
      </c>
      <c r="AG9" s="1" t="s">
        <v>104</v>
      </c>
      <c r="AH9" s="2">
        <f t="shared" ca="1" si="17"/>
        <v>43054.070467245372</v>
      </c>
      <c r="AI9" t="str">
        <f t="shared" ca="1" si="18"/>
        <v>2017-11-15T01:41:28-06:00</v>
      </c>
      <c r="AJ9" s="8">
        <f t="shared" ca="1" si="19"/>
        <v>715983768</v>
      </c>
      <c r="AK9" s="8" t="str">
        <f t="shared" ca="1" si="20"/>
        <v>AA-7487</v>
      </c>
      <c r="AL9" t="s">
        <v>580</v>
      </c>
      <c r="AM9" s="1" t="s">
        <v>104</v>
      </c>
      <c r="AN9" s="1">
        <f t="shared" ca="1" si="21"/>
        <v>5</v>
      </c>
      <c r="AO9" s="1">
        <f t="shared" si="15"/>
        <v>2</v>
      </c>
      <c r="AP9" s="1">
        <f t="shared" ca="1" si="22"/>
        <v>5.8000000000000003E-2</v>
      </c>
      <c r="AQ9" s="1">
        <f t="shared" ca="1" si="23"/>
        <v>568</v>
      </c>
    </row>
    <row r="10" spans="1:44" x14ac:dyDescent="0.2">
      <c r="A10" t="s">
        <v>50</v>
      </c>
      <c r="B10" t="s">
        <v>345</v>
      </c>
      <c r="C10" t="s">
        <v>53</v>
      </c>
      <c r="D10" t="s">
        <v>54</v>
      </c>
      <c r="E10" t="s">
        <v>34</v>
      </c>
      <c r="F10" t="s">
        <v>55</v>
      </c>
      <c r="G10" s="1" t="s">
        <v>30</v>
      </c>
      <c r="H10" t="s">
        <v>32</v>
      </c>
      <c r="I10" t="s">
        <v>33</v>
      </c>
      <c r="J10" t="s">
        <v>39</v>
      </c>
      <c r="K10" s="7" t="str">
        <f t="shared" ca="1" si="0"/>
        <v>2017-11-15T02:37:38-06:00</v>
      </c>
      <c r="L10" t="str">
        <f t="shared" si="1"/>
        <v>43047_02</v>
      </c>
      <c r="M10" s="1" t="s">
        <v>52</v>
      </c>
      <c r="N10" s="2">
        <f t="shared" ca="1" si="2"/>
        <v>43054.109467245369</v>
      </c>
      <c r="O10" s="9">
        <v>43047</v>
      </c>
      <c r="P10" s="14">
        <v>43048</v>
      </c>
      <c r="Q10" s="1">
        <f t="shared" si="3"/>
        <v>43047</v>
      </c>
      <c r="R10" s="6">
        <f t="shared" ca="1" si="4"/>
        <v>43048.708333333336</v>
      </c>
      <c r="S10" s="6">
        <f t="shared" ca="1" si="5"/>
        <v>43048.75</v>
      </c>
      <c r="T10" s="5">
        <f t="shared" ca="1" si="6"/>
        <v>43048.708333333336</v>
      </c>
      <c r="U10" s="5">
        <f t="shared" ca="1" si="7"/>
        <v>43048.75</v>
      </c>
      <c r="V10" s="1">
        <f t="shared" ca="1" si="8"/>
        <v>1</v>
      </c>
      <c r="W10" s="3">
        <f t="shared" si="9"/>
        <v>43048</v>
      </c>
      <c r="X10" t="str">
        <f t="shared" ca="1" si="10"/>
        <v>2017-11-09T17:00:00-0600</v>
      </c>
      <c r="Y10" t="str">
        <f t="shared" ca="1" si="11"/>
        <v>2017-11-09T18:00:00-0600</v>
      </c>
      <c r="Z10" s="1" t="s">
        <v>35</v>
      </c>
      <c r="AA10" s="1" t="s">
        <v>36</v>
      </c>
      <c r="AB10">
        <f t="shared" ca="1" si="12"/>
        <v>715202847</v>
      </c>
      <c r="AC10" t="str">
        <f t="shared" ca="1" si="13"/>
        <v>AA-7552</v>
      </c>
      <c r="AD10" t="str">
        <f t="shared" ca="1" si="16"/>
        <v>Vivamus metus dui, rutrum ac enim vel, bibendum suscipit tortor</v>
      </c>
      <c r="AE10" t="str">
        <f t="shared" si="14"/>
        <v>43047_02</v>
      </c>
      <c r="AG10" s="1" t="s">
        <v>104</v>
      </c>
      <c r="AH10" s="2">
        <f t="shared" ca="1" si="17"/>
        <v>43054.109467245369</v>
      </c>
      <c r="AI10" t="str">
        <f t="shared" ca="1" si="18"/>
        <v>2017-11-15T02:37:38-06:00</v>
      </c>
      <c r="AJ10" s="8">
        <f t="shared" ca="1" si="19"/>
        <v>715202847</v>
      </c>
      <c r="AK10" s="8" t="str">
        <f t="shared" ca="1" si="20"/>
        <v>AA-7552</v>
      </c>
      <c r="AL10" t="s">
        <v>581</v>
      </c>
      <c r="AM10" s="1" t="s">
        <v>104</v>
      </c>
      <c r="AN10" s="1">
        <f t="shared" ca="1" si="21"/>
        <v>1</v>
      </c>
      <c r="AO10" s="1">
        <f t="shared" si="15"/>
        <v>2</v>
      </c>
      <c r="AP10" s="1">
        <f t="shared" ca="1" si="22"/>
        <v>3.9E-2</v>
      </c>
      <c r="AQ10" s="1">
        <f t="shared" ca="1" si="23"/>
        <v>6</v>
      </c>
    </row>
    <row r="11" spans="1:44" x14ac:dyDescent="0.2">
      <c r="A11" t="s">
        <v>51</v>
      </c>
      <c r="B11" t="s">
        <v>346</v>
      </c>
      <c r="C11" t="s">
        <v>53</v>
      </c>
      <c r="D11" t="s">
        <v>54</v>
      </c>
      <c r="E11" t="s">
        <v>34</v>
      </c>
      <c r="F11" t="s">
        <v>55</v>
      </c>
      <c r="G11" s="1" t="s">
        <v>30</v>
      </c>
      <c r="H11" t="s">
        <v>32</v>
      </c>
      <c r="I11" t="s">
        <v>33</v>
      </c>
      <c r="J11" t="s">
        <v>39</v>
      </c>
      <c r="K11" s="7" t="str">
        <f t="shared" ca="1" si="0"/>
        <v>2017-11-15T03:00:40-06:00</v>
      </c>
      <c r="L11" t="str">
        <f t="shared" si="1"/>
        <v>43047_02</v>
      </c>
      <c r="M11" s="1" t="s">
        <v>52</v>
      </c>
      <c r="N11" s="2">
        <f t="shared" ca="1" si="2"/>
        <v>43054.125467245372</v>
      </c>
      <c r="O11" s="9">
        <v>43047</v>
      </c>
      <c r="P11" s="14">
        <v>43048</v>
      </c>
      <c r="Q11" s="1">
        <f t="shared" si="3"/>
        <v>43047</v>
      </c>
      <c r="R11" s="6">
        <f t="shared" ca="1" si="4"/>
        <v>43048.75</v>
      </c>
      <c r="S11" s="6">
        <f t="shared" ca="1" si="5"/>
        <v>43048.791666666664</v>
      </c>
      <c r="T11" s="5">
        <f t="shared" ca="1" si="6"/>
        <v>43048.75</v>
      </c>
      <c r="U11" s="5">
        <f t="shared" ca="1" si="7"/>
        <v>43048.791666666664</v>
      </c>
      <c r="V11" s="1">
        <f t="shared" ca="1" si="8"/>
        <v>1</v>
      </c>
      <c r="W11" s="3">
        <f t="shared" si="9"/>
        <v>43048</v>
      </c>
      <c r="X11" t="str">
        <f t="shared" ca="1" si="10"/>
        <v>2017-11-09T18:00:00-0600</v>
      </c>
      <c r="Y11" t="str">
        <f t="shared" ca="1" si="11"/>
        <v>2017-11-09T19:00:00-0600</v>
      </c>
      <c r="Z11" s="1" t="s">
        <v>35</v>
      </c>
      <c r="AA11" s="1" t="s">
        <v>36</v>
      </c>
      <c r="AB11">
        <f t="shared" ca="1" si="12"/>
        <v>715173260</v>
      </c>
      <c r="AC11" t="str">
        <f t="shared" ca="1" si="13"/>
        <v>AA-7908</v>
      </c>
      <c r="AD11" t="str">
        <f t="shared" ca="1" si="16"/>
        <v>Etiam commodo tellus sed tempor maximus</v>
      </c>
      <c r="AE11" t="str">
        <f t="shared" si="14"/>
        <v>43047_02</v>
      </c>
      <c r="AG11" s="1" t="s">
        <v>104</v>
      </c>
      <c r="AH11" s="2">
        <f t="shared" ca="1" si="17"/>
        <v>43054.125467245372</v>
      </c>
      <c r="AI11" t="str">
        <f t="shared" ca="1" si="18"/>
        <v>2017-11-15T03:00:40-06:00</v>
      </c>
      <c r="AJ11" s="8">
        <f t="shared" ca="1" si="19"/>
        <v>715173260</v>
      </c>
      <c r="AK11" s="8" t="str">
        <f t="shared" ca="1" si="20"/>
        <v>AA-7908</v>
      </c>
      <c r="AL11" t="s">
        <v>582</v>
      </c>
      <c r="AM11" s="1" t="s">
        <v>104</v>
      </c>
      <c r="AN11" s="1">
        <f t="shared" ca="1" si="21"/>
        <v>1</v>
      </c>
      <c r="AO11" s="1">
        <f t="shared" si="15"/>
        <v>2</v>
      </c>
      <c r="AP11" s="1">
        <f t="shared" ca="1" si="22"/>
        <v>1.6E-2</v>
      </c>
      <c r="AQ11" s="1">
        <f t="shared" ca="1" si="23"/>
        <v>428</v>
      </c>
    </row>
    <row r="12" spans="1:44" x14ac:dyDescent="0.2">
      <c r="A12" t="s">
        <v>251</v>
      </c>
      <c r="B12" t="s">
        <v>347</v>
      </c>
      <c r="C12" t="s">
        <v>53</v>
      </c>
      <c r="D12" t="s">
        <v>54</v>
      </c>
      <c r="E12" t="s">
        <v>34</v>
      </c>
      <c r="F12" t="s">
        <v>55</v>
      </c>
      <c r="G12" s="1" t="s">
        <v>30</v>
      </c>
      <c r="H12" t="s">
        <v>32</v>
      </c>
      <c r="I12" t="s">
        <v>33</v>
      </c>
      <c r="J12" t="s">
        <v>39</v>
      </c>
      <c r="K12" s="7" t="str">
        <f t="shared" ca="1" si="0"/>
        <v>2017-11-15T03:07:52-06:00</v>
      </c>
      <c r="L12" t="str">
        <f t="shared" si="1"/>
        <v>43047_02</v>
      </c>
      <c r="M12" s="1" t="s">
        <v>52</v>
      </c>
      <c r="N12" s="2">
        <f t="shared" ca="1" si="2"/>
        <v>43054.13046724537</v>
      </c>
      <c r="O12" s="9">
        <v>43047</v>
      </c>
      <c r="P12" s="14">
        <v>43048</v>
      </c>
      <c r="Q12" s="1">
        <f t="shared" si="3"/>
        <v>43047</v>
      </c>
      <c r="R12" s="6">
        <f t="shared" ca="1" si="4"/>
        <v>43048.791666666664</v>
      </c>
      <c r="S12" s="6">
        <f t="shared" ca="1" si="5"/>
        <v>43048.958333333328</v>
      </c>
      <c r="T12" s="5">
        <f t="shared" ca="1" si="6"/>
        <v>43048.791666666664</v>
      </c>
      <c r="U12" s="5">
        <f t="shared" ca="1" si="7"/>
        <v>43048.958333333328</v>
      </c>
      <c r="V12" s="1">
        <f t="shared" ca="1" si="8"/>
        <v>4</v>
      </c>
      <c r="W12" s="3">
        <f t="shared" si="9"/>
        <v>43048</v>
      </c>
      <c r="X12" t="str">
        <f t="shared" ca="1" si="10"/>
        <v>2017-11-09T19:00:00-0600</v>
      </c>
      <c r="Y12" t="str">
        <f t="shared" ca="1" si="11"/>
        <v>2017-11-09T23:00:00-0600</v>
      </c>
      <c r="Z12" s="1" t="s">
        <v>35</v>
      </c>
      <c r="AA12" s="1" t="s">
        <v>36</v>
      </c>
      <c r="AB12">
        <f t="shared" ca="1" si="12"/>
        <v>715438907</v>
      </c>
      <c r="AC12" t="str">
        <f t="shared" ca="1" si="13"/>
        <v>AA-7900</v>
      </c>
      <c r="AD12" t="str">
        <f t="shared" ca="1" si="16"/>
        <v>Phasellus quis tristique nisl</v>
      </c>
      <c r="AE12" t="str">
        <f t="shared" si="14"/>
        <v>43047_02</v>
      </c>
      <c r="AG12" s="1" t="s">
        <v>104</v>
      </c>
      <c r="AH12" s="2">
        <f t="shared" ca="1" si="17"/>
        <v>43054.13046724537</v>
      </c>
      <c r="AI12" t="str">
        <f t="shared" ca="1" si="18"/>
        <v>2017-11-15T03:07:52-06:00</v>
      </c>
      <c r="AJ12" s="8">
        <f t="shared" ca="1" si="19"/>
        <v>715438907</v>
      </c>
      <c r="AK12" s="8" t="str">
        <f t="shared" ca="1" si="20"/>
        <v>AA-7900</v>
      </c>
      <c r="AL12" t="s">
        <v>583</v>
      </c>
      <c r="AM12" s="1" t="s">
        <v>104</v>
      </c>
      <c r="AN12" s="1">
        <f t="shared" ca="1" si="21"/>
        <v>4</v>
      </c>
      <c r="AO12" s="1">
        <f t="shared" si="15"/>
        <v>2</v>
      </c>
      <c r="AP12" s="1">
        <f t="shared" ca="1" si="22"/>
        <v>5.0000000000000001E-3</v>
      </c>
      <c r="AQ12" s="1">
        <f t="shared" ca="1" si="23"/>
        <v>251</v>
      </c>
    </row>
    <row r="13" spans="1:44" x14ac:dyDescent="0.2">
      <c r="A13" t="s">
        <v>256</v>
      </c>
      <c r="B13" t="s">
        <v>348</v>
      </c>
      <c r="C13" t="s">
        <v>53</v>
      </c>
      <c r="D13" t="s">
        <v>54</v>
      </c>
      <c r="E13" t="s">
        <v>34</v>
      </c>
      <c r="F13" t="s">
        <v>55</v>
      </c>
      <c r="G13" s="1" t="s">
        <v>30</v>
      </c>
      <c r="H13" t="s">
        <v>32</v>
      </c>
      <c r="I13" t="s">
        <v>33</v>
      </c>
      <c r="J13" t="s">
        <v>39</v>
      </c>
      <c r="K13" s="7" t="str">
        <f t="shared" ca="1" si="0"/>
        <v>2017-11-15T03:46:45-06:00</v>
      </c>
      <c r="L13" t="str">
        <f t="shared" si="1"/>
        <v>43047_06</v>
      </c>
      <c r="M13" s="1" t="s">
        <v>52</v>
      </c>
      <c r="N13" s="2">
        <f t="shared" ca="1" si="2"/>
        <v>43054.157467245372</v>
      </c>
      <c r="O13" s="9">
        <v>43047</v>
      </c>
      <c r="P13" s="14">
        <v>43052</v>
      </c>
      <c r="Q13" s="1">
        <f t="shared" si="3"/>
        <v>43047</v>
      </c>
      <c r="R13" s="6">
        <f>(AA13/24)+P13</f>
        <v>43052.333333333336</v>
      </c>
      <c r="S13" s="6">
        <f t="shared" ca="1" si="5"/>
        <v>43052.5</v>
      </c>
      <c r="T13" s="5">
        <f t="shared" si="6"/>
        <v>43052.333333333336</v>
      </c>
      <c r="U13" s="5">
        <f t="shared" ca="1" si="7"/>
        <v>43052.5</v>
      </c>
      <c r="V13" s="1">
        <f t="shared" ca="1" si="8"/>
        <v>4</v>
      </c>
      <c r="W13" s="3">
        <f t="shared" si="9"/>
        <v>43052</v>
      </c>
      <c r="X13" t="str">
        <f t="shared" si="10"/>
        <v>2017-11-13T08:00:00-0600</v>
      </c>
      <c r="Y13" t="str">
        <f t="shared" ca="1" si="11"/>
        <v>2017-11-13T12:00:00-0600</v>
      </c>
      <c r="Z13" s="1" t="s">
        <v>35</v>
      </c>
      <c r="AA13" s="1" t="s">
        <v>36</v>
      </c>
      <c r="AB13">
        <f t="shared" ca="1" si="12"/>
        <v>715701790</v>
      </c>
      <c r="AC13" t="str">
        <f t="shared" ca="1" si="13"/>
        <v>AA-7982</v>
      </c>
      <c r="AD13" t="str">
        <f t="shared" ca="1" si="16"/>
        <v>Pellentesque habitant morbi tristique senectus et netus et malesuada fames ac turpis egestas</v>
      </c>
      <c r="AE13" t="str">
        <f t="shared" si="14"/>
        <v>43047_06</v>
      </c>
      <c r="AG13" s="1" t="s">
        <v>104</v>
      </c>
      <c r="AH13" s="2">
        <f t="shared" ca="1" si="17"/>
        <v>43054.157467245372</v>
      </c>
      <c r="AI13" t="str">
        <f t="shared" ca="1" si="18"/>
        <v>2017-11-15T03:46:45-06:00</v>
      </c>
      <c r="AJ13" s="8">
        <f t="shared" ca="1" si="19"/>
        <v>715701790</v>
      </c>
      <c r="AK13" s="8" t="str">
        <f t="shared" ca="1" si="20"/>
        <v>AA-7982</v>
      </c>
      <c r="AL13" t="s">
        <v>584</v>
      </c>
      <c r="AM13" s="1" t="s">
        <v>104</v>
      </c>
      <c r="AN13" s="1">
        <f t="shared" ca="1" si="21"/>
        <v>4</v>
      </c>
      <c r="AO13" s="1">
        <f t="shared" si="15"/>
        <v>6</v>
      </c>
      <c r="AP13" s="1">
        <f t="shared" ca="1" si="22"/>
        <v>2.7E-2</v>
      </c>
      <c r="AQ13" s="1">
        <f t="shared" ca="1" si="23"/>
        <v>360</v>
      </c>
    </row>
    <row r="14" spans="1:44" x14ac:dyDescent="0.2">
      <c r="A14" t="s">
        <v>261</v>
      </c>
      <c r="B14" t="s">
        <v>349</v>
      </c>
      <c r="C14" t="s">
        <v>53</v>
      </c>
      <c r="D14" t="s">
        <v>54</v>
      </c>
      <c r="E14" t="s">
        <v>34</v>
      </c>
      <c r="F14" t="s">
        <v>55</v>
      </c>
      <c r="G14" s="1" t="s">
        <v>30</v>
      </c>
      <c r="H14" t="s">
        <v>32</v>
      </c>
      <c r="I14" t="s">
        <v>33</v>
      </c>
      <c r="J14" t="s">
        <v>39</v>
      </c>
      <c r="K14" s="7" t="str">
        <f t="shared" ca="1" si="0"/>
        <v>2017-11-15T03:59:43-06:00</v>
      </c>
      <c r="L14" t="str">
        <f t="shared" si="1"/>
        <v>43047_06</v>
      </c>
      <c r="M14" s="1" t="s">
        <v>52</v>
      </c>
      <c r="N14" s="2">
        <f t="shared" ca="1" si="2"/>
        <v>43054.16646724537</v>
      </c>
      <c r="O14" s="9">
        <v>43047</v>
      </c>
      <c r="P14" s="14">
        <v>43052</v>
      </c>
      <c r="Q14" s="1">
        <f t="shared" si="3"/>
        <v>43047</v>
      </c>
      <c r="R14" s="6">
        <f t="shared" ref="R14:R22" ca="1" si="24">IF(P14=P13,S13,P14+(AA14/24))</f>
        <v>43052.5</v>
      </c>
      <c r="S14" s="6">
        <f t="shared" ca="1" si="5"/>
        <v>43052.666666666664</v>
      </c>
      <c r="T14" s="5">
        <f t="shared" ca="1" si="6"/>
        <v>43052.5</v>
      </c>
      <c r="U14" s="5">
        <f t="shared" ca="1" si="7"/>
        <v>43052.666666666664</v>
      </c>
      <c r="V14" s="1">
        <f t="shared" ca="1" si="8"/>
        <v>4</v>
      </c>
      <c r="W14" s="3">
        <f t="shared" si="9"/>
        <v>43052</v>
      </c>
      <c r="X14" t="str">
        <f t="shared" ca="1" si="10"/>
        <v>2017-11-13T12:00:00-0600</v>
      </c>
      <c r="Y14" t="str">
        <f t="shared" ca="1" si="11"/>
        <v>2017-11-13T16:00:00-0600</v>
      </c>
      <c r="Z14" s="1" t="s">
        <v>35</v>
      </c>
      <c r="AA14" s="1" t="s">
        <v>36</v>
      </c>
      <c r="AB14">
        <f t="shared" ca="1" si="12"/>
        <v>715705978</v>
      </c>
      <c r="AC14" t="str">
        <f t="shared" ca="1" si="13"/>
        <v>AA-7616</v>
      </c>
      <c r="AD14" t="str">
        <f t="shared" ca="1" si="16"/>
        <v>Aliquam elit odio, auctor laoreet lacinia id, porta non mi</v>
      </c>
      <c r="AE14" t="str">
        <f t="shared" si="14"/>
        <v>43047_06</v>
      </c>
      <c r="AG14" s="1" t="s">
        <v>104</v>
      </c>
      <c r="AH14" s="2">
        <f t="shared" ca="1" si="17"/>
        <v>43054.16646724537</v>
      </c>
      <c r="AI14" t="str">
        <f t="shared" ca="1" si="18"/>
        <v>2017-11-15T03:59:43-06:00</v>
      </c>
      <c r="AJ14" s="8">
        <f t="shared" ca="1" si="19"/>
        <v>715705978</v>
      </c>
      <c r="AK14" s="8" t="str">
        <f t="shared" ca="1" si="20"/>
        <v>AA-7616</v>
      </c>
      <c r="AL14" t="s">
        <v>585</v>
      </c>
      <c r="AM14" s="1" t="s">
        <v>104</v>
      </c>
      <c r="AN14" s="1">
        <f t="shared" ca="1" si="21"/>
        <v>4</v>
      </c>
      <c r="AO14" s="1">
        <f t="shared" si="15"/>
        <v>6</v>
      </c>
      <c r="AP14" s="1">
        <f t="shared" ca="1" si="22"/>
        <v>8.9999999999999993E-3</v>
      </c>
      <c r="AQ14" s="1">
        <f t="shared" ca="1" si="23"/>
        <v>4</v>
      </c>
    </row>
    <row r="15" spans="1:44" x14ac:dyDescent="0.2">
      <c r="A15" t="s">
        <v>267</v>
      </c>
      <c r="B15" t="s">
        <v>350</v>
      </c>
      <c r="C15" t="s">
        <v>53</v>
      </c>
      <c r="D15" t="s">
        <v>54</v>
      </c>
      <c r="E15" t="s">
        <v>34</v>
      </c>
      <c r="F15" t="s">
        <v>55</v>
      </c>
      <c r="G15" s="1" t="s">
        <v>30</v>
      </c>
      <c r="H15" t="s">
        <v>32</v>
      </c>
      <c r="I15" t="s">
        <v>33</v>
      </c>
      <c r="J15" t="s">
        <v>39</v>
      </c>
      <c r="K15" s="7" t="str">
        <f t="shared" ca="1" si="0"/>
        <v>2017-11-15T05:29:00-06:00</v>
      </c>
      <c r="L15" t="str">
        <f t="shared" si="1"/>
        <v>43047_07</v>
      </c>
      <c r="M15" s="1" t="s">
        <v>52</v>
      </c>
      <c r="N15" s="2">
        <f t="shared" ca="1" si="2"/>
        <v>43054.228467245368</v>
      </c>
      <c r="O15" s="9">
        <v>43047</v>
      </c>
      <c r="P15" s="14">
        <v>43053</v>
      </c>
      <c r="Q15" s="1">
        <f t="shared" si="3"/>
        <v>43047</v>
      </c>
      <c r="R15" s="6">
        <f t="shared" si="24"/>
        <v>43053.333333333336</v>
      </c>
      <c r="S15" s="6">
        <f t="shared" ca="1" si="5"/>
        <v>43053.416666666672</v>
      </c>
      <c r="T15" s="5">
        <f t="shared" si="6"/>
        <v>43053.333333333336</v>
      </c>
      <c r="U15" s="5">
        <f t="shared" ca="1" si="7"/>
        <v>43053.416666666672</v>
      </c>
      <c r="V15" s="1">
        <f t="shared" ca="1" si="8"/>
        <v>2</v>
      </c>
      <c r="W15" s="3">
        <f t="shared" si="9"/>
        <v>43053</v>
      </c>
      <c r="X15" t="str">
        <f t="shared" si="10"/>
        <v>2017-11-14T08:00:00-0600</v>
      </c>
      <c r="Y15" t="str">
        <f t="shared" ca="1" si="11"/>
        <v>2017-11-14T10:00:00-0600</v>
      </c>
      <c r="Z15" s="1" t="s">
        <v>35</v>
      </c>
      <c r="AA15" s="1" t="s">
        <v>36</v>
      </c>
      <c r="AB15">
        <f t="shared" ca="1" si="12"/>
        <v>715542616</v>
      </c>
      <c r="AC15" t="str">
        <f t="shared" ca="1" si="13"/>
        <v>AA-7310</v>
      </c>
      <c r="AD15" t="str">
        <f t="shared" ca="1" si="16"/>
        <v>Donec et lacus nunc</v>
      </c>
      <c r="AE15" t="str">
        <f t="shared" si="14"/>
        <v>43047_07</v>
      </c>
      <c r="AG15" s="1" t="s">
        <v>104</v>
      </c>
      <c r="AH15" s="2">
        <f ca="1">AH14+AP15</f>
        <v>43054.228467245368</v>
      </c>
      <c r="AI15" t="str">
        <f t="shared" ca="1" si="18"/>
        <v>2017-11-15T05:29:00-06:00</v>
      </c>
      <c r="AJ15" s="8">
        <f t="shared" ca="1" si="19"/>
        <v>715542616</v>
      </c>
      <c r="AK15" s="8" t="str">
        <f t="shared" ca="1" si="20"/>
        <v>AA-7310</v>
      </c>
      <c r="AL15" t="s">
        <v>586</v>
      </c>
      <c r="AM15" s="1" t="s">
        <v>104</v>
      </c>
      <c r="AN15" s="1">
        <f t="shared" ca="1" si="21"/>
        <v>2</v>
      </c>
      <c r="AO15" s="1">
        <f t="shared" si="15"/>
        <v>7</v>
      </c>
      <c r="AP15" s="1">
        <f t="shared" ca="1" si="22"/>
        <v>6.2E-2</v>
      </c>
      <c r="AQ15" s="1">
        <f t="shared" ca="1" si="23"/>
        <v>384</v>
      </c>
    </row>
    <row r="16" spans="1:44" x14ac:dyDescent="0.2">
      <c r="A16" t="s">
        <v>272</v>
      </c>
      <c r="B16" t="s">
        <v>351</v>
      </c>
      <c r="C16" t="s">
        <v>53</v>
      </c>
      <c r="D16" t="s">
        <v>54</v>
      </c>
      <c r="E16" t="s">
        <v>34</v>
      </c>
      <c r="F16" t="s">
        <v>55</v>
      </c>
      <c r="G16" s="1" t="s">
        <v>30</v>
      </c>
      <c r="H16" t="s">
        <v>32</v>
      </c>
      <c r="I16" t="s">
        <v>33</v>
      </c>
      <c r="J16" t="s">
        <v>39</v>
      </c>
      <c r="K16" s="7" t="str">
        <f t="shared" ca="1" si="0"/>
        <v>2017-11-15T07:50:07-06:00</v>
      </c>
      <c r="L16" t="str">
        <f t="shared" si="1"/>
        <v>43047_07</v>
      </c>
      <c r="M16" s="1" t="s">
        <v>52</v>
      </c>
      <c r="N16" s="2">
        <f t="shared" ca="1" si="2"/>
        <v>43054.326467245366</v>
      </c>
      <c r="O16" s="9">
        <v>43047</v>
      </c>
      <c r="P16" s="14">
        <v>43053</v>
      </c>
      <c r="Q16" s="1">
        <f t="shared" si="3"/>
        <v>43047</v>
      </c>
      <c r="R16" s="6">
        <f t="shared" ca="1" si="24"/>
        <v>43053.416666666672</v>
      </c>
      <c r="S16" s="6">
        <f t="shared" ca="1" si="5"/>
        <v>43053.500000000007</v>
      </c>
      <c r="T16" s="5">
        <f t="shared" ca="1" si="6"/>
        <v>43053.416666666672</v>
      </c>
      <c r="U16" s="5">
        <f t="shared" ca="1" si="7"/>
        <v>43053.500000000007</v>
      </c>
      <c r="V16" s="1">
        <f t="shared" ca="1" si="8"/>
        <v>2</v>
      </c>
      <c r="W16" s="3">
        <f t="shared" si="9"/>
        <v>43053</v>
      </c>
      <c r="X16" t="str">
        <f t="shared" ca="1" si="10"/>
        <v>2017-11-14T10:00:00-0600</v>
      </c>
      <c r="Y16" t="str">
        <f t="shared" ca="1" si="11"/>
        <v>2017-11-14T12:00:00-0600</v>
      </c>
      <c r="Z16" s="1" t="s">
        <v>35</v>
      </c>
      <c r="AA16" s="1" t="s">
        <v>36</v>
      </c>
      <c r="AB16">
        <f t="shared" ca="1" si="12"/>
        <v>715378894</v>
      </c>
      <c r="AC16" t="str">
        <f t="shared" ca="1" si="13"/>
        <v>AA-7731</v>
      </c>
      <c r="AD16" t="str">
        <f t="shared" ca="1" si="16"/>
        <v>Vivamus orci ligula, ullamcorper id semper ut, cursus non est</v>
      </c>
      <c r="AE16" t="str">
        <f t="shared" si="14"/>
        <v>43047_07</v>
      </c>
      <c r="AG16" s="1" t="s">
        <v>104</v>
      </c>
      <c r="AH16" s="2">
        <f t="shared" ca="1" si="17"/>
        <v>43054.326467245366</v>
      </c>
      <c r="AI16" t="str">
        <f t="shared" ca="1" si="18"/>
        <v>2017-11-15T07:50:07-06:00</v>
      </c>
      <c r="AJ16" s="8">
        <f t="shared" ca="1" si="19"/>
        <v>715378894</v>
      </c>
      <c r="AK16" s="8" t="str">
        <f t="shared" ca="1" si="20"/>
        <v>AA-7731</v>
      </c>
      <c r="AL16" t="s">
        <v>587</v>
      </c>
      <c r="AM16" s="1" t="s">
        <v>104</v>
      </c>
      <c r="AN16" s="1">
        <f t="shared" ca="1" si="21"/>
        <v>2</v>
      </c>
      <c r="AO16" s="1">
        <f t="shared" si="15"/>
        <v>7</v>
      </c>
      <c r="AP16" s="1">
        <f t="shared" ca="1" si="22"/>
        <v>9.8000000000000004E-2</v>
      </c>
      <c r="AQ16" s="1">
        <f t="shared" ca="1" si="23"/>
        <v>164</v>
      </c>
    </row>
    <row r="17" spans="1:43" x14ac:dyDescent="0.2">
      <c r="A17" t="s">
        <v>277</v>
      </c>
      <c r="B17" t="s">
        <v>352</v>
      </c>
      <c r="C17" t="s">
        <v>53</v>
      </c>
      <c r="D17" t="s">
        <v>54</v>
      </c>
      <c r="E17" t="s">
        <v>34</v>
      </c>
      <c r="F17" t="s">
        <v>55</v>
      </c>
      <c r="G17" s="1" t="s">
        <v>30</v>
      </c>
      <c r="H17" t="s">
        <v>32</v>
      </c>
      <c r="I17" t="s">
        <v>33</v>
      </c>
      <c r="J17" t="s">
        <v>39</v>
      </c>
      <c r="K17" s="7" t="str">
        <f t="shared" ca="1" si="0"/>
        <v>2017-11-15T08:30:26-06:00</v>
      </c>
      <c r="L17" t="str">
        <f t="shared" si="1"/>
        <v>43047_07</v>
      </c>
      <c r="M17" s="1" t="s">
        <v>52</v>
      </c>
      <c r="N17" s="2">
        <f t="shared" ca="1" si="2"/>
        <v>43054.354467245365</v>
      </c>
      <c r="O17" s="9">
        <v>43047</v>
      </c>
      <c r="P17" s="14">
        <v>43053</v>
      </c>
      <c r="Q17" s="1">
        <f t="shared" si="3"/>
        <v>43047</v>
      </c>
      <c r="R17" s="6">
        <f t="shared" ca="1" si="24"/>
        <v>43053.500000000007</v>
      </c>
      <c r="S17" s="6">
        <f t="shared" ca="1" si="5"/>
        <v>43053.666666666672</v>
      </c>
      <c r="T17" s="5">
        <f t="shared" ca="1" si="6"/>
        <v>43053.500000000007</v>
      </c>
      <c r="U17" s="5">
        <f t="shared" ca="1" si="7"/>
        <v>43053.666666666672</v>
      </c>
      <c r="V17" s="1">
        <f t="shared" ca="1" si="8"/>
        <v>4</v>
      </c>
      <c r="W17" s="3">
        <f t="shared" si="9"/>
        <v>43053</v>
      </c>
      <c r="X17" t="str">
        <f t="shared" ca="1" si="10"/>
        <v>2017-11-14T12:00:00-0600</v>
      </c>
      <c r="Y17" t="str">
        <f t="shared" ca="1" si="11"/>
        <v>2017-11-14T16:00:00-0600</v>
      </c>
      <c r="Z17" s="1" t="s">
        <v>35</v>
      </c>
      <c r="AA17" s="1" t="s">
        <v>36</v>
      </c>
      <c r="AB17">
        <f t="shared" ca="1" si="12"/>
        <v>715703618</v>
      </c>
      <c r="AC17" t="str">
        <f t="shared" ca="1" si="13"/>
        <v>AA-7105</v>
      </c>
      <c r="AD17" t="str">
        <f t="shared" ca="1" si="16"/>
        <v>Proin in consectetur lorem</v>
      </c>
      <c r="AE17" t="str">
        <f t="shared" si="14"/>
        <v>43047_07</v>
      </c>
      <c r="AG17" s="1" t="s">
        <v>104</v>
      </c>
      <c r="AH17" s="2">
        <f t="shared" ca="1" si="17"/>
        <v>43054.354467245365</v>
      </c>
      <c r="AI17" t="str">
        <f t="shared" ca="1" si="18"/>
        <v>2017-11-15T08:30:26-06:00</v>
      </c>
      <c r="AJ17" s="8">
        <f t="shared" ca="1" si="19"/>
        <v>715703618</v>
      </c>
      <c r="AK17" s="8" t="str">
        <f t="shared" ca="1" si="20"/>
        <v>AA-7105</v>
      </c>
      <c r="AL17" t="s">
        <v>588</v>
      </c>
      <c r="AM17" s="1" t="s">
        <v>104</v>
      </c>
      <c r="AN17" s="1">
        <f t="shared" ca="1" si="21"/>
        <v>4</v>
      </c>
      <c r="AO17" s="1">
        <f t="shared" si="15"/>
        <v>7</v>
      </c>
      <c r="AP17" s="1">
        <f t="shared" ca="1" si="22"/>
        <v>2.8000000000000001E-2</v>
      </c>
      <c r="AQ17" s="1">
        <f t="shared" ca="1" si="23"/>
        <v>204</v>
      </c>
    </row>
    <row r="18" spans="1:43" x14ac:dyDescent="0.2">
      <c r="A18" t="s">
        <v>282</v>
      </c>
      <c r="B18" t="s">
        <v>353</v>
      </c>
      <c r="C18" t="s">
        <v>53</v>
      </c>
      <c r="D18" t="s">
        <v>54</v>
      </c>
      <c r="E18" t="s">
        <v>34</v>
      </c>
      <c r="F18" t="s">
        <v>55</v>
      </c>
      <c r="G18" s="1" t="s">
        <v>30</v>
      </c>
      <c r="H18" t="s">
        <v>32</v>
      </c>
      <c r="I18" t="s">
        <v>33</v>
      </c>
      <c r="J18" t="s">
        <v>39</v>
      </c>
      <c r="K18" s="7" t="str">
        <f t="shared" ca="1" si="0"/>
        <v>2017-11-15T10:01:09-06:00</v>
      </c>
      <c r="L18" t="str">
        <f t="shared" si="1"/>
        <v>43047_07</v>
      </c>
      <c r="M18" s="1" t="s">
        <v>52</v>
      </c>
      <c r="N18" s="2">
        <f t="shared" ca="1" si="2"/>
        <v>43054.417467245366</v>
      </c>
      <c r="O18" s="9">
        <v>43047</v>
      </c>
      <c r="P18" s="14">
        <v>43053</v>
      </c>
      <c r="Q18" s="1">
        <f t="shared" si="3"/>
        <v>43047</v>
      </c>
      <c r="R18" s="6">
        <f t="shared" ca="1" si="24"/>
        <v>43053.666666666672</v>
      </c>
      <c r="S18" s="6">
        <f t="shared" ca="1" si="5"/>
        <v>43053.875000000007</v>
      </c>
      <c r="T18" s="5">
        <f t="shared" ca="1" si="6"/>
        <v>43053.666666666672</v>
      </c>
      <c r="U18" s="5">
        <f t="shared" ca="1" si="7"/>
        <v>43053.875000000007</v>
      </c>
      <c r="V18" s="1">
        <f t="shared" ca="1" si="8"/>
        <v>5</v>
      </c>
      <c r="W18" s="3">
        <f t="shared" si="9"/>
        <v>43053</v>
      </c>
      <c r="X18" t="str">
        <f t="shared" ca="1" si="10"/>
        <v>2017-11-14T16:00:00-0600</v>
      </c>
      <c r="Y18" t="str">
        <f t="shared" ca="1" si="11"/>
        <v>2017-11-14T21:00:00-0600</v>
      </c>
      <c r="Z18" s="1" t="s">
        <v>35</v>
      </c>
      <c r="AA18" s="1" t="s">
        <v>36</v>
      </c>
      <c r="AB18">
        <f t="shared" ca="1" si="12"/>
        <v>715405090</v>
      </c>
      <c r="AC18" t="str">
        <f t="shared" ca="1" si="13"/>
        <v>AA-7912</v>
      </c>
      <c r="AD18" t="str">
        <f t="shared" ca="1" si="16"/>
        <v>Morbi pretium ligula et sapien pretium, feugiat pellentesque tellus imperdiet</v>
      </c>
      <c r="AE18" t="str">
        <f t="shared" si="14"/>
        <v>43047_07</v>
      </c>
      <c r="AG18" s="1" t="s">
        <v>104</v>
      </c>
      <c r="AH18" s="2">
        <f t="shared" ca="1" si="17"/>
        <v>43054.417467245366</v>
      </c>
      <c r="AI18" t="str">
        <f t="shared" ca="1" si="18"/>
        <v>2017-11-15T10:01:09-06:00</v>
      </c>
      <c r="AJ18" s="8">
        <f t="shared" ca="1" si="19"/>
        <v>715405090</v>
      </c>
      <c r="AK18" s="8" t="str">
        <f t="shared" ca="1" si="20"/>
        <v>AA-7912</v>
      </c>
      <c r="AL18" t="s">
        <v>589</v>
      </c>
      <c r="AM18" s="1" t="s">
        <v>104</v>
      </c>
      <c r="AN18" s="1">
        <f t="shared" ca="1" si="21"/>
        <v>5</v>
      </c>
      <c r="AO18" s="1">
        <f t="shared" si="15"/>
        <v>7</v>
      </c>
      <c r="AP18" s="1">
        <f t="shared" ca="1" si="22"/>
        <v>6.3E-2</v>
      </c>
      <c r="AQ18" s="1">
        <f t="shared" ca="1" si="23"/>
        <v>312</v>
      </c>
    </row>
    <row r="19" spans="1:43" x14ac:dyDescent="0.2">
      <c r="A19" t="s">
        <v>287</v>
      </c>
      <c r="B19" t="s">
        <v>354</v>
      </c>
      <c r="C19" t="s">
        <v>53</v>
      </c>
      <c r="D19" t="s">
        <v>54</v>
      </c>
      <c r="E19" t="s">
        <v>34</v>
      </c>
      <c r="F19" t="s">
        <v>55</v>
      </c>
      <c r="G19" s="1" t="s">
        <v>30</v>
      </c>
      <c r="H19" t="s">
        <v>32</v>
      </c>
      <c r="I19" t="s">
        <v>33</v>
      </c>
      <c r="J19" t="s">
        <v>39</v>
      </c>
      <c r="K19" s="7" t="str">
        <f t="shared" ca="1" si="0"/>
        <v>2017-11-15T11:20:21-06:00</v>
      </c>
      <c r="L19" t="str">
        <f t="shared" si="1"/>
        <v>43047_07</v>
      </c>
      <c r="M19" s="1" t="s">
        <v>52</v>
      </c>
      <c r="N19" s="2">
        <f t="shared" ca="1" si="2"/>
        <v>43054.472467245367</v>
      </c>
      <c r="O19" s="9">
        <v>43047</v>
      </c>
      <c r="P19" s="14">
        <v>43053</v>
      </c>
      <c r="Q19" s="1">
        <f t="shared" si="3"/>
        <v>43047</v>
      </c>
      <c r="R19" s="6">
        <f t="shared" ca="1" si="24"/>
        <v>43053.875000000007</v>
      </c>
      <c r="S19" s="6">
        <f t="shared" ca="1" si="5"/>
        <v>43054.041666666672</v>
      </c>
      <c r="T19" s="5">
        <f t="shared" ca="1" si="6"/>
        <v>43053.875000000007</v>
      </c>
      <c r="U19" s="5">
        <f t="shared" ca="1" si="7"/>
        <v>43054.041666666672</v>
      </c>
      <c r="V19" s="1">
        <f t="shared" ca="1" si="8"/>
        <v>4</v>
      </c>
      <c r="W19" s="3">
        <f t="shared" si="9"/>
        <v>43053</v>
      </c>
      <c r="X19" t="str">
        <f t="shared" ca="1" si="10"/>
        <v>2017-11-14T21:00:00-0600</v>
      </c>
      <c r="Y19" t="str">
        <f t="shared" ca="1" si="11"/>
        <v>2017-11-15T01:00:00-0600</v>
      </c>
      <c r="Z19" s="1" t="s">
        <v>35</v>
      </c>
      <c r="AA19" s="1" t="s">
        <v>36</v>
      </c>
      <c r="AB19">
        <f t="shared" ca="1" si="12"/>
        <v>715348268</v>
      </c>
      <c r="AC19" t="str">
        <f t="shared" ca="1" si="13"/>
        <v>AA-7921</v>
      </c>
      <c r="AD19" t="str">
        <f t="shared" ca="1" si="16"/>
        <v>Ut interdum magna nisl.</v>
      </c>
      <c r="AE19" t="str">
        <f t="shared" si="14"/>
        <v>43047_07</v>
      </c>
      <c r="AG19" s="1" t="s">
        <v>104</v>
      </c>
      <c r="AH19" s="2">
        <f t="shared" ca="1" si="17"/>
        <v>43054.472467245367</v>
      </c>
      <c r="AI19" t="str">
        <f t="shared" ca="1" si="18"/>
        <v>2017-11-15T11:20:21-06:00</v>
      </c>
      <c r="AJ19" s="8">
        <f t="shared" ca="1" si="19"/>
        <v>715348268</v>
      </c>
      <c r="AK19" s="8" t="str">
        <f t="shared" ca="1" si="20"/>
        <v>AA-7921</v>
      </c>
      <c r="AL19" t="s">
        <v>590</v>
      </c>
      <c r="AM19" s="1" t="s">
        <v>104</v>
      </c>
      <c r="AN19" s="1">
        <f t="shared" ca="1" si="21"/>
        <v>4</v>
      </c>
      <c r="AO19" s="1">
        <f t="shared" si="15"/>
        <v>7</v>
      </c>
      <c r="AP19" s="1">
        <f t="shared" ca="1" si="22"/>
        <v>5.5E-2</v>
      </c>
      <c r="AQ19" s="1">
        <f t="shared" ca="1" si="23"/>
        <v>180</v>
      </c>
    </row>
    <row r="20" spans="1:43" x14ac:dyDescent="0.2">
      <c r="A20" t="s">
        <v>293</v>
      </c>
      <c r="B20" t="s">
        <v>355</v>
      </c>
      <c r="C20" t="s">
        <v>53</v>
      </c>
      <c r="D20" t="s">
        <v>54</v>
      </c>
      <c r="E20" t="s">
        <v>34</v>
      </c>
      <c r="F20" t="s">
        <v>55</v>
      </c>
      <c r="G20" s="1" t="s">
        <v>30</v>
      </c>
      <c r="H20" t="s">
        <v>32</v>
      </c>
      <c r="I20" t="s">
        <v>33</v>
      </c>
      <c r="J20" t="s">
        <v>39</v>
      </c>
      <c r="K20" s="7" t="str">
        <f t="shared" ca="1" si="0"/>
        <v>2017-11-15T13:17:00-06:00</v>
      </c>
      <c r="L20" t="str">
        <f t="shared" si="1"/>
        <v>43047_07</v>
      </c>
      <c r="M20" s="1" t="s">
        <v>52</v>
      </c>
      <c r="N20" s="2">
        <f t="shared" ca="1" si="2"/>
        <v>43054.553467245365</v>
      </c>
      <c r="O20" s="9">
        <v>43047</v>
      </c>
      <c r="P20" s="14">
        <v>43053</v>
      </c>
      <c r="Q20" s="1">
        <f t="shared" si="3"/>
        <v>43047</v>
      </c>
      <c r="R20" s="6">
        <f t="shared" ca="1" si="24"/>
        <v>43054.041666666672</v>
      </c>
      <c r="S20" s="6">
        <f t="shared" ca="1" si="5"/>
        <v>43054.125000000007</v>
      </c>
      <c r="T20" s="5">
        <f t="shared" ca="1" si="6"/>
        <v>43054.041666666672</v>
      </c>
      <c r="U20" s="5">
        <f t="shared" ca="1" si="7"/>
        <v>43054.125000000007</v>
      </c>
      <c r="V20" s="1">
        <f t="shared" ca="1" si="8"/>
        <v>2</v>
      </c>
      <c r="W20" s="3">
        <f t="shared" si="9"/>
        <v>43053</v>
      </c>
      <c r="X20" t="str">
        <f t="shared" ca="1" si="10"/>
        <v>2017-11-15T01:00:00-0600</v>
      </c>
      <c r="Y20" t="str">
        <f t="shared" ca="1" si="11"/>
        <v>2017-11-15T03:00:00-0600</v>
      </c>
      <c r="Z20" s="1" t="s">
        <v>35</v>
      </c>
      <c r="AA20" s="1" t="s">
        <v>36</v>
      </c>
      <c r="AB20">
        <f t="shared" ca="1" si="12"/>
        <v>715601599</v>
      </c>
      <c r="AC20" t="str">
        <f t="shared" ca="1" si="13"/>
        <v>AA-7115</v>
      </c>
      <c r="AD20" t="str">
        <f t="shared" ca="1" si="16"/>
        <v>Morbi consectetur, velit quis tincidunt iaculis, metus lorem suscipit velit, quis suscipit velit neque vel nisl</v>
      </c>
      <c r="AE20" t="str">
        <f t="shared" si="14"/>
        <v>43047_07</v>
      </c>
      <c r="AG20" s="1" t="s">
        <v>104</v>
      </c>
      <c r="AH20" s="2">
        <f t="shared" ca="1" si="17"/>
        <v>43054.553467245365</v>
      </c>
      <c r="AI20" t="str">
        <f t="shared" ca="1" si="18"/>
        <v>2017-11-15T13:17:00-06:00</v>
      </c>
      <c r="AJ20" s="8">
        <f t="shared" ca="1" si="19"/>
        <v>715601599</v>
      </c>
      <c r="AK20" s="8" t="str">
        <f t="shared" ca="1" si="20"/>
        <v>AA-7115</v>
      </c>
      <c r="AL20" t="s">
        <v>591</v>
      </c>
      <c r="AM20" s="1" t="s">
        <v>104</v>
      </c>
      <c r="AN20" s="1">
        <f t="shared" ca="1" si="21"/>
        <v>2</v>
      </c>
      <c r="AO20" s="1">
        <f t="shared" si="15"/>
        <v>7</v>
      </c>
      <c r="AP20" s="1">
        <f t="shared" ca="1" si="22"/>
        <v>8.1000000000000003E-2</v>
      </c>
      <c r="AQ20" s="1">
        <f t="shared" ca="1" si="23"/>
        <v>7</v>
      </c>
    </row>
    <row r="21" spans="1:43" x14ac:dyDescent="0.2">
      <c r="A21" t="s">
        <v>299</v>
      </c>
      <c r="B21" t="s">
        <v>356</v>
      </c>
      <c r="C21" t="s">
        <v>53</v>
      </c>
      <c r="D21" t="s">
        <v>54</v>
      </c>
      <c r="E21" t="s">
        <v>34</v>
      </c>
      <c r="F21" t="s">
        <v>55</v>
      </c>
      <c r="G21" s="1" t="s">
        <v>30</v>
      </c>
      <c r="H21" t="s">
        <v>32</v>
      </c>
      <c r="I21" t="s">
        <v>33</v>
      </c>
      <c r="J21" t="s">
        <v>39</v>
      </c>
      <c r="K21" s="7" t="str">
        <f t="shared" ca="1" si="0"/>
        <v>2017-11-15T13:53:00-06:00</v>
      </c>
      <c r="L21" t="str">
        <f t="shared" si="1"/>
        <v>43047_07</v>
      </c>
      <c r="M21" s="1" t="s">
        <v>52</v>
      </c>
      <c r="N21" s="2">
        <f t="shared" ca="1" si="2"/>
        <v>43054.578467245366</v>
      </c>
      <c r="O21" s="9">
        <v>43047</v>
      </c>
      <c r="P21" s="14">
        <v>43053</v>
      </c>
      <c r="Q21" s="1">
        <f t="shared" si="3"/>
        <v>43047</v>
      </c>
      <c r="R21" s="6">
        <f t="shared" ca="1" si="24"/>
        <v>43054.125000000007</v>
      </c>
      <c r="S21" s="6">
        <f t="shared" ca="1" si="5"/>
        <v>43054.250000000007</v>
      </c>
      <c r="T21" s="5">
        <f t="shared" ca="1" si="6"/>
        <v>43054.125000000007</v>
      </c>
      <c r="U21" s="5">
        <f t="shared" ca="1" si="7"/>
        <v>43054.250000000007</v>
      </c>
      <c r="V21" s="1">
        <f t="shared" ca="1" si="8"/>
        <v>3</v>
      </c>
      <c r="W21" s="3">
        <f t="shared" si="9"/>
        <v>43053</v>
      </c>
      <c r="X21" t="str">
        <f t="shared" ca="1" si="10"/>
        <v>2017-11-15T03:00:00-0600</v>
      </c>
      <c r="Y21" t="str">
        <f t="shared" ca="1" si="11"/>
        <v>2017-11-15T06:00:00-0600</v>
      </c>
      <c r="Z21" s="1" t="s">
        <v>35</v>
      </c>
      <c r="AA21" s="1" t="s">
        <v>36</v>
      </c>
      <c r="AB21">
        <f t="shared" ca="1" si="12"/>
        <v>715711391</v>
      </c>
      <c r="AC21" t="str">
        <f t="shared" ca="1" si="13"/>
        <v>AA-7399</v>
      </c>
      <c r="AD21" t="str">
        <f t="shared" ca="1" si="16"/>
        <v>Cras gravida, ex at sagittis aliquet, nisl quam condimentum libero, sit amet cursus enim arcu ut lorem</v>
      </c>
      <c r="AE21" t="str">
        <f t="shared" si="14"/>
        <v>43047_07</v>
      </c>
      <c r="AG21" s="1" t="s">
        <v>104</v>
      </c>
      <c r="AH21" s="2">
        <f t="shared" ca="1" si="17"/>
        <v>43054.578467245366</v>
      </c>
      <c r="AI21" t="str">
        <f t="shared" ca="1" si="18"/>
        <v>2017-11-15T13:53:00-06:00</v>
      </c>
      <c r="AJ21" s="8">
        <f t="shared" ca="1" si="19"/>
        <v>715711391</v>
      </c>
      <c r="AK21" s="8" t="str">
        <f t="shared" ca="1" si="20"/>
        <v>AA-7399</v>
      </c>
      <c r="AL21" t="s">
        <v>592</v>
      </c>
      <c r="AM21" s="1" t="s">
        <v>104</v>
      </c>
      <c r="AN21" s="1">
        <f t="shared" ca="1" si="21"/>
        <v>3</v>
      </c>
      <c r="AO21" s="1">
        <f t="shared" si="15"/>
        <v>7</v>
      </c>
      <c r="AP21" s="1">
        <f t="shared" ca="1" si="22"/>
        <v>2.5000000000000001E-2</v>
      </c>
      <c r="AQ21" s="1">
        <f t="shared" ca="1" si="23"/>
        <v>509</v>
      </c>
    </row>
    <row r="22" spans="1:43" x14ac:dyDescent="0.2">
      <c r="A22" t="s">
        <v>304</v>
      </c>
      <c r="B22" t="s">
        <v>357</v>
      </c>
      <c r="C22" t="s">
        <v>53</v>
      </c>
      <c r="D22" t="s">
        <v>54</v>
      </c>
      <c r="E22" t="s">
        <v>34</v>
      </c>
      <c r="F22" t="s">
        <v>55</v>
      </c>
      <c r="G22" s="1" t="s">
        <v>30</v>
      </c>
      <c r="H22" t="s">
        <v>32</v>
      </c>
      <c r="I22" t="s">
        <v>33</v>
      </c>
      <c r="J22" t="s">
        <v>39</v>
      </c>
      <c r="K22" s="7" t="str">
        <f t="shared" ca="1" si="0"/>
        <v>2017-11-15T14:01:38-06:00</v>
      </c>
      <c r="L22" t="str">
        <f t="shared" si="1"/>
        <v>43047_07</v>
      </c>
      <c r="M22" s="1" t="s">
        <v>52</v>
      </c>
      <c r="N22" s="2">
        <f t="shared" ca="1" si="2"/>
        <v>43054.584467245368</v>
      </c>
      <c r="O22" s="9">
        <v>43047</v>
      </c>
      <c r="P22" s="14">
        <v>43053</v>
      </c>
      <c r="Q22" s="1">
        <f t="shared" si="3"/>
        <v>43047</v>
      </c>
      <c r="R22" s="6">
        <f t="shared" ca="1" si="24"/>
        <v>43054.250000000007</v>
      </c>
      <c r="S22" s="6">
        <f t="shared" ca="1" si="5"/>
        <v>43054.375000000007</v>
      </c>
      <c r="T22" s="5">
        <f t="shared" ca="1" si="6"/>
        <v>43054.250000000007</v>
      </c>
      <c r="U22" s="5">
        <f t="shared" ca="1" si="7"/>
        <v>43054.375000000007</v>
      </c>
      <c r="V22" s="1">
        <f t="shared" ca="1" si="8"/>
        <v>3</v>
      </c>
      <c r="W22" s="3">
        <f t="shared" si="9"/>
        <v>43053</v>
      </c>
      <c r="X22" t="str">
        <f t="shared" ca="1" si="10"/>
        <v>2017-11-15T06:00:00-0600</v>
      </c>
      <c r="Y22" t="str">
        <f t="shared" ca="1" si="11"/>
        <v>2017-11-15T09:00:00-0600</v>
      </c>
      <c r="Z22" s="1" t="s">
        <v>35</v>
      </c>
      <c r="AA22" s="1" t="s">
        <v>36</v>
      </c>
      <c r="AB22">
        <f t="shared" ca="1" si="12"/>
        <v>715873966</v>
      </c>
      <c r="AC22" t="str">
        <f t="shared" ca="1" si="13"/>
        <v>AA-7352</v>
      </c>
      <c r="AD22" t="str">
        <f t="shared" ca="1" si="16"/>
        <v>Etiam non justo viverra, vulputate metus a, aliquet nisi.</v>
      </c>
      <c r="AE22" t="str">
        <f t="shared" si="14"/>
        <v>43047_07</v>
      </c>
      <c r="AG22" s="1" t="s">
        <v>104</v>
      </c>
      <c r="AH22" s="2">
        <f t="shared" ca="1" si="17"/>
        <v>43054.584467245368</v>
      </c>
      <c r="AI22" t="str">
        <f t="shared" ca="1" si="18"/>
        <v>2017-11-15T14:01:38-06:00</v>
      </c>
      <c r="AJ22" s="8">
        <f t="shared" ca="1" si="19"/>
        <v>715873966</v>
      </c>
      <c r="AK22" s="8" t="str">
        <f t="shared" ca="1" si="20"/>
        <v>AA-7352</v>
      </c>
      <c r="AL22" t="s">
        <v>593</v>
      </c>
      <c r="AM22" s="1" t="s">
        <v>104</v>
      </c>
      <c r="AN22" s="1">
        <f t="shared" ca="1" si="21"/>
        <v>3</v>
      </c>
      <c r="AO22" s="1">
        <f t="shared" si="15"/>
        <v>7</v>
      </c>
      <c r="AP22" s="1">
        <f t="shared" ca="1" si="22"/>
        <v>6.0000000000000001E-3</v>
      </c>
      <c r="AQ22" s="1">
        <f t="shared" ca="1" si="23"/>
        <v>337</v>
      </c>
    </row>
    <row r="23" spans="1:43" x14ac:dyDescent="0.2">
      <c r="K23" s="7"/>
      <c r="M23" s="1"/>
      <c r="AG23" s="1" t="s">
        <v>104</v>
      </c>
      <c r="AH23" s="2">
        <f t="shared" ca="1" si="17"/>
        <v>43054.678467245365</v>
      </c>
      <c r="AI23" t="str">
        <f t="shared" ca="1" si="18"/>
        <v>2017-11-15T16:17:00-06:00</v>
      </c>
      <c r="AJ23" s="8">
        <f t="shared" ca="1" si="19"/>
        <v>715137556</v>
      </c>
      <c r="AK23" s="8" t="str">
        <f t="shared" ca="1" si="20"/>
        <v>AA-7767</v>
      </c>
      <c r="AL23" t="s">
        <v>594</v>
      </c>
      <c r="AM23" s="1" t="s">
        <v>104</v>
      </c>
      <c r="AN23" s="1">
        <f t="shared" ca="1" si="21"/>
        <v>5</v>
      </c>
      <c r="AO23" s="1">
        <f t="shared" si="15"/>
        <v>1</v>
      </c>
      <c r="AP23" s="1">
        <f t="shared" ca="1" si="22"/>
        <v>9.4E-2</v>
      </c>
      <c r="AQ23" s="1">
        <f t="shared" ca="1" si="23"/>
        <v>522</v>
      </c>
    </row>
    <row r="24" spans="1:43" x14ac:dyDescent="0.2">
      <c r="K24" s="7"/>
      <c r="M24" s="1"/>
      <c r="AG24" s="1" t="s">
        <v>104</v>
      </c>
      <c r="AH24" s="2">
        <f t="shared" ca="1" si="17"/>
        <v>43054.764467245368</v>
      </c>
      <c r="AI24" t="str">
        <f t="shared" ca="1" si="18"/>
        <v>2017-11-15T18:20:50-06:00</v>
      </c>
      <c r="AJ24" s="8">
        <f t="shared" ca="1" si="19"/>
        <v>715603197</v>
      </c>
      <c r="AK24" s="8" t="str">
        <f t="shared" ca="1" si="20"/>
        <v>AA-7988</v>
      </c>
      <c r="AL24" t="s">
        <v>595</v>
      </c>
      <c r="AM24" s="1" t="s">
        <v>104</v>
      </c>
      <c r="AN24" s="1">
        <f t="shared" ca="1" si="21"/>
        <v>2</v>
      </c>
      <c r="AO24" s="1">
        <f t="shared" si="15"/>
        <v>1</v>
      </c>
      <c r="AP24" s="1">
        <f t="shared" ca="1" si="22"/>
        <v>8.5999999999999993E-2</v>
      </c>
      <c r="AQ24" s="1">
        <f t="shared" ca="1" si="23"/>
        <v>583</v>
      </c>
    </row>
    <row r="25" spans="1:43" x14ac:dyDescent="0.2">
      <c r="K25" s="7"/>
      <c r="M25" s="1"/>
      <c r="AG25" s="1" t="s">
        <v>104</v>
      </c>
      <c r="AH25" s="2">
        <f t="shared" ca="1" si="17"/>
        <v>43054.77246724537</v>
      </c>
      <c r="AI25" t="str">
        <f t="shared" ca="1" si="18"/>
        <v>2017-11-15T18:32:21-06:00</v>
      </c>
      <c r="AJ25" s="8">
        <f t="shared" ca="1" si="19"/>
        <v>715531305</v>
      </c>
      <c r="AK25" s="8" t="str">
        <f t="shared" ca="1" si="20"/>
        <v>AA-7472</v>
      </c>
      <c r="AL25" t="s">
        <v>596</v>
      </c>
      <c r="AM25" s="1" t="s">
        <v>104</v>
      </c>
      <c r="AN25" s="1">
        <f t="shared" ca="1" si="21"/>
        <v>5</v>
      </c>
      <c r="AO25" s="1">
        <f t="shared" si="15"/>
        <v>1</v>
      </c>
      <c r="AP25" s="1">
        <f t="shared" ca="1" si="22"/>
        <v>8.0000000000000002E-3</v>
      </c>
      <c r="AQ25" s="1">
        <f t="shared" ca="1" si="23"/>
        <v>276</v>
      </c>
    </row>
    <row r="26" spans="1:43" x14ac:dyDescent="0.2">
      <c r="K26" s="7"/>
      <c r="M26" s="1"/>
      <c r="AG26" s="1" t="s">
        <v>104</v>
      </c>
      <c r="AH26" s="2">
        <f t="shared" ca="1" si="17"/>
        <v>43054.780467245371</v>
      </c>
      <c r="AI26" t="str">
        <f t="shared" ca="1" si="18"/>
        <v>2017-11-15T18:43:52-06:00</v>
      </c>
      <c r="AJ26" s="8">
        <f t="shared" ca="1" si="19"/>
        <v>715037415</v>
      </c>
      <c r="AK26" s="8" t="str">
        <f t="shared" ca="1" si="20"/>
        <v>AA-7730</v>
      </c>
      <c r="AL26" t="s">
        <v>597</v>
      </c>
      <c r="AM26" s="1" t="s">
        <v>104</v>
      </c>
      <c r="AN26" s="1">
        <f t="shared" ca="1" si="21"/>
        <v>5</v>
      </c>
      <c r="AO26" s="1">
        <f t="shared" si="15"/>
        <v>1</v>
      </c>
      <c r="AP26" s="1">
        <f t="shared" ca="1" si="22"/>
        <v>8.0000000000000002E-3</v>
      </c>
      <c r="AQ26" s="1">
        <f t="shared" ca="1" si="23"/>
        <v>10</v>
      </c>
    </row>
    <row r="27" spans="1:43" x14ac:dyDescent="0.2">
      <c r="K27" s="7"/>
      <c r="M27" s="1"/>
      <c r="AG27" s="1" t="s">
        <v>104</v>
      </c>
      <c r="AH27" s="2">
        <f t="shared" ca="1" si="17"/>
        <v>43054.840467245369</v>
      </c>
      <c r="AI27" t="str">
        <f t="shared" ca="1" si="18"/>
        <v>2017-11-15T20:10:16-06:00</v>
      </c>
      <c r="AJ27" s="8">
        <f t="shared" ca="1" si="19"/>
        <v>715767117</v>
      </c>
      <c r="AK27" s="8" t="str">
        <f t="shared" ca="1" si="20"/>
        <v>AA-7295</v>
      </c>
      <c r="AL27" t="s">
        <v>598</v>
      </c>
      <c r="AM27" s="1" t="s">
        <v>104</v>
      </c>
      <c r="AN27" s="1">
        <f t="shared" ca="1" si="21"/>
        <v>2</v>
      </c>
      <c r="AO27" s="1">
        <f t="shared" si="15"/>
        <v>1</v>
      </c>
      <c r="AP27" s="1">
        <f t="shared" ca="1" si="22"/>
        <v>0.06</v>
      </c>
      <c r="AQ27" s="1">
        <f t="shared" ca="1" si="23"/>
        <v>519</v>
      </c>
    </row>
    <row r="28" spans="1:43" x14ac:dyDescent="0.2">
      <c r="K28" s="7"/>
      <c r="M28" s="1"/>
      <c r="AG28" s="1" t="s">
        <v>104</v>
      </c>
      <c r="AH28" s="2">
        <f t="shared" ca="1" si="17"/>
        <v>43054.854467245372</v>
      </c>
      <c r="AI28" t="str">
        <f t="shared" ca="1" si="18"/>
        <v>2017-11-15T20:30:26-06:00</v>
      </c>
      <c r="AJ28" s="8">
        <f t="shared" ca="1" si="19"/>
        <v>715369915</v>
      </c>
      <c r="AK28" s="8" t="str">
        <f t="shared" ca="1" si="20"/>
        <v>AA-7319</v>
      </c>
      <c r="AL28" t="s">
        <v>599</v>
      </c>
      <c r="AM28" s="1" t="s">
        <v>104</v>
      </c>
      <c r="AN28" s="1">
        <f t="shared" ca="1" si="21"/>
        <v>2</v>
      </c>
      <c r="AO28" s="1">
        <f t="shared" si="15"/>
        <v>1</v>
      </c>
      <c r="AP28" s="1">
        <f t="shared" ca="1" si="22"/>
        <v>1.4E-2</v>
      </c>
      <c r="AQ28" s="1">
        <f t="shared" ca="1" si="23"/>
        <v>545</v>
      </c>
    </row>
    <row r="29" spans="1:43" x14ac:dyDescent="0.2">
      <c r="K29" s="7"/>
      <c r="M29" s="1"/>
      <c r="AG29" s="1" t="s">
        <v>104</v>
      </c>
      <c r="AH29" s="2">
        <f t="shared" ca="1" si="17"/>
        <v>43054.903467245371</v>
      </c>
      <c r="AI29" t="str">
        <f t="shared" ca="1" si="18"/>
        <v>2017-11-15T21:41:00-06:00</v>
      </c>
      <c r="AJ29" s="8">
        <f t="shared" ca="1" si="19"/>
        <v>715048803</v>
      </c>
      <c r="AK29" s="8" t="str">
        <f t="shared" ca="1" si="20"/>
        <v>AA-7108</v>
      </c>
      <c r="AL29" t="s">
        <v>600</v>
      </c>
      <c r="AM29" s="1" t="s">
        <v>104</v>
      </c>
      <c r="AN29" s="1">
        <f t="shared" ca="1" si="21"/>
        <v>2</v>
      </c>
      <c r="AO29" s="1">
        <f t="shared" si="15"/>
        <v>1</v>
      </c>
      <c r="AP29" s="1">
        <f t="shared" ca="1" si="22"/>
        <v>4.9000000000000002E-2</v>
      </c>
      <c r="AQ29" s="1">
        <f t="shared" ca="1" si="23"/>
        <v>26</v>
      </c>
    </row>
    <row r="30" spans="1:43" x14ac:dyDescent="0.2">
      <c r="K30" s="7"/>
      <c r="M30" s="1"/>
      <c r="AG30" s="1" t="s">
        <v>104</v>
      </c>
      <c r="AH30" s="2">
        <f t="shared" ca="1" si="17"/>
        <v>43054.917467245374</v>
      </c>
      <c r="AI30" t="str">
        <f t="shared" ca="1" si="18"/>
        <v>2017-11-15T22:01:09-06:00</v>
      </c>
      <c r="AJ30" s="8">
        <f t="shared" ca="1" si="19"/>
        <v>715871953</v>
      </c>
      <c r="AK30" s="8" t="str">
        <f t="shared" ca="1" si="20"/>
        <v>AA-7797</v>
      </c>
      <c r="AL30" t="s">
        <v>601</v>
      </c>
      <c r="AM30" s="1" t="s">
        <v>104</v>
      </c>
      <c r="AN30" s="1">
        <f t="shared" ca="1" si="21"/>
        <v>2</v>
      </c>
      <c r="AO30" s="1">
        <f t="shared" si="15"/>
        <v>1</v>
      </c>
      <c r="AP30" s="1">
        <f t="shared" ca="1" si="22"/>
        <v>1.4E-2</v>
      </c>
      <c r="AQ30" s="1">
        <f t="shared" ca="1" si="23"/>
        <v>336</v>
      </c>
    </row>
    <row r="31" spans="1:43" x14ac:dyDescent="0.2">
      <c r="K31" s="7"/>
      <c r="M31" s="1"/>
      <c r="AG31" s="1" t="s">
        <v>104</v>
      </c>
      <c r="AH31" s="2">
        <f t="shared" ca="1" si="17"/>
        <v>43054.963467245376</v>
      </c>
      <c r="AI31" t="str">
        <f t="shared" ca="1" si="18"/>
        <v>2017-11-15T23:07:24-06:00</v>
      </c>
      <c r="AJ31" s="8">
        <f t="shared" ca="1" si="19"/>
        <v>715984924</v>
      </c>
      <c r="AK31" s="8" t="str">
        <f t="shared" ca="1" si="20"/>
        <v>AA-7818</v>
      </c>
      <c r="AL31" t="s">
        <v>602</v>
      </c>
      <c r="AM31" s="1" t="s">
        <v>104</v>
      </c>
      <c r="AN31" s="1">
        <f t="shared" ca="1" si="21"/>
        <v>1</v>
      </c>
      <c r="AO31" s="1">
        <f t="shared" si="15"/>
        <v>1</v>
      </c>
      <c r="AP31" s="1">
        <f t="shared" ca="1" si="22"/>
        <v>4.5999999999999999E-2</v>
      </c>
      <c r="AQ31" s="1">
        <f t="shared" ca="1" si="23"/>
        <v>431</v>
      </c>
    </row>
    <row r="32" spans="1:43" x14ac:dyDescent="0.2">
      <c r="AG32" s="1" t="s">
        <v>104</v>
      </c>
      <c r="AH32" s="2">
        <f t="shared" ca="1" si="17"/>
        <v>43055.016467245376</v>
      </c>
      <c r="AI32" t="str">
        <f t="shared" ca="1" si="18"/>
        <v>2017-11-16T00:23:43-06:00</v>
      </c>
      <c r="AJ32" s="8">
        <f t="shared" ca="1" si="19"/>
        <v>715534312</v>
      </c>
      <c r="AK32" s="8" t="str">
        <f t="shared" ca="1" si="20"/>
        <v>AA-7627</v>
      </c>
      <c r="AL32" t="s">
        <v>603</v>
      </c>
      <c r="AM32" s="1" t="s">
        <v>104</v>
      </c>
      <c r="AN32" s="1">
        <f t="shared" ca="1" si="21"/>
        <v>2</v>
      </c>
      <c r="AO32" s="1">
        <f t="shared" si="15"/>
        <v>1</v>
      </c>
      <c r="AP32" s="1">
        <f t="shared" ca="1" si="22"/>
        <v>5.2999999999999999E-2</v>
      </c>
      <c r="AQ32" s="1">
        <f t="shared" ca="1" si="23"/>
        <v>435</v>
      </c>
    </row>
    <row r="33" spans="33:43" x14ac:dyDescent="0.2">
      <c r="AG33" s="1" t="s">
        <v>104</v>
      </c>
      <c r="AH33" s="2">
        <f t="shared" ca="1" si="17"/>
        <v>43055.108467245373</v>
      </c>
      <c r="AI33" t="str">
        <f t="shared" ca="1" si="18"/>
        <v>2017-11-16T02:36:12-06:00</v>
      </c>
      <c r="AJ33" s="8">
        <f t="shared" ca="1" si="19"/>
        <v>715296886</v>
      </c>
      <c r="AK33" s="8" t="str">
        <f t="shared" ca="1" si="20"/>
        <v>AA-7910</v>
      </c>
      <c r="AL33" t="s">
        <v>604</v>
      </c>
      <c r="AM33" s="1" t="s">
        <v>104</v>
      </c>
      <c r="AN33" s="1">
        <f t="shared" ca="1" si="21"/>
        <v>3</v>
      </c>
      <c r="AO33" s="1">
        <f t="shared" si="15"/>
        <v>1</v>
      </c>
      <c r="AP33" s="1">
        <f t="shared" ca="1" si="22"/>
        <v>9.1999999999999998E-2</v>
      </c>
      <c r="AQ33" s="1">
        <f t="shared" ca="1" si="23"/>
        <v>284</v>
      </c>
    </row>
    <row r="34" spans="33:43" x14ac:dyDescent="0.2">
      <c r="AG34" s="1" t="s">
        <v>104</v>
      </c>
      <c r="AH34" s="2">
        <f t="shared" ca="1" si="17"/>
        <v>43055.194467245376</v>
      </c>
      <c r="AI34" t="str">
        <f t="shared" ca="1" si="18"/>
        <v>2017-11-16T04:40:02-06:00</v>
      </c>
      <c r="AJ34" s="8">
        <f t="shared" ca="1" si="19"/>
        <v>715090849</v>
      </c>
      <c r="AK34" s="8" t="str">
        <f t="shared" ca="1" si="20"/>
        <v>AA-7976</v>
      </c>
      <c r="AL34" t="s">
        <v>605</v>
      </c>
      <c r="AM34" s="1" t="s">
        <v>104</v>
      </c>
      <c r="AN34" s="1">
        <f t="shared" ca="1" si="21"/>
        <v>2</v>
      </c>
      <c r="AO34" s="1">
        <f t="shared" si="15"/>
        <v>1</v>
      </c>
      <c r="AP34" s="1">
        <f t="shared" ca="1" si="22"/>
        <v>8.5999999999999993E-2</v>
      </c>
      <c r="AQ34" s="1">
        <f t="shared" ca="1" si="23"/>
        <v>459</v>
      </c>
    </row>
    <row r="35" spans="33:43" x14ac:dyDescent="0.2">
      <c r="AG35" s="1" t="s">
        <v>104</v>
      </c>
      <c r="AH35" s="2">
        <f t="shared" ca="1" si="17"/>
        <v>43055.253467245377</v>
      </c>
      <c r="AI35" t="str">
        <f t="shared" ca="1" si="18"/>
        <v>2017-11-16T06:05:00-06:00</v>
      </c>
      <c r="AJ35" s="8">
        <f t="shared" ca="1" si="19"/>
        <v>715488330</v>
      </c>
      <c r="AK35" s="8" t="str">
        <f t="shared" ca="1" si="20"/>
        <v>AA-7092</v>
      </c>
      <c r="AL35" t="s">
        <v>573</v>
      </c>
      <c r="AM35" s="1" t="s">
        <v>104</v>
      </c>
      <c r="AN35" s="1">
        <f t="shared" ca="1" si="21"/>
        <v>2</v>
      </c>
      <c r="AO35" s="1">
        <f t="shared" si="15"/>
        <v>1</v>
      </c>
      <c r="AP35" s="1">
        <f t="shared" ca="1" si="22"/>
        <v>5.8999999999999997E-2</v>
      </c>
      <c r="AQ35" s="1">
        <f t="shared" ca="1" si="23"/>
        <v>333</v>
      </c>
    </row>
    <row r="36" spans="33:43" x14ac:dyDescent="0.2">
      <c r="AG36" s="1" t="s">
        <v>104</v>
      </c>
      <c r="AH36" s="2">
        <f t="shared" ca="1" si="17"/>
        <v>43055.315467245375</v>
      </c>
      <c r="AI36" t="str">
        <f t="shared" ca="1" si="18"/>
        <v>2017-11-16T07:34:16-06:00</v>
      </c>
      <c r="AJ36" s="8">
        <f t="shared" ca="1" si="19"/>
        <v>715780386</v>
      </c>
      <c r="AK36" s="8" t="str">
        <f t="shared" ca="1" si="20"/>
        <v>AA-7667</v>
      </c>
      <c r="AL36" t="s">
        <v>606</v>
      </c>
      <c r="AM36" s="1" t="s">
        <v>104</v>
      </c>
      <c r="AN36" s="1">
        <f t="shared" ca="1" si="21"/>
        <v>5</v>
      </c>
      <c r="AO36" s="1">
        <f t="shared" si="15"/>
        <v>1</v>
      </c>
      <c r="AP36" s="1">
        <f t="shared" ca="1" si="22"/>
        <v>6.2E-2</v>
      </c>
      <c r="AQ36" s="1">
        <f t="shared" ca="1" si="23"/>
        <v>261</v>
      </c>
    </row>
    <row r="37" spans="33:43" x14ac:dyDescent="0.2">
      <c r="AG37" s="1" t="s">
        <v>104</v>
      </c>
      <c r="AH37" s="2">
        <f t="shared" ca="1" si="17"/>
        <v>43055.324467245373</v>
      </c>
      <c r="AI37" t="str">
        <f t="shared" ca="1" si="18"/>
        <v>2017-11-16T07:47:14-06:00</v>
      </c>
      <c r="AJ37" s="8">
        <f t="shared" ca="1" si="19"/>
        <v>715074265</v>
      </c>
      <c r="AK37" s="8" t="str">
        <f t="shared" ca="1" si="20"/>
        <v>AA-7002</v>
      </c>
      <c r="AL37" t="s">
        <v>595</v>
      </c>
      <c r="AM37" s="1" t="s">
        <v>104</v>
      </c>
      <c r="AN37" s="1">
        <f t="shared" ca="1" si="21"/>
        <v>2</v>
      </c>
      <c r="AO37" s="1">
        <f t="shared" si="15"/>
        <v>1</v>
      </c>
      <c r="AP37" s="1">
        <f t="shared" ca="1" si="22"/>
        <v>8.9999999999999993E-3</v>
      </c>
      <c r="AQ37" s="1">
        <f t="shared" ca="1" si="23"/>
        <v>551</v>
      </c>
    </row>
    <row r="38" spans="33:43" x14ac:dyDescent="0.2">
      <c r="AG38" s="1" t="s">
        <v>104</v>
      </c>
      <c r="AH38" s="2">
        <f t="shared" ca="1" si="17"/>
        <v>43055.379467245373</v>
      </c>
      <c r="AI38" t="str">
        <f t="shared" ca="1" si="18"/>
        <v>2017-11-16T09:06:26-06:00</v>
      </c>
      <c r="AJ38" s="8">
        <f t="shared" ca="1" si="19"/>
        <v>715877375</v>
      </c>
      <c r="AK38" s="8" t="str">
        <f t="shared" ca="1" si="20"/>
        <v>AA-7886</v>
      </c>
      <c r="AL38" t="s">
        <v>607</v>
      </c>
      <c r="AM38" s="1" t="s">
        <v>104</v>
      </c>
      <c r="AN38" s="1">
        <f t="shared" ca="1" si="21"/>
        <v>5</v>
      </c>
      <c r="AO38" s="1">
        <f t="shared" si="15"/>
        <v>1</v>
      </c>
      <c r="AP38" s="1">
        <f t="shared" ca="1" si="22"/>
        <v>5.5E-2</v>
      </c>
      <c r="AQ38" s="1">
        <f t="shared" ca="1" si="23"/>
        <v>297</v>
      </c>
    </row>
    <row r="39" spans="33:43" x14ac:dyDescent="0.2">
      <c r="AG39" s="1" t="s">
        <v>104</v>
      </c>
      <c r="AH39" s="2">
        <f t="shared" ca="1" si="17"/>
        <v>43055.38246724537</v>
      </c>
      <c r="AI39" t="str">
        <f t="shared" ca="1" si="18"/>
        <v>2017-11-16T09:10:45-06:00</v>
      </c>
      <c r="AJ39" s="8">
        <f t="shared" ca="1" si="19"/>
        <v>715755723</v>
      </c>
      <c r="AK39" s="8" t="str">
        <f t="shared" ca="1" si="20"/>
        <v>AA-7949</v>
      </c>
      <c r="AL39" t="s">
        <v>608</v>
      </c>
      <c r="AM39" s="1" t="s">
        <v>104</v>
      </c>
      <c r="AN39" s="1">
        <f t="shared" ca="1" si="21"/>
        <v>1</v>
      </c>
      <c r="AO39" s="1">
        <f t="shared" si="15"/>
        <v>1</v>
      </c>
      <c r="AP39" s="1">
        <f t="shared" ca="1" si="22"/>
        <v>3.0000000000000001E-3</v>
      </c>
      <c r="AQ39" s="1">
        <f t="shared" ca="1" si="23"/>
        <v>566</v>
      </c>
    </row>
    <row r="40" spans="33:43" x14ac:dyDescent="0.2">
      <c r="AG40" s="1" t="s">
        <v>104</v>
      </c>
      <c r="AH40" s="2">
        <f t="shared" ca="1" si="17"/>
        <v>43055.481467245372</v>
      </c>
      <c r="AI40" t="str">
        <f t="shared" ca="1" si="18"/>
        <v>2017-11-16T11:33:19-06:00</v>
      </c>
      <c r="AJ40" s="8">
        <f t="shared" ca="1" si="19"/>
        <v>715643038</v>
      </c>
      <c r="AK40" s="8" t="str">
        <f t="shared" ca="1" si="20"/>
        <v>AA-7946</v>
      </c>
      <c r="AL40" t="s">
        <v>609</v>
      </c>
      <c r="AM40" s="1" t="s">
        <v>104</v>
      </c>
      <c r="AN40" s="1">
        <f t="shared" ca="1" si="21"/>
        <v>1</v>
      </c>
      <c r="AO40" s="1">
        <f t="shared" si="15"/>
        <v>1</v>
      </c>
      <c r="AP40" s="1">
        <f t="shared" ca="1" si="22"/>
        <v>9.9000000000000005E-2</v>
      </c>
      <c r="AQ40" s="1">
        <f t="shared" ca="1" si="23"/>
        <v>64</v>
      </c>
    </row>
    <row r="41" spans="33:43" x14ac:dyDescent="0.2">
      <c r="AG41" s="1" t="s">
        <v>104</v>
      </c>
      <c r="AH41" s="2">
        <f t="shared" ca="1" si="17"/>
        <v>43055.564467245371</v>
      </c>
      <c r="AI41" t="str">
        <f t="shared" ca="1" si="18"/>
        <v>2017-11-16T13:32:50-06:00</v>
      </c>
      <c r="AJ41" s="8">
        <f t="shared" ca="1" si="19"/>
        <v>715899950</v>
      </c>
      <c r="AK41" s="8" t="str">
        <f t="shared" ca="1" si="20"/>
        <v>AA-7040</v>
      </c>
      <c r="AL41" t="s">
        <v>610</v>
      </c>
      <c r="AM41" s="1" t="s">
        <v>104</v>
      </c>
      <c r="AN41" s="1">
        <f t="shared" ca="1" si="21"/>
        <v>2</v>
      </c>
      <c r="AO41" s="1">
        <f t="shared" si="15"/>
        <v>1</v>
      </c>
      <c r="AP41" s="1">
        <f t="shared" ca="1" si="22"/>
        <v>8.3000000000000004E-2</v>
      </c>
      <c r="AQ41" s="1">
        <f t="shared" ca="1" si="23"/>
        <v>15</v>
      </c>
    </row>
    <row r="42" spans="33:43" x14ac:dyDescent="0.2">
      <c r="AG42" s="1" t="s">
        <v>104</v>
      </c>
      <c r="AH42" s="2">
        <f t="shared" ca="1" si="17"/>
        <v>43055.565467245367</v>
      </c>
      <c r="AI42" t="str">
        <f t="shared" ca="1" si="18"/>
        <v>2017-11-16T13:34:16-06:00</v>
      </c>
      <c r="AJ42" s="8">
        <f t="shared" ca="1" si="19"/>
        <v>715357515</v>
      </c>
      <c r="AK42" s="8" t="str">
        <f t="shared" ca="1" si="20"/>
        <v>AA-7860</v>
      </c>
      <c r="AL42" t="s">
        <v>611</v>
      </c>
      <c r="AM42" s="1" t="s">
        <v>104</v>
      </c>
      <c r="AN42" s="1">
        <f t="shared" ca="1" si="21"/>
        <v>3</v>
      </c>
      <c r="AO42" s="1">
        <f t="shared" si="15"/>
        <v>1</v>
      </c>
      <c r="AP42" s="1">
        <f t="shared" ca="1" si="22"/>
        <v>1E-3</v>
      </c>
      <c r="AQ42" s="1">
        <f t="shared" ca="1" si="23"/>
        <v>126</v>
      </c>
    </row>
    <row r="43" spans="33:43" x14ac:dyDescent="0.2">
      <c r="AG43" s="1" t="s">
        <v>104</v>
      </c>
      <c r="AH43" s="2">
        <f t="shared" ca="1" si="17"/>
        <v>43055.593467245366</v>
      </c>
      <c r="AI43" t="str">
        <f t="shared" ca="1" si="18"/>
        <v>2017-11-16T14:14:36-06:00</v>
      </c>
      <c r="AJ43" s="8">
        <f t="shared" ca="1" si="19"/>
        <v>715094335</v>
      </c>
      <c r="AK43" s="8" t="str">
        <f t="shared" ca="1" si="20"/>
        <v>AA-7130</v>
      </c>
      <c r="AL43" t="s">
        <v>612</v>
      </c>
      <c r="AM43" s="1" t="s">
        <v>104</v>
      </c>
      <c r="AN43" s="1">
        <f t="shared" ca="1" si="21"/>
        <v>5</v>
      </c>
      <c r="AO43" s="1">
        <f t="shared" si="15"/>
        <v>1</v>
      </c>
      <c r="AP43" s="1">
        <f t="shared" ca="1" si="22"/>
        <v>2.8000000000000001E-2</v>
      </c>
      <c r="AQ43" s="1">
        <f t="shared" ca="1" si="23"/>
        <v>41</v>
      </c>
    </row>
    <row r="44" spans="33:43" x14ac:dyDescent="0.2">
      <c r="AG44" s="1" t="s">
        <v>104</v>
      </c>
      <c r="AH44" s="2">
        <f t="shared" ca="1" si="17"/>
        <v>43055.666467245363</v>
      </c>
      <c r="AI44" t="str">
        <f t="shared" ca="1" si="18"/>
        <v>2017-11-16T15:59:43-06:00</v>
      </c>
      <c r="AJ44" s="8">
        <f t="shared" ca="1" si="19"/>
        <v>715648372</v>
      </c>
      <c r="AK44" s="8" t="str">
        <f t="shared" ca="1" si="20"/>
        <v>AA-7833</v>
      </c>
      <c r="AL44" t="s">
        <v>613</v>
      </c>
      <c r="AM44" s="1" t="s">
        <v>104</v>
      </c>
      <c r="AN44" s="1">
        <f t="shared" ca="1" si="21"/>
        <v>4</v>
      </c>
      <c r="AO44" s="1">
        <f t="shared" si="15"/>
        <v>1</v>
      </c>
      <c r="AP44" s="1">
        <f t="shared" ca="1" si="22"/>
        <v>7.2999999999999995E-2</v>
      </c>
      <c r="AQ44" s="1">
        <f t="shared" ca="1" si="23"/>
        <v>267</v>
      </c>
    </row>
    <row r="45" spans="33:43" x14ac:dyDescent="0.2">
      <c r="AG45" s="1" t="s">
        <v>104</v>
      </c>
      <c r="AH45" s="2">
        <f t="shared" ca="1" si="17"/>
        <v>43055.693467245364</v>
      </c>
      <c r="AI45" t="str">
        <f t="shared" ca="1" si="18"/>
        <v>2017-11-16T16:38:36-06:00</v>
      </c>
      <c r="AJ45" s="8">
        <f t="shared" ca="1" si="19"/>
        <v>715090823</v>
      </c>
      <c r="AK45" s="8" t="str">
        <f t="shared" ca="1" si="20"/>
        <v>AA-7093</v>
      </c>
      <c r="AL45" t="s">
        <v>614</v>
      </c>
      <c r="AM45" s="1" t="s">
        <v>104</v>
      </c>
      <c r="AN45" s="1">
        <f t="shared" ca="1" si="21"/>
        <v>1</v>
      </c>
      <c r="AO45" s="1">
        <f t="shared" si="15"/>
        <v>1</v>
      </c>
      <c r="AP45" s="1">
        <f t="shared" ca="1" si="22"/>
        <v>2.7E-2</v>
      </c>
      <c r="AQ45" s="1">
        <f t="shared" ca="1" si="23"/>
        <v>412</v>
      </c>
    </row>
    <row r="46" spans="33:43" x14ac:dyDescent="0.2">
      <c r="AG46" s="1" t="s">
        <v>104</v>
      </c>
      <c r="AH46" s="2">
        <f t="shared" ca="1" si="17"/>
        <v>43055.729467245365</v>
      </c>
      <c r="AI46" t="str">
        <f t="shared" ca="1" si="18"/>
        <v>2017-11-16T17:30:26-06:00</v>
      </c>
      <c r="AJ46" s="8">
        <f t="shared" ca="1" si="19"/>
        <v>715318283</v>
      </c>
      <c r="AK46" s="8" t="str">
        <f t="shared" ca="1" si="20"/>
        <v>AA-7964</v>
      </c>
      <c r="AL46" t="s">
        <v>615</v>
      </c>
      <c r="AM46" s="1" t="s">
        <v>104</v>
      </c>
      <c r="AN46" s="1">
        <f t="shared" ca="1" si="21"/>
        <v>2</v>
      </c>
      <c r="AO46" s="1">
        <f t="shared" si="15"/>
        <v>1</v>
      </c>
      <c r="AP46" s="1">
        <f t="shared" ca="1" si="22"/>
        <v>3.5999999999999997E-2</v>
      </c>
      <c r="AQ46" s="1">
        <f t="shared" ca="1" si="23"/>
        <v>176</v>
      </c>
    </row>
    <row r="47" spans="33:43" x14ac:dyDescent="0.2">
      <c r="AL47" t="s">
        <v>616</v>
      </c>
      <c r="AM47" s="1" t="s">
        <v>104</v>
      </c>
    </row>
    <row r="48" spans="33:43" x14ac:dyDescent="0.2">
      <c r="AL48" t="s">
        <v>617</v>
      </c>
      <c r="AM48" s="1" t="s">
        <v>104</v>
      </c>
    </row>
    <row r="49" spans="38:39" x14ac:dyDescent="0.2">
      <c r="AL49" t="s">
        <v>618</v>
      </c>
      <c r="AM49" s="1" t="s">
        <v>104</v>
      </c>
    </row>
    <row r="50" spans="38:39" x14ac:dyDescent="0.2">
      <c r="AL50" t="s">
        <v>619</v>
      </c>
      <c r="AM50" s="1" t="s">
        <v>104</v>
      </c>
    </row>
    <row r="51" spans="38:39" x14ac:dyDescent="0.2">
      <c r="AL51" t="s">
        <v>620</v>
      </c>
      <c r="AM51" s="1" t="s">
        <v>104</v>
      </c>
    </row>
    <row r="52" spans="38:39" x14ac:dyDescent="0.2">
      <c r="AL52" t="s">
        <v>621</v>
      </c>
      <c r="AM52" s="1" t="s">
        <v>104</v>
      </c>
    </row>
    <row r="53" spans="38:39" x14ac:dyDescent="0.2">
      <c r="AL53" t="s">
        <v>622</v>
      </c>
      <c r="AM53" s="1" t="s">
        <v>104</v>
      </c>
    </row>
    <row r="54" spans="38:39" x14ac:dyDescent="0.2">
      <c r="AL54" t="s">
        <v>623</v>
      </c>
      <c r="AM54" s="1" t="s">
        <v>104</v>
      </c>
    </row>
    <row r="55" spans="38:39" x14ac:dyDescent="0.2">
      <c r="AL55" t="s">
        <v>624</v>
      </c>
      <c r="AM55" s="1" t="s">
        <v>104</v>
      </c>
    </row>
    <row r="56" spans="38:39" x14ac:dyDescent="0.2">
      <c r="AL56" t="s">
        <v>625</v>
      </c>
      <c r="AM56" s="1" t="s">
        <v>104</v>
      </c>
    </row>
    <row r="57" spans="38:39" x14ac:dyDescent="0.2">
      <c r="AL57" t="s">
        <v>626</v>
      </c>
      <c r="AM57" s="1" t="s">
        <v>104</v>
      </c>
    </row>
    <row r="58" spans="38:39" x14ac:dyDescent="0.2">
      <c r="AL58" t="s">
        <v>627</v>
      </c>
      <c r="AM58" s="1" t="s">
        <v>104</v>
      </c>
    </row>
    <row r="59" spans="38:39" x14ac:dyDescent="0.2">
      <c r="AL59" t="s">
        <v>628</v>
      </c>
      <c r="AM59" s="1" t="s">
        <v>104</v>
      </c>
    </row>
    <row r="60" spans="38:39" x14ac:dyDescent="0.2">
      <c r="AL60" t="s">
        <v>629</v>
      </c>
      <c r="AM60" s="1" t="s">
        <v>104</v>
      </c>
    </row>
    <row r="61" spans="38:39" x14ac:dyDescent="0.2">
      <c r="AL61" t="s">
        <v>630</v>
      </c>
      <c r="AM61" s="1" t="s">
        <v>104</v>
      </c>
    </row>
    <row r="62" spans="38:39" x14ac:dyDescent="0.2">
      <c r="AL62" t="s">
        <v>631</v>
      </c>
      <c r="AM62" s="1" t="s">
        <v>104</v>
      </c>
    </row>
    <row r="63" spans="38:39" x14ac:dyDescent="0.2">
      <c r="AL63" t="s">
        <v>632</v>
      </c>
      <c r="AM63" s="1" t="s">
        <v>104</v>
      </c>
    </row>
    <row r="64" spans="38:39" x14ac:dyDescent="0.2">
      <c r="AL64" t="s">
        <v>633</v>
      </c>
      <c r="AM64" s="1" t="s">
        <v>104</v>
      </c>
    </row>
    <row r="65" spans="38:39" x14ac:dyDescent="0.2">
      <c r="AL65" t="s">
        <v>634</v>
      </c>
      <c r="AM65" s="1" t="s">
        <v>104</v>
      </c>
    </row>
    <row r="66" spans="38:39" x14ac:dyDescent="0.2">
      <c r="AL66" t="s">
        <v>635</v>
      </c>
      <c r="AM66" s="1" t="s">
        <v>104</v>
      </c>
    </row>
    <row r="67" spans="38:39" x14ac:dyDescent="0.2">
      <c r="AL67" t="s">
        <v>636</v>
      </c>
      <c r="AM67" s="1" t="s">
        <v>104</v>
      </c>
    </row>
    <row r="68" spans="38:39" x14ac:dyDescent="0.2">
      <c r="AL68" t="s">
        <v>637</v>
      </c>
      <c r="AM68" s="1" t="s">
        <v>104</v>
      </c>
    </row>
    <row r="69" spans="38:39" x14ac:dyDescent="0.2">
      <c r="AL69" t="s">
        <v>638</v>
      </c>
      <c r="AM69" s="1" t="s">
        <v>104</v>
      </c>
    </row>
    <row r="70" spans="38:39" x14ac:dyDescent="0.2">
      <c r="AL70" t="s">
        <v>639</v>
      </c>
      <c r="AM70" s="1" t="s">
        <v>104</v>
      </c>
    </row>
    <row r="71" spans="38:39" x14ac:dyDescent="0.2">
      <c r="AL71" t="s">
        <v>640</v>
      </c>
      <c r="AM71" s="1" t="s">
        <v>104</v>
      </c>
    </row>
    <row r="72" spans="38:39" x14ac:dyDescent="0.2">
      <c r="AL72" t="s">
        <v>641</v>
      </c>
      <c r="AM72" s="1" t="s">
        <v>104</v>
      </c>
    </row>
    <row r="73" spans="38:39" x14ac:dyDescent="0.2">
      <c r="AL73" t="s">
        <v>642</v>
      </c>
      <c r="AM73" s="1" t="s">
        <v>104</v>
      </c>
    </row>
    <row r="74" spans="38:39" x14ac:dyDescent="0.2">
      <c r="AL74" t="s">
        <v>643</v>
      </c>
      <c r="AM74" s="1" t="s">
        <v>104</v>
      </c>
    </row>
    <row r="75" spans="38:39" x14ac:dyDescent="0.2">
      <c r="AL75" t="s">
        <v>644</v>
      </c>
      <c r="AM75" s="1" t="s">
        <v>104</v>
      </c>
    </row>
    <row r="76" spans="38:39" x14ac:dyDescent="0.2">
      <c r="AL76" t="s">
        <v>645</v>
      </c>
      <c r="AM76" s="1" t="s">
        <v>104</v>
      </c>
    </row>
    <row r="77" spans="38:39" x14ac:dyDescent="0.2">
      <c r="AL77" t="s">
        <v>646</v>
      </c>
      <c r="AM77" s="1" t="s">
        <v>104</v>
      </c>
    </row>
    <row r="78" spans="38:39" x14ac:dyDescent="0.2">
      <c r="AL78" t="s">
        <v>647</v>
      </c>
      <c r="AM78" s="1" t="s">
        <v>104</v>
      </c>
    </row>
    <row r="79" spans="38:39" x14ac:dyDescent="0.2">
      <c r="AL79" t="s">
        <v>648</v>
      </c>
      <c r="AM79" s="1" t="s">
        <v>104</v>
      </c>
    </row>
    <row r="80" spans="38:39" x14ac:dyDescent="0.2">
      <c r="AL80" t="s">
        <v>649</v>
      </c>
      <c r="AM80" s="1" t="s">
        <v>104</v>
      </c>
    </row>
    <row r="81" spans="38:39" x14ac:dyDescent="0.2">
      <c r="AL81" t="s">
        <v>650</v>
      </c>
      <c r="AM81" s="1" t="s">
        <v>104</v>
      </c>
    </row>
    <row r="82" spans="38:39" x14ac:dyDescent="0.2">
      <c r="AL82" t="s">
        <v>651</v>
      </c>
      <c r="AM82" s="1" t="s">
        <v>104</v>
      </c>
    </row>
    <row r="83" spans="38:39" x14ac:dyDescent="0.2">
      <c r="AL83" t="s">
        <v>652</v>
      </c>
      <c r="AM83" s="1" t="s">
        <v>104</v>
      </c>
    </row>
    <row r="84" spans="38:39" x14ac:dyDescent="0.2">
      <c r="AL84" t="s">
        <v>653</v>
      </c>
      <c r="AM84" s="1" t="s">
        <v>104</v>
      </c>
    </row>
    <row r="85" spans="38:39" x14ac:dyDescent="0.2">
      <c r="AL85" t="s">
        <v>654</v>
      </c>
      <c r="AM85" s="1" t="s">
        <v>104</v>
      </c>
    </row>
    <row r="86" spans="38:39" x14ac:dyDescent="0.2">
      <c r="AL86" t="s">
        <v>655</v>
      </c>
      <c r="AM86" s="1" t="s">
        <v>104</v>
      </c>
    </row>
    <row r="87" spans="38:39" x14ac:dyDescent="0.2">
      <c r="AL87" t="s">
        <v>656</v>
      </c>
      <c r="AM87" s="1" t="s">
        <v>104</v>
      </c>
    </row>
    <row r="88" spans="38:39" x14ac:dyDescent="0.2">
      <c r="AL88" t="s">
        <v>657</v>
      </c>
      <c r="AM88" s="1" t="s">
        <v>104</v>
      </c>
    </row>
    <row r="89" spans="38:39" x14ac:dyDescent="0.2">
      <c r="AL89" t="s">
        <v>658</v>
      </c>
      <c r="AM89" s="1" t="s">
        <v>104</v>
      </c>
    </row>
    <row r="90" spans="38:39" x14ac:dyDescent="0.2">
      <c r="AL90" t="s">
        <v>659</v>
      </c>
      <c r="AM90" s="1" t="s">
        <v>104</v>
      </c>
    </row>
    <row r="91" spans="38:39" x14ac:dyDescent="0.2">
      <c r="AL91" t="s">
        <v>660</v>
      </c>
      <c r="AM91" s="1" t="s">
        <v>104</v>
      </c>
    </row>
    <row r="92" spans="38:39" x14ac:dyDescent="0.2">
      <c r="AL92" t="s">
        <v>661</v>
      </c>
      <c r="AM92" s="1" t="s">
        <v>104</v>
      </c>
    </row>
    <row r="93" spans="38:39" x14ac:dyDescent="0.2">
      <c r="AL93" t="s">
        <v>662</v>
      </c>
      <c r="AM93" s="1" t="s">
        <v>104</v>
      </c>
    </row>
    <row r="94" spans="38:39" x14ac:dyDescent="0.2">
      <c r="AL94" t="s">
        <v>663</v>
      </c>
      <c r="AM94" s="1" t="s">
        <v>104</v>
      </c>
    </row>
    <row r="95" spans="38:39" x14ac:dyDescent="0.2">
      <c r="AL95" t="s">
        <v>664</v>
      </c>
      <c r="AM95" s="1" t="s">
        <v>104</v>
      </c>
    </row>
    <row r="96" spans="38:39" x14ac:dyDescent="0.2">
      <c r="AL96" t="s">
        <v>665</v>
      </c>
      <c r="AM96" s="1" t="s">
        <v>104</v>
      </c>
    </row>
    <row r="97" spans="38:39" x14ac:dyDescent="0.2">
      <c r="AL97" t="s">
        <v>666</v>
      </c>
      <c r="AM97" s="1" t="s">
        <v>104</v>
      </c>
    </row>
    <row r="98" spans="38:39" x14ac:dyDescent="0.2">
      <c r="AL98" t="s">
        <v>667</v>
      </c>
      <c r="AM98" s="1" t="s">
        <v>104</v>
      </c>
    </row>
    <row r="99" spans="38:39" x14ac:dyDescent="0.2">
      <c r="AL99" t="s">
        <v>668</v>
      </c>
      <c r="AM99" s="1" t="s">
        <v>104</v>
      </c>
    </row>
    <row r="100" spans="38:39" x14ac:dyDescent="0.2">
      <c r="AL100" t="s">
        <v>669</v>
      </c>
      <c r="AM100" s="1" t="s">
        <v>104</v>
      </c>
    </row>
    <row r="101" spans="38:39" x14ac:dyDescent="0.2">
      <c r="AL101" t="s">
        <v>670</v>
      </c>
      <c r="AM101" s="1" t="s">
        <v>104</v>
      </c>
    </row>
    <row r="102" spans="38:39" x14ac:dyDescent="0.2">
      <c r="AL102" t="s">
        <v>671</v>
      </c>
      <c r="AM102" s="1" t="s">
        <v>104</v>
      </c>
    </row>
    <row r="103" spans="38:39" x14ac:dyDescent="0.2">
      <c r="AL103" t="s">
        <v>672</v>
      </c>
      <c r="AM103" s="1" t="s">
        <v>104</v>
      </c>
    </row>
    <row r="104" spans="38:39" x14ac:dyDescent="0.2">
      <c r="AL104" t="s">
        <v>673</v>
      </c>
      <c r="AM104" s="1" t="s">
        <v>104</v>
      </c>
    </row>
    <row r="105" spans="38:39" x14ac:dyDescent="0.2">
      <c r="AL105" t="s">
        <v>674</v>
      </c>
      <c r="AM105" s="1" t="s">
        <v>104</v>
      </c>
    </row>
    <row r="106" spans="38:39" x14ac:dyDescent="0.2">
      <c r="AL106" t="s">
        <v>675</v>
      </c>
      <c r="AM106" s="1" t="s">
        <v>104</v>
      </c>
    </row>
    <row r="107" spans="38:39" x14ac:dyDescent="0.2">
      <c r="AL107" t="s">
        <v>676</v>
      </c>
      <c r="AM107" s="1" t="s">
        <v>104</v>
      </c>
    </row>
    <row r="108" spans="38:39" x14ac:dyDescent="0.2">
      <c r="AL108" t="s">
        <v>677</v>
      </c>
      <c r="AM108" s="1" t="s">
        <v>104</v>
      </c>
    </row>
    <row r="109" spans="38:39" x14ac:dyDescent="0.2">
      <c r="AL109" t="s">
        <v>678</v>
      </c>
      <c r="AM109" s="1" t="s">
        <v>104</v>
      </c>
    </row>
    <row r="110" spans="38:39" x14ac:dyDescent="0.2">
      <c r="AL110" t="s">
        <v>679</v>
      </c>
      <c r="AM110" s="1" t="s">
        <v>104</v>
      </c>
    </row>
    <row r="111" spans="38:39" x14ac:dyDescent="0.2">
      <c r="AL111" t="s">
        <v>680</v>
      </c>
      <c r="AM111" s="1" t="s">
        <v>104</v>
      </c>
    </row>
    <row r="112" spans="38:39" x14ac:dyDescent="0.2">
      <c r="AL112" t="s">
        <v>681</v>
      </c>
      <c r="AM112" s="1" t="s">
        <v>104</v>
      </c>
    </row>
    <row r="113" spans="38:39" x14ac:dyDescent="0.2">
      <c r="AL113" t="s">
        <v>682</v>
      </c>
      <c r="AM113" s="1" t="s">
        <v>104</v>
      </c>
    </row>
    <row r="114" spans="38:39" x14ac:dyDescent="0.2">
      <c r="AL114" t="s">
        <v>683</v>
      </c>
      <c r="AM114" s="1" t="s">
        <v>104</v>
      </c>
    </row>
    <row r="115" spans="38:39" x14ac:dyDescent="0.2">
      <c r="AL115" t="s">
        <v>684</v>
      </c>
      <c r="AM115" s="1" t="s">
        <v>104</v>
      </c>
    </row>
    <row r="116" spans="38:39" x14ac:dyDescent="0.2">
      <c r="AL116" t="s">
        <v>685</v>
      </c>
      <c r="AM116" s="1" t="s">
        <v>104</v>
      </c>
    </row>
    <row r="117" spans="38:39" x14ac:dyDescent="0.2">
      <c r="AL117" t="s">
        <v>686</v>
      </c>
      <c r="AM117" s="1" t="s">
        <v>104</v>
      </c>
    </row>
    <row r="118" spans="38:39" x14ac:dyDescent="0.2">
      <c r="AL118" t="s">
        <v>687</v>
      </c>
      <c r="AM118" s="1" t="s">
        <v>104</v>
      </c>
    </row>
    <row r="119" spans="38:39" x14ac:dyDescent="0.2">
      <c r="AL119" t="s">
        <v>688</v>
      </c>
      <c r="AM119" s="1" t="s">
        <v>104</v>
      </c>
    </row>
    <row r="120" spans="38:39" x14ac:dyDescent="0.2">
      <c r="AL120" t="s">
        <v>689</v>
      </c>
      <c r="AM120" s="1" t="s">
        <v>104</v>
      </c>
    </row>
    <row r="121" spans="38:39" x14ac:dyDescent="0.2">
      <c r="AL121" t="s">
        <v>690</v>
      </c>
      <c r="AM121" s="1" t="s">
        <v>104</v>
      </c>
    </row>
    <row r="122" spans="38:39" x14ac:dyDescent="0.2">
      <c r="AL122" t="s">
        <v>691</v>
      </c>
      <c r="AM122" s="1" t="s">
        <v>104</v>
      </c>
    </row>
    <row r="123" spans="38:39" x14ac:dyDescent="0.2">
      <c r="AL123" t="s">
        <v>692</v>
      </c>
      <c r="AM123" s="1" t="s">
        <v>104</v>
      </c>
    </row>
    <row r="124" spans="38:39" x14ac:dyDescent="0.2">
      <c r="AL124" t="s">
        <v>693</v>
      </c>
      <c r="AM124" s="1" t="s">
        <v>104</v>
      </c>
    </row>
    <row r="125" spans="38:39" x14ac:dyDescent="0.2">
      <c r="AL125" t="s">
        <v>694</v>
      </c>
      <c r="AM125" s="1" t="s">
        <v>104</v>
      </c>
    </row>
    <row r="126" spans="38:39" x14ac:dyDescent="0.2">
      <c r="AL126" t="s">
        <v>695</v>
      </c>
      <c r="AM126" s="1" t="s">
        <v>104</v>
      </c>
    </row>
    <row r="127" spans="38:39" x14ac:dyDescent="0.2">
      <c r="AL127" t="s">
        <v>696</v>
      </c>
      <c r="AM127" s="1" t="s">
        <v>104</v>
      </c>
    </row>
    <row r="128" spans="38:39" x14ac:dyDescent="0.2">
      <c r="AL128" t="s">
        <v>697</v>
      </c>
      <c r="AM128" s="1" t="s">
        <v>104</v>
      </c>
    </row>
    <row r="129" spans="38:39" x14ac:dyDescent="0.2">
      <c r="AL129" t="s">
        <v>698</v>
      </c>
      <c r="AM129" s="1" t="s">
        <v>104</v>
      </c>
    </row>
    <row r="130" spans="38:39" x14ac:dyDescent="0.2">
      <c r="AL130" t="s">
        <v>699</v>
      </c>
      <c r="AM130" s="1" t="s">
        <v>104</v>
      </c>
    </row>
    <row r="131" spans="38:39" x14ac:dyDescent="0.2">
      <c r="AL131" t="s">
        <v>700</v>
      </c>
      <c r="AM131" s="1" t="s">
        <v>104</v>
      </c>
    </row>
    <row r="132" spans="38:39" x14ac:dyDescent="0.2">
      <c r="AL132" t="s">
        <v>701</v>
      </c>
      <c r="AM132" s="1" t="s">
        <v>104</v>
      </c>
    </row>
    <row r="133" spans="38:39" x14ac:dyDescent="0.2">
      <c r="AL133" t="s">
        <v>702</v>
      </c>
      <c r="AM133" s="1" t="s">
        <v>104</v>
      </c>
    </row>
    <row r="134" spans="38:39" x14ac:dyDescent="0.2">
      <c r="AL134" t="s">
        <v>703</v>
      </c>
      <c r="AM134" s="1" t="s">
        <v>104</v>
      </c>
    </row>
    <row r="135" spans="38:39" x14ac:dyDescent="0.2">
      <c r="AL135" t="s">
        <v>704</v>
      </c>
      <c r="AM135" s="1" t="s">
        <v>104</v>
      </c>
    </row>
    <row r="136" spans="38:39" x14ac:dyDescent="0.2">
      <c r="AL136" t="s">
        <v>705</v>
      </c>
      <c r="AM136" s="1" t="s">
        <v>104</v>
      </c>
    </row>
    <row r="137" spans="38:39" x14ac:dyDescent="0.2">
      <c r="AL137" t="s">
        <v>706</v>
      </c>
      <c r="AM137" s="1" t="s">
        <v>104</v>
      </c>
    </row>
    <row r="138" spans="38:39" x14ac:dyDescent="0.2">
      <c r="AL138" t="s">
        <v>707</v>
      </c>
      <c r="AM138" s="1" t="s">
        <v>104</v>
      </c>
    </row>
    <row r="139" spans="38:39" x14ac:dyDescent="0.2">
      <c r="AL139" t="s">
        <v>708</v>
      </c>
      <c r="AM139" s="1" t="s">
        <v>104</v>
      </c>
    </row>
    <row r="140" spans="38:39" x14ac:dyDescent="0.2">
      <c r="AL140" t="s">
        <v>709</v>
      </c>
      <c r="AM140" s="1" t="s">
        <v>104</v>
      </c>
    </row>
    <row r="141" spans="38:39" x14ac:dyDescent="0.2">
      <c r="AL141" t="s">
        <v>710</v>
      </c>
      <c r="AM141" s="1" t="s">
        <v>104</v>
      </c>
    </row>
    <row r="142" spans="38:39" x14ac:dyDescent="0.2">
      <c r="AL142" t="s">
        <v>711</v>
      </c>
      <c r="AM142" s="1" t="s">
        <v>104</v>
      </c>
    </row>
    <row r="143" spans="38:39" x14ac:dyDescent="0.2">
      <c r="AL143" t="s">
        <v>712</v>
      </c>
      <c r="AM143" s="1" t="s">
        <v>104</v>
      </c>
    </row>
    <row r="144" spans="38:39" x14ac:dyDescent="0.2">
      <c r="AL144" t="s">
        <v>713</v>
      </c>
      <c r="AM144" s="1" t="s">
        <v>104</v>
      </c>
    </row>
    <row r="145" spans="38:39" x14ac:dyDescent="0.2">
      <c r="AL145" t="s">
        <v>714</v>
      </c>
      <c r="AM145" s="1" t="s">
        <v>104</v>
      </c>
    </row>
    <row r="146" spans="38:39" x14ac:dyDescent="0.2">
      <c r="AL146" t="s">
        <v>715</v>
      </c>
      <c r="AM146" s="1" t="s">
        <v>104</v>
      </c>
    </row>
    <row r="147" spans="38:39" x14ac:dyDescent="0.2">
      <c r="AL147" t="s">
        <v>716</v>
      </c>
      <c r="AM147" s="1" t="s">
        <v>104</v>
      </c>
    </row>
    <row r="148" spans="38:39" x14ac:dyDescent="0.2">
      <c r="AL148" t="s">
        <v>717</v>
      </c>
      <c r="AM148" s="1" t="s">
        <v>104</v>
      </c>
    </row>
    <row r="149" spans="38:39" x14ac:dyDescent="0.2">
      <c r="AL149" t="s">
        <v>718</v>
      </c>
      <c r="AM149" s="1" t="s">
        <v>104</v>
      </c>
    </row>
    <row r="150" spans="38:39" x14ac:dyDescent="0.2">
      <c r="AL150" t="s">
        <v>719</v>
      </c>
      <c r="AM150" s="1" t="s">
        <v>104</v>
      </c>
    </row>
    <row r="151" spans="38:39" x14ac:dyDescent="0.2">
      <c r="AL151" t="s">
        <v>720</v>
      </c>
      <c r="AM151" s="1" t="s">
        <v>104</v>
      </c>
    </row>
    <row r="152" spans="38:39" x14ac:dyDescent="0.2">
      <c r="AL152" t="s">
        <v>721</v>
      </c>
      <c r="AM152" s="1" t="s">
        <v>104</v>
      </c>
    </row>
    <row r="153" spans="38:39" x14ac:dyDescent="0.2">
      <c r="AL153" t="s">
        <v>722</v>
      </c>
      <c r="AM153" s="1" t="s">
        <v>104</v>
      </c>
    </row>
    <row r="154" spans="38:39" x14ac:dyDescent="0.2">
      <c r="AL154" t="s">
        <v>723</v>
      </c>
      <c r="AM154" s="1" t="s">
        <v>104</v>
      </c>
    </row>
    <row r="155" spans="38:39" x14ac:dyDescent="0.2">
      <c r="AL155" t="s">
        <v>724</v>
      </c>
      <c r="AM155" s="1" t="s">
        <v>104</v>
      </c>
    </row>
    <row r="156" spans="38:39" x14ac:dyDescent="0.2">
      <c r="AL156" t="s">
        <v>725</v>
      </c>
      <c r="AM156" s="1" t="s">
        <v>104</v>
      </c>
    </row>
    <row r="157" spans="38:39" x14ac:dyDescent="0.2">
      <c r="AL157" t="s">
        <v>726</v>
      </c>
      <c r="AM157" s="1" t="s">
        <v>104</v>
      </c>
    </row>
    <row r="158" spans="38:39" x14ac:dyDescent="0.2">
      <c r="AL158" t="s">
        <v>727</v>
      </c>
      <c r="AM158" s="1" t="s">
        <v>104</v>
      </c>
    </row>
    <row r="159" spans="38:39" x14ac:dyDescent="0.2">
      <c r="AL159" t="s">
        <v>728</v>
      </c>
      <c r="AM159" s="1" t="s">
        <v>104</v>
      </c>
    </row>
    <row r="160" spans="38:39" x14ac:dyDescent="0.2">
      <c r="AL160" t="s">
        <v>729</v>
      </c>
      <c r="AM160" s="1" t="s">
        <v>104</v>
      </c>
    </row>
    <row r="161" spans="38:39" x14ac:dyDescent="0.2">
      <c r="AL161" t="s">
        <v>730</v>
      </c>
      <c r="AM161" s="1" t="s">
        <v>104</v>
      </c>
    </row>
    <row r="162" spans="38:39" x14ac:dyDescent="0.2">
      <c r="AL162" t="s">
        <v>658</v>
      </c>
      <c r="AM162" s="1" t="s">
        <v>104</v>
      </c>
    </row>
    <row r="163" spans="38:39" x14ac:dyDescent="0.2">
      <c r="AL163" t="s">
        <v>731</v>
      </c>
      <c r="AM163" s="1" t="s">
        <v>104</v>
      </c>
    </row>
    <row r="164" spans="38:39" x14ac:dyDescent="0.2">
      <c r="AL164" t="s">
        <v>732</v>
      </c>
      <c r="AM164" s="1" t="s">
        <v>104</v>
      </c>
    </row>
    <row r="165" spans="38:39" x14ac:dyDescent="0.2">
      <c r="AL165" t="s">
        <v>733</v>
      </c>
      <c r="AM165" s="1" t="s">
        <v>104</v>
      </c>
    </row>
    <row r="166" spans="38:39" x14ac:dyDescent="0.2">
      <c r="AL166" t="s">
        <v>734</v>
      </c>
      <c r="AM166" s="1" t="s">
        <v>104</v>
      </c>
    </row>
    <row r="167" spans="38:39" x14ac:dyDescent="0.2">
      <c r="AL167" t="s">
        <v>735</v>
      </c>
      <c r="AM167" s="1" t="s">
        <v>104</v>
      </c>
    </row>
    <row r="168" spans="38:39" x14ac:dyDescent="0.2">
      <c r="AL168" t="s">
        <v>736</v>
      </c>
      <c r="AM168" s="1" t="s">
        <v>104</v>
      </c>
    </row>
    <row r="169" spans="38:39" x14ac:dyDescent="0.2">
      <c r="AL169" t="s">
        <v>737</v>
      </c>
      <c r="AM169" s="1" t="s">
        <v>104</v>
      </c>
    </row>
    <row r="170" spans="38:39" x14ac:dyDescent="0.2">
      <c r="AL170" t="s">
        <v>738</v>
      </c>
      <c r="AM170" s="1" t="s">
        <v>104</v>
      </c>
    </row>
    <row r="171" spans="38:39" x14ac:dyDescent="0.2">
      <c r="AL171" t="s">
        <v>739</v>
      </c>
      <c r="AM171" s="1" t="s">
        <v>104</v>
      </c>
    </row>
    <row r="172" spans="38:39" x14ac:dyDescent="0.2">
      <c r="AL172" t="s">
        <v>740</v>
      </c>
      <c r="AM172" s="1" t="s">
        <v>104</v>
      </c>
    </row>
    <row r="173" spans="38:39" x14ac:dyDescent="0.2">
      <c r="AL173" t="s">
        <v>741</v>
      </c>
      <c r="AM173" s="1" t="s">
        <v>104</v>
      </c>
    </row>
    <row r="174" spans="38:39" x14ac:dyDescent="0.2">
      <c r="AL174" t="s">
        <v>742</v>
      </c>
      <c r="AM174" s="1" t="s">
        <v>104</v>
      </c>
    </row>
    <row r="175" spans="38:39" x14ac:dyDescent="0.2">
      <c r="AL175" t="s">
        <v>743</v>
      </c>
      <c r="AM175" s="1" t="s">
        <v>104</v>
      </c>
    </row>
    <row r="176" spans="38:39" x14ac:dyDescent="0.2">
      <c r="AL176" t="s">
        <v>744</v>
      </c>
      <c r="AM176" s="1" t="s">
        <v>104</v>
      </c>
    </row>
    <row r="177" spans="38:39" x14ac:dyDescent="0.2">
      <c r="AL177" t="s">
        <v>745</v>
      </c>
      <c r="AM177" s="1" t="s">
        <v>104</v>
      </c>
    </row>
    <row r="178" spans="38:39" x14ac:dyDescent="0.2">
      <c r="AL178" t="s">
        <v>746</v>
      </c>
      <c r="AM178" s="1" t="s">
        <v>104</v>
      </c>
    </row>
    <row r="179" spans="38:39" x14ac:dyDescent="0.2">
      <c r="AL179" t="s">
        <v>747</v>
      </c>
      <c r="AM179" s="1" t="s">
        <v>104</v>
      </c>
    </row>
    <row r="180" spans="38:39" x14ac:dyDescent="0.2">
      <c r="AL180" t="s">
        <v>748</v>
      </c>
      <c r="AM180" s="1" t="s">
        <v>104</v>
      </c>
    </row>
    <row r="181" spans="38:39" x14ac:dyDescent="0.2">
      <c r="AL181" t="s">
        <v>749</v>
      </c>
      <c r="AM181" s="1" t="s">
        <v>104</v>
      </c>
    </row>
    <row r="182" spans="38:39" x14ac:dyDescent="0.2">
      <c r="AL182" t="s">
        <v>750</v>
      </c>
      <c r="AM182" s="1" t="s">
        <v>104</v>
      </c>
    </row>
    <row r="183" spans="38:39" x14ac:dyDescent="0.2">
      <c r="AL183" t="s">
        <v>751</v>
      </c>
      <c r="AM183" s="1" t="s">
        <v>104</v>
      </c>
    </row>
    <row r="184" spans="38:39" x14ac:dyDescent="0.2">
      <c r="AL184" t="s">
        <v>752</v>
      </c>
      <c r="AM184" s="1" t="s">
        <v>104</v>
      </c>
    </row>
    <row r="185" spans="38:39" x14ac:dyDescent="0.2">
      <c r="AL185" t="s">
        <v>753</v>
      </c>
      <c r="AM185" s="1" t="s">
        <v>104</v>
      </c>
    </row>
    <row r="186" spans="38:39" x14ac:dyDescent="0.2">
      <c r="AL186" t="s">
        <v>754</v>
      </c>
      <c r="AM186" s="1" t="s">
        <v>104</v>
      </c>
    </row>
    <row r="187" spans="38:39" x14ac:dyDescent="0.2">
      <c r="AL187" t="s">
        <v>755</v>
      </c>
      <c r="AM187" s="1" t="s">
        <v>104</v>
      </c>
    </row>
    <row r="188" spans="38:39" x14ac:dyDescent="0.2">
      <c r="AL188" t="s">
        <v>756</v>
      </c>
      <c r="AM188" s="1" t="s">
        <v>104</v>
      </c>
    </row>
    <row r="189" spans="38:39" x14ac:dyDescent="0.2">
      <c r="AL189" t="s">
        <v>757</v>
      </c>
      <c r="AM189" s="1" t="s">
        <v>104</v>
      </c>
    </row>
    <row r="190" spans="38:39" x14ac:dyDescent="0.2">
      <c r="AL190" t="s">
        <v>758</v>
      </c>
      <c r="AM190" s="1" t="s">
        <v>104</v>
      </c>
    </row>
    <row r="191" spans="38:39" x14ac:dyDescent="0.2">
      <c r="AL191" t="s">
        <v>759</v>
      </c>
      <c r="AM191" s="1" t="s">
        <v>104</v>
      </c>
    </row>
    <row r="192" spans="38:39" x14ac:dyDescent="0.2">
      <c r="AL192" t="s">
        <v>760</v>
      </c>
      <c r="AM192" s="1" t="s">
        <v>104</v>
      </c>
    </row>
    <row r="193" spans="38:39" x14ac:dyDescent="0.2">
      <c r="AL193" t="s">
        <v>761</v>
      </c>
      <c r="AM193" s="1" t="s">
        <v>104</v>
      </c>
    </row>
    <row r="194" spans="38:39" x14ac:dyDescent="0.2">
      <c r="AL194" t="s">
        <v>762</v>
      </c>
      <c r="AM194" s="1" t="s">
        <v>104</v>
      </c>
    </row>
    <row r="195" spans="38:39" x14ac:dyDescent="0.2">
      <c r="AL195" t="s">
        <v>763</v>
      </c>
      <c r="AM195" s="1" t="s">
        <v>104</v>
      </c>
    </row>
    <row r="196" spans="38:39" x14ac:dyDescent="0.2">
      <c r="AL196" t="s">
        <v>764</v>
      </c>
      <c r="AM196" s="1" t="s">
        <v>104</v>
      </c>
    </row>
    <row r="197" spans="38:39" x14ac:dyDescent="0.2">
      <c r="AL197" t="s">
        <v>765</v>
      </c>
      <c r="AM197" s="1" t="s">
        <v>104</v>
      </c>
    </row>
    <row r="198" spans="38:39" x14ac:dyDescent="0.2">
      <c r="AL198" t="s">
        <v>766</v>
      </c>
      <c r="AM198" s="1" t="s">
        <v>104</v>
      </c>
    </row>
    <row r="199" spans="38:39" x14ac:dyDescent="0.2">
      <c r="AL199" t="s">
        <v>767</v>
      </c>
      <c r="AM199" s="1" t="s">
        <v>104</v>
      </c>
    </row>
    <row r="200" spans="38:39" x14ac:dyDescent="0.2">
      <c r="AL200" t="s">
        <v>768</v>
      </c>
      <c r="AM200" s="1" t="s">
        <v>104</v>
      </c>
    </row>
    <row r="201" spans="38:39" x14ac:dyDescent="0.2">
      <c r="AL201" t="s">
        <v>769</v>
      </c>
      <c r="AM201" s="1" t="s">
        <v>104</v>
      </c>
    </row>
    <row r="202" spans="38:39" x14ac:dyDescent="0.2">
      <c r="AL202" t="s">
        <v>770</v>
      </c>
      <c r="AM202" s="1" t="s">
        <v>104</v>
      </c>
    </row>
    <row r="203" spans="38:39" x14ac:dyDescent="0.2">
      <c r="AL203" t="s">
        <v>771</v>
      </c>
      <c r="AM203" s="1" t="s">
        <v>104</v>
      </c>
    </row>
    <row r="204" spans="38:39" x14ac:dyDescent="0.2">
      <c r="AL204" t="s">
        <v>772</v>
      </c>
      <c r="AM204" s="1" t="s">
        <v>104</v>
      </c>
    </row>
    <row r="205" spans="38:39" x14ac:dyDescent="0.2">
      <c r="AL205" t="s">
        <v>773</v>
      </c>
      <c r="AM205" s="1" t="s">
        <v>104</v>
      </c>
    </row>
    <row r="206" spans="38:39" x14ac:dyDescent="0.2">
      <c r="AL206" t="s">
        <v>774</v>
      </c>
      <c r="AM206" s="1" t="s">
        <v>104</v>
      </c>
    </row>
    <row r="207" spans="38:39" x14ac:dyDescent="0.2">
      <c r="AL207" t="s">
        <v>775</v>
      </c>
      <c r="AM207" s="1" t="s">
        <v>104</v>
      </c>
    </row>
    <row r="208" spans="38:39" x14ac:dyDescent="0.2">
      <c r="AL208" t="s">
        <v>776</v>
      </c>
      <c r="AM208" s="1" t="s">
        <v>104</v>
      </c>
    </row>
    <row r="209" spans="38:39" x14ac:dyDescent="0.2">
      <c r="AL209" t="s">
        <v>777</v>
      </c>
      <c r="AM209" s="1" t="s">
        <v>104</v>
      </c>
    </row>
    <row r="210" spans="38:39" x14ac:dyDescent="0.2">
      <c r="AL210" t="s">
        <v>778</v>
      </c>
      <c r="AM210" s="1" t="s">
        <v>104</v>
      </c>
    </row>
    <row r="211" spans="38:39" x14ac:dyDescent="0.2">
      <c r="AL211" t="s">
        <v>779</v>
      </c>
      <c r="AM211" s="1" t="s">
        <v>104</v>
      </c>
    </row>
    <row r="212" spans="38:39" x14ac:dyDescent="0.2">
      <c r="AL212" t="s">
        <v>780</v>
      </c>
      <c r="AM212" s="1" t="s">
        <v>104</v>
      </c>
    </row>
    <row r="213" spans="38:39" x14ac:dyDescent="0.2">
      <c r="AL213" t="s">
        <v>781</v>
      </c>
      <c r="AM213" s="1" t="s">
        <v>104</v>
      </c>
    </row>
    <row r="214" spans="38:39" x14ac:dyDescent="0.2">
      <c r="AL214" t="s">
        <v>782</v>
      </c>
      <c r="AM214" s="1" t="s">
        <v>104</v>
      </c>
    </row>
    <row r="215" spans="38:39" x14ac:dyDescent="0.2">
      <c r="AL215" t="s">
        <v>783</v>
      </c>
      <c r="AM215" s="1" t="s">
        <v>104</v>
      </c>
    </row>
    <row r="216" spans="38:39" x14ac:dyDescent="0.2">
      <c r="AL216" t="s">
        <v>784</v>
      </c>
      <c r="AM216" s="1" t="s">
        <v>104</v>
      </c>
    </row>
    <row r="217" spans="38:39" x14ac:dyDescent="0.2">
      <c r="AL217" t="s">
        <v>785</v>
      </c>
      <c r="AM217" s="1" t="s">
        <v>104</v>
      </c>
    </row>
    <row r="218" spans="38:39" x14ac:dyDescent="0.2">
      <c r="AL218" t="s">
        <v>786</v>
      </c>
      <c r="AM218" s="1" t="s">
        <v>104</v>
      </c>
    </row>
    <row r="219" spans="38:39" x14ac:dyDescent="0.2">
      <c r="AL219" t="s">
        <v>787</v>
      </c>
      <c r="AM219" s="1" t="s">
        <v>104</v>
      </c>
    </row>
    <row r="220" spans="38:39" x14ac:dyDescent="0.2">
      <c r="AL220" t="s">
        <v>788</v>
      </c>
      <c r="AM220" s="1" t="s">
        <v>104</v>
      </c>
    </row>
    <row r="221" spans="38:39" x14ac:dyDescent="0.2">
      <c r="AL221" t="s">
        <v>789</v>
      </c>
      <c r="AM221" s="1" t="s">
        <v>104</v>
      </c>
    </row>
    <row r="222" spans="38:39" x14ac:dyDescent="0.2">
      <c r="AL222" t="s">
        <v>790</v>
      </c>
      <c r="AM222" s="1" t="s">
        <v>104</v>
      </c>
    </row>
    <row r="223" spans="38:39" x14ac:dyDescent="0.2">
      <c r="AL223" t="s">
        <v>791</v>
      </c>
      <c r="AM223" s="1" t="s">
        <v>104</v>
      </c>
    </row>
    <row r="224" spans="38:39" x14ac:dyDescent="0.2">
      <c r="AL224" t="s">
        <v>792</v>
      </c>
      <c r="AM224" s="1" t="s">
        <v>104</v>
      </c>
    </row>
    <row r="225" spans="38:39" x14ac:dyDescent="0.2">
      <c r="AL225" t="s">
        <v>793</v>
      </c>
      <c r="AM225" s="1" t="s">
        <v>104</v>
      </c>
    </row>
    <row r="226" spans="38:39" x14ac:dyDescent="0.2">
      <c r="AL226" t="s">
        <v>794</v>
      </c>
      <c r="AM226" s="1" t="s">
        <v>104</v>
      </c>
    </row>
    <row r="227" spans="38:39" x14ac:dyDescent="0.2">
      <c r="AL227" t="s">
        <v>795</v>
      </c>
      <c r="AM227" s="1" t="s">
        <v>104</v>
      </c>
    </row>
    <row r="228" spans="38:39" x14ac:dyDescent="0.2">
      <c r="AL228" t="s">
        <v>796</v>
      </c>
      <c r="AM228" s="1" t="s">
        <v>104</v>
      </c>
    </row>
    <row r="229" spans="38:39" x14ac:dyDescent="0.2">
      <c r="AL229" t="s">
        <v>797</v>
      </c>
      <c r="AM229" s="1" t="s">
        <v>104</v>
      </c>
    </row>
    <row r="230" spans="38:39" x14ac:dyDescent="0.2">
      <c r="AL230" t="s">
        <v>798</v>
      </c>
      <c r="AM230" s="1" t="s">
        <v>104</v>
      </c>
    </row>
    <row r="231" spans="38:39" x14ac:dyDescent="0.2">
      <c r="AL231" t="s">
        <v>799</v>
      </c>
      <c r="AM231" s="1" t="s">
        <v>104</v>
      </c>
    </row>
    <row r="232" spans="38:39" x14ac:dyDescent="0.2">
      <c r="AL232" t="s">
        <v>800</v>
      </c>
      <c r="AM232" s="1" t="s">
        <v>104</v>
      </c>
    </row>
    <row r="233" spans="38:39" x14ac:dyDescent="0.2">
      <c r="AL233" t="s">
        <v>801</v>
      </c>
      <c r="AM233" s="1" t="s">
        <v>104</v>
      </c>
    </row>
    <row r="234" spans="38:39" x14ac:dyDescent="0.2">
      <c r="AL234" t="s">
        <v>802</v>
      </c>
      <c r="AM234" s="1" t="s">
        <v>104</v>
      </c>
    </row>
    <row r="235" spans="38:39" x14ac:dyDescent="0.2">
      <c r="AL235" t="s">
        <v>803</v>
      </c>
      <c r="AM235" s="1" t="s">
        <v>104</v>
      </c>
    </row>
    <row r="236" spans="38:39" x14ac:dyDescent="0.2">
      <c r="AL236" t="s">
        <v>804</v>
      </c>
      <c r="AM236" s="1" t="s">
        <v>104</v>
      </c>
    </row>
    <row r="237" spans="38:39" x14ac:dyDescent="0.2">
      <c r="AL237" t="s">
        <v>805</v>
      </c>
      <c r="AM237" s="1" t="s">
        <v>104</v>
      </c>
    </row>
    <row r="238" spans="38:39" x14ac:dyDescent="0.2">
      <c r="AL238" t="s">
        <v>806</v>
      </c>
      <c r="AM238" s="1" t="s">
        <v>104</v>
      </c>
    </row>
    <row r="239" spans="38:39" x14ac:dyDescent="0.2">
      <c r="AL239" t="s">
        <v>807</v>
      </c>
      <c r="AM239" s="1" t="s">
        <v>104</v>
      </c>
    </row>
    <row r="240" spans="38:39" x14ac:dyDescent="0.2">
      <c r="AL240" t="s">
        <v>808</v>
      </c>
      <c r="AM240" s="1" t="s">
        <v>104</v>
      </c>
    </row>
    <row r="241" spans="38:39" x14ac:dyDescent="0.2">
      <c r="AL241" t="s">
        <v>809</v>
      </c>
      <c r="AM241" s="1" t="s">
        <v>104</v>
      </c>
    </row>
    <row r="242" spans="38:39" x14ac:dyDescent="0.2">
      <c r="AL242" t="s">
        <v>810</v>
      </c>
      <c r="AM242" s="1" t="s">
        <v>104</v>
      </c>
    </row>
    <row r="243" spans="38:39" x14ac:dyDescent="0.2">
      <c r="AL243" t="s">
        <v>811</v>
      </c>
      <c r="AM243" s="1" t="s">
        <v>104</v>
      </c>
    </row>
    <row r="244" spans="38:39" x14ac:dyDescent="0.2">
      <c r="AL244" t="s">
        <v>812</v>
      </c>
      <c r="AM244" s="1" t="s">
        <v>104</v>
      </c>
    </row>
    <row r="245" spans="38:39" x14ac:dyDescent="0.2">
      <c r="AL245" t="s">
        <v>813</v>
      </c>
      <c r="AM245" s="1" t="s">
        <v>104</v>
      </c>
    </row>
    <row r="246" spans="38:39" x14ac:dyDescent="0.2">
      <c r="AL246" t="s">
        <v>814</v>
      </c>
      <c r="AM246" s="1" t="s">
        <v>104</v>
      </c>
    </row>
    <row r="247" spans="38:39" x14ac:dyDescent="0.2">
      <c r="AL247" t="s">
        <v>815</v>
      </c>
      <c r="AM247" s="1" t="s">
        <v>104</v>
      </c>
    </row>
    <row r="248" spans="38:39" x14ac:dyDescent="0.2">
      <c r="AL248" t="s">
        <v>811</v>
      </c>
      <c r="AM248" s="1" t="s">
        <v>104</v>
      </c>
    </row>
    <row r="249" spans="38:39" x14ac:dyDescent="0.2">
      <c r="AL249" t="s">
        <v>816</v>
      </c>
      <c r="AM249" s="1" t="s">
        <v>104</v>
      </c>
    </row>
    <row r="250" spans="38:39" x14ac:dyDescent="0.2">
      <c r="AL250" t="s">
        <v>817</v>
      </c>
      <c r="AM250" s="1" t="s">
        <v>104</v>
      </c>
    </row>
    <row r="251" spans="38:39" x14ac:dyDescent="0.2">
      <c r="AL251" t="s">
        <v>818</v>
      </c>
      <c r="AM251" s="1" t="s">
        <v>104</v>
      </c>
    </row>
    <row r="252" spans="38:39" x14ac:dyDescent="0.2">
      <c r="AL252" t="s">
        <v>819</v>
      </c>
      <c r="AM252" s="1" t="s">
        <v>104</v>
      </c>
    </row>
    <row r="253" spans="38:39" x14ac:dyDescent="0.2">
      <c r="AL253" t="s">
        <v>820</v>
      </c>
      <c r="AM253" s="1" t="s">
        <v>104</v>
      </c>
    </row>
    <row r="254" spans="38:39" x14ac:dyDescent="0.2">
      <c r="AL254" t="s">
        <v>821</v>
      </c>
      <c r="AM254" s="1" t="s">
        <v>104</v>
      </c>
    </row>
    <row r="255" spans="38:39" x14ac:dyDescent="0.2">
      <c r="AL255" t="s">
        <v>822</v>
      </c>
      <c r="AM255" s="1" t="s">
        <v>104</v>
      </c>
    </row>
    <row r="256" spans="38:39" x14ac:dyDescent="0.2">
      <c r="AL256" t="s">
        <v>823</v>
      </c>
      <c r="AM256" s="1" t="s">
        <v>104</v>
      </c>
    </row>
    <row r="257" spans="38:39" x14ac:dyDescent="0.2">
      <c r="AL257" t="s">
        <v>824</v>
      </c>
      <c r="AM257" s="1" t="s">
        <v>104</v>
      </c>
    </row>
    <row r="258" spans="38:39" x14ac:dyDescent="0.2">
      <c r="AL258" t="s">
        <v>825</v>
      </c>
      <c r="AM258" s="1" t="s">
        <v>104</v>
      </c>
    </row>
    <row r="259" spans="38:39" x14ac:dyDescent="0.2">
      <c r="AL259" t="s">
        <v>826</v>
      </c>
      <c r="AM259" s="1" t="s">
        <v>104</v>
      </c>
    </row>
    <row r="260" spans="38:39" x14ac:dyDescent="0.2">
      <c r="AL260" t="s">
        <v>827</v>
      </c>
      <c r="AM260" s="1" t="s">
        <v>104</v>
      </c>
    </row>
    <row r="261" spans="38:39" x14ac:dyDescent="0.2">
      <c r="AL261" t="s">
        <v>828</v>
      </c>
      <c r="AM261" s="1" t="s">
        <v>104</v>
      </c>
    </row>
    <row r="262" spans="38:39" x14ac:dyDescent="0.2">
      <c r="AL262" t="s">
        <v>829</v>
      </c>
      <c r="AM262" s="1" t="s">
        <v>104</v>
      </c>
    </row>
    <row r="263" spans="38:39" x14ac:dyDescent="0.2">
      <c r="AL263" t="s">
        <v>830</v>
      </c>
      <c r="AM263" s="1" t="s">
        <v>104</v>
      </c>
    </row>
    <row r="264" spans="38:39" x14ac:dyDescent="0.2">
      <c r="AL264" t="s">
        <v>831</v>
      </c>
      <c r="AM264" s="1" t="s">
        <v>104</v>
      </c>
    </row>
    <row r="265" spans="38:39" x14ac:dyDescent="0.2">
      <c r="AL265" t="s">
        <v>832</v>
      </c>
      <c r="AM265" s="1" t="s">
        <v>104</v>
      </c>
    </row>
    <row r="266" spans="38:39" x14ac:dyDescent="0.2">
      <c r="AL266" t="s">
        <v>833</v>
      </c>
      <c r="AM266" s="1" t="s">
        <v>104</v>
      </c>
    </row>
    <row r="267" spans="38:39" x14ac:dyDescent="0.2">
      <c r="AL267" t="s">
        <v>834</v>
      </c>
      <c r="AM267" s="1" t="s">
        <v>104</v>
      </c>
    </row>
    <row r="268" spans="38:39" x14ac:dyDescent="0.2">
      <c r="AL268" t="s">
        <v>835</v>
      </c>
      <c r="AM268" s="1" t="s">
        <v>104</v>
      </c>
    </row>
    <row r="269" spans="38:39" x14ac:dyDescent="0.2">
      <c r="AL269" t="s">
        <v>836</v>
      </c>
      <c r="AM269" s="1" t="s">
        <v>104</v>
      </c>
    </row>
    <row r="270" spans="38:39" x14ac:dyDescent="0.2">
      <c r="AL270" t="s">
        <v>837</v>
      </c>
      <c r="AM270" s="1" t="s">
        <v>104</v>
      </c>
    </row>
    <row r="271" spans="38:39" x14ac:dyDescent="0.2">
      <c r="AL271" t="s">
        <v>838</v>
      </c>
      <c r="AM271" s="1" t="s">
        <v>104</v>
      </c>
    </row>
    <row r="272" spans="38:39" x14ac:dyDescent="0.2">
      <c r="AL272" t="s">
        <v>839</v>
      </c>
      <c r="AM272" s="1" t="s">
        <v>104</v>
      </c>
    </row>
    <row r="273" spans="38:39" x14ac:dyDescent="0.2">
      <c r="AL273" t="s">
        <v>840</v>
      </c>
      <c r="AM273" s="1" t="s">
        <v>104</v>
      </c>
    </row>
    <row r="274" spans="38:39" x14ac:dyDescent="0.2">
      <c r="AL274" t="s">
        <v>841</v>
      </c>
      <c r="AM274" s="1" t="s">
        <v>104</v>
      </c>
    </row>
    <row r="275" spans="38:39" x14ac:dyDescent="0.2">
      <c r="AL275" t="s">
        <v>842</v>
      </c>
      <c r="AM275" s="1" t="s">
        <v>104</v>
      </c>
    </row>
    <row r="276" spans="38:39" x14ac:dyDescent="0.2">
      <c r="AL276" t="s">
        <v>843</v>
      </c>
      <c r="AM276" s="1" t="s">
        <v>104</v>
      </c>
    </row>
    <row r="277" spans="38:39" x14ac:dyDescent="0.2">
      <c r="AL277" t="s">
        <v>844</v>
      </c>
      <c r="AM277" s="1" t="s">
        <v>104</v>
      </c>
    </row>
    <row r="278" spans="38:39" x14ac:dyDescent="0.2">
      <c r="AL278" t="s">
        <v>845</v>
      </c>
      <c r="AM278" s="1" t="s">
        <v>104</v>
      </c>
    </row>
    <row r="279" spans="38:39" x14ac:dyDescent="0.2">
      <c r="AL279" t="s">
        <v>846</v>
      </c>
      <c r="AM279" s="1" t="s">
        <v>104</v>
      </c>
    </row>
    <row r="280" spans="38:39" x14ac:dyDescent="0.2">
      <c r="AL280" t="s">
        <v>847</v>
      </c>
      <c r="AM280" s="1" t="s">
        <v>104</v>
      </c>
    </row>
    <row r="281" spans="38:39" x14ac:dyDescent="0.2">
      <c r="AL281" t="s">
        <v>848</v>
      </c>
      <c r="AM281" s="1" t="s">
        <v>104</v>
      </c>
    </row>
    <row r="282" spans="38:39" x14ac:dyDescent="0.2">
      <c r="AL282" t="s">
        <v>849</v>
      </c>
      <c r="AM282" s="1" t="s">
        <v>104</v>
      </c>
    </row>
    <row r="283" spans="38:39" x14ac:dyDescent="0.2">
      <c r="AL283" t="s">
        <v>850</v>
      </c>
      <c r="AM283" s="1" t="s">
        <v>104</v>
      </c>
    </row>
    <row r="284" spans="38:39" x14ac:dyDescent="0.2">
      <c r="AL284" t="s">
        <v>851</v>
      </c>
      <c r="AM284" s="1" t="s">
        <v>104</v>
      </c>
    </row>
    <row r="285" spans="38:39" x14ac:dyDescent="0.2">
      <c r="AL285" t="s">
        <v>852</v>
      </c>
      <c r="AM285" s="1" t="s">
        <v>104</v>
      </c>
    </row>
    <row r="286" spans="38:39" x14ac:dyDescent="0.2">
      <c r="AL286" t="s">
        <v>853</v>
      </c>
      <c r="AM286" s="1" t="s">
        <v>104</v>
      </c>
    </row>
    <row r="287" spans="38:39" x14ac:dyDescent="0.2">
      <c r="AL287" t="s">
        <v>854</v>
      </c>
      <c r="AM287" s="1" t="s">
        <v>104</v>
      </c>
    </row>
    <row r="288" spans="38:39" x14ac:dyDescent="0.2">
      <c r="AL288" t="s">
        <v>855</v>
      </c>
      <c r="AM288" s="1" t="s">
        <v>104</v>
      </c>
    </row>
    <row r="289" spans="38:39" x14ac:dyDescent="0.2">
      <c r="AL289" t="s">
        <v>856</v>
      </c>
      <c r="AM289" s="1" t="s">
        <v>104</v>
      </c>
    </row>
    <row r="290" spans="38:39" x14ac:dyDescent="0.2">
      <c r="AL290" t="s">
        <v>857</v>
      </c>
      <c r="AM290" s="1" t="s">
        <v>104</v>
      </c>
    </row>
    <row r="291" spans="38:39" x14ac:dyDescent="0.2">
      <c r="AL291" t="s">
        <v>858</v>
      </c>
      <c r="AM291" s="1" t="s">
        <v>104</v>
      </c>
    </row>
    <row r="292" spans="38:39" x14ac:dyDescent="0.2">
      <c r="AL292" t="s">
        <v>859</v>
      </c>
      <c r="AM292" s="1" t="s">
        <v>104</v>
      </c>
    </row>
    <row r="293" spans="38:39" x14ac:dyDescent="0.2">
      <c r="AL293" t="s">
        <v>860</v>
      </c>
      <c r="AM293" s="1" t="s">
        <v>104</v>
      </c>
    </row>
    <row r="294" spans="38:39" x14ac:dyDescent="0.2">
      <c r="AL294" t="s">
        <v>861</v>
      </c>
      <c r="AM294" s="1" t="s">
        <v>104</v>
      </c>
    </row>
    <row r="295" spans="38:39" x14ac:dyDescent="0.2">
      <c r="AL295" t="s">
        <v>862</v>
      </c>
      <c r="AM295" s="1" t="s">
        <v>104</v>
      </c>
    </row>
    <row r="296" spans="38:39" x14ac:dyDescent="0.2">
      <c r="AL296" t="s">
        <v>863</v>
      </c>
      <c r="AM296" s="1" t="s">
        <v>104</v>
      </c>
    </row>
    <row r="297" spans="38:39" x14ac:dyDescent="0.2">
      <c r="AL297" t="s">
        <v>864</v>
      </c>
      <c r="AM297" s="1" t="s">
        <v>104</v>
      </c>
    </row>
    <row r="298" spans="38:39" x14ac:dyDescent="0.2">
      <c r="AL298" t="s">
        <v>865</v>
      </c>
      <c r="AM298" s="1" t="s">
        <v>104</v>
      </c>
    </row>
    <row r="299" spans="38:39" x14ac:dyDescent="0.2">
      <c r="AL299" t="s">
        <v>866</v>
      </c>
      <c r="AM299" s="1" t="s">
        <v>104</v>
      </c>
    </row>
    <row r="300" spans="38:39" x14ac:dyDescent="0.2">
      <c r="AL300" t="s">
        <v>867</v>
      </c>
      <c r="AM300" s="1" t="s">
        <v>104</v>
      </c>
    </row>
    <row r="301" spans="38:39" x14ac:dyDescent="0.2">
      <c r="AL301" t="s">
        <v>868</v>
      </c>
      <c r="AM301" s="1" t="s">
        <v>104</v>
      </c>
    </row>
    <row r="302" spans="38:39" x14ac:dyDescent="0.2">
      <c r="AL302" t="s">
        <v>869</v>
      </c>
      <c r="AM302" s="1" t="s">
        <v>104</v>
      </c>
    </row>
    <row r="303" spans="38:39" x14ac:dyDescent="0.2">
      <c r="AL303" t="s">
        <v>870</v>
      </c>
      <c r="AM303" s="1" t="s">
        <v>104</v>
      </c>
    </row>
    <row r="304" spans="38:39" x14ac:dyDescent="0.2">
      <c r="AL304" t="s">
        <v>871</v>
      </c>
      <c r="AM304" s="1" t="s">
        <v>104</v>
      </c>
    </row>
    <row r="305" spans="38:39" x14ac:dyDescent="0.2">
      <c r="AL305" t="s">
        <v>872</v>
      </c>
      <c r="AM305" s="1" t="s">
        <v>104</v>
      </c>
    </row>
    <row r="306" spans="38:39" x14ac:dyDescent="0.2">
      <c r="AL306" t="s">
        <v>873</v>
      </c>
      <c r="AM306" s="1" t="s">
        <v>104</v>
      </c>
    </row>
    <row r="307" spans="38:39" x14ac:dyDescent="0.2">
      <c r="AL307" t="s">
        <v>874</v>
      </c>
      <c r="AM307" s="1" t="s">
        <v>104</v>
      </c>
    </row>
    <row r="308" spans="38:39" x14ac:dyDescent="0.2">
      <c r="AL308" t="s">
        <v>875</v>
      </c>
      <c r="AM308" s="1" t="s">
        <v>104</v>
      </c>
    </row>
    <row r="309" spans="38:39" x14ac:dyDescent="0.2">
      <c r="AL309" t="s">
        <v>876</v>
      </c>
      <c r="AM309" s="1" t="s">
        <v>104</v>
      </c>
    </row>
    <row r="310" spans="38:39" x14ac:dyDescent="0.2">
      <c r="AL310" t="s">
        <v>877</v>
      </c>
      <c r="AM310" s="1" t="s">
        <v>104</v>
      </c>
    </row>
    <row r="311" spans="38:39" x14ac:dyDescent="0.2">
      <c r="AL311" t="s">
        <v>878</v>
      </c>
      <c r="AM311" s="1" t="s">
        <v>104</v>
      </c>
    </row>
    <row r="312" spans="38:39" x14ac:dyDescent="0.2">
      <c r="AL312" t="s">
        <v>879</v>
      </c>
      <c r="AM312" s="1" t="s">
        <v>104</v>
      </c>
    </row>
    <row r="313" spans="38:39" x14ac:dyDescent="0.2">
      <c r="AL313" t="s">
        <v>880</v>
      </c>
      <c r="AM313" s="1" t="s">
        <v>104</v>
      </c>
    </row>
    <row r="314" spans="38:39" x14ac:dyDescent="0.2">
      <c r="AL314" t="s">
        <v>881</v>
      </c>
      <c r="AM314" s="1" t="s">
        <v>104</v>
      </c>
    </row>
    <row r="315" spans="38:39" x14ac:dyDescent="0.2">
      <c r="AL315" t="s">
        <v>882</v>
      </c>
      <c r="AM315" s="1" t="s">
        <v>104</v>
      </c>
    </row>
    <row r="316" spans="38:39" x14ac:dyDescent="0.2">
      <c r="AL316" t="s">
        <v>883</v>
      </c>
      <c r="AM316" s="1" t="s">
        <v>104</v>
      </c>
    </row>
    <row r="317" spans="38:39" x14ac:dyDescent="0.2">
      <c r="AL317" t="s">
        <v>884</v>
      </c>
      <c r="AM317" s="1" t="s">
        <v>104</v>
      </c>
    </row>
    <row r="318" spans="38:39" x14ac:dyDescent="0.2">
      <c r="AL318" t="s">
        <v>885</v>
      </c>
      <c r="AM318" s="1" t="s">
        <v>104</v>
      </c>
    </row>
    <row r="319" spans="38:39" x14ac:dyDescent="0.2">
      <c r="AL319" t="s">
        <v>886</v>
      </c>
      <c r="AM319" s="1" t="s">
        <v>104</v>
      </c>
    </row>
    <row r="320" spans="38:39" x14ac:dyDescent="0.2">
      <c r="AL320" t="s">
        <v>887</v>
      </c>
      <c r="AM320" s="1" t="s">
        <v>104</v>
      </c>
    </row>
    <row r="321" spans="38:39" x14ac:dyDescent="0.2">
      <c r="AL321" t="s">
        <v>888</v>
      </c>
      <c r="AM321" s="1" t="s">
        <v>104</v>
      </c>
    </row>
    <row r="322" spans="38:39" x14ac:dyDescent="0.2">
      <c r="AL322" t="s">
        <v>889</v>
      </c>
      <c r="AM322" s="1" t="s">
        <v>104</v>
      </c>
    </row>
    <row r="323" spans="38:39" x14ac:dyDescent="0.2">
      <c r="AL323" t="s">
        <v>890</v>
      </c>
      <c r="AM323" s="1" t="s">
        <v>104</v>
      </c>
    </row>
    <row r="324" spans="38:39" x14ac:dyDescent="0.2">
      <c r="AL324" t="s">
        <v>891</v>
      </c>
      <c r="AM324" s="1" t="s">
        <v>104</v>
      </c>
    </row>
    <row r="325" spans="38:39" x14ac:dyDescent="0.2">
      <c r="AL325" t="s">
        <v>892</v>
      </c>
      <c r="AM325" s="1" t="s">
        <v>104</v>
      </c>
    </row>
    <row r="326" spans="38:39" x14ac:dyDescent="0.2">
      <c r="AL326" t="s">
        <v>893</v>
      </c>
      <c r="AM326" s="1" t="s">
        <v>104</v>
      </c>
    </row>
    <row r="327" spans="38:39" x14ac:dyDescent="0.2">
      <c r="AL327" t="s">
        <v>894</v>
      </c>
      <c r="AM327" s="1" t="s">
        <v>104</v>
      </c>
    </row>
    <row r="328" spans="38:39" x14ac:dyDescent="0.2">
      <c r="AL328" t="s">
        <v>895</v>
      </c>
      <c r="AM328" s="1" t="s">
        <v>104</v>
      </c>
    </row>
    <row r="329" spans="38:39" x14ac:dyDescent="0.2">
      <c r="AL329" t="s">
        <v>896</v>
      </c>
      <c r="AM329" s="1" t="s">
        <v>104</v>
      </c>
    </row>
    <row r="330" spans="38:39" x14ac:dyDescent="0.2">
      <c r="AL330" t="s">
        <v>897</v>
      </c>
      <c r="AM330" s="1" t="s">
        <v>104</v>
      </c>
    </row>
    <row r="331" spans="38:39" x14ac:dyDescent="0.2">
      <c r="AL331" t="s">
        <v>898</v>
      </c>
      <c r="AM331" s="1" t="s">
        <v>104</v>
      </c>
    </row>
    <row r="332" spans="38:39" x14ac:dyDescent="0.2">
      <c r="AL332" t="s">
        <v>899</v>
      </c>
      <c r="AM332" s="1" t="s">
        <v>104</v>
      </c>
    </row>
    <row r="333" spans="38:39" x14ac:dyDescent="0.2">
      <c r="AL333" t="s">
        <v>900</v>
      </c>
      <c r="AM333" s="1" t="s">
        <v>104</v>
      </c>
    </row>
    <row r="334" spans="38:39" x14ac:dyDescent="0.2">
      <c r="AL334" t="s">
        <v>901</v>
      </c>
      <c r="AM334" s="1" t="s">
        <v>104</v>
      </c>
    </row>
    <row r="335" spans="38:39" x14ac:dyDescent="0.2">
      <c r="AL335" t="s">
        <v>902</v>
      </c>
      <c r="AM335" s="1" t="s">
        <v>104</v>
      </c>
    </row>
    <row r="336" spans="38:39" x14ac:dyDescent="0.2">
      <c r="AL336" t="s">
        <v>903</v>
      </c>
      <c r="AM336" s="1" t="s">
        <v>104</v>
      </c>
    </row>
    <row r="337" spans="38:39" x14ac:dyDescent="0.2">
      <c r="AL337" t="s">
        <v>904</v>
      </c>
      <c r="AM337" s="1" t="s">
        <v>104</v>
      </c>
    </row>
    <row r="338" spans="38:39" x14ac:dyDescent="0.2">
      <c r="AL338" t="s">
        <v>905</v>
      </c>
      <c r="AM338" s="1" t="s">
        <v>104</v>
      </c>
    </row>
    <row r="339" spans="38:39" x14ac:dyDescent="0.2">
      <c r="AL339" t="s">
        <v>906</v>
      </c>
      <c r="AM339" s="1" t="s">
        <v>104</v>
      </c>
    </row>
    <row r="340" spans="38:39" x14ac:dyDescent="0.2">
      <c r="AL340" t="s">
        <v>907</v>
      </c>
      <c r="AM340" s="1" t="s">
        <v>104</v>
      </c>
    </row>
    <row r="341" spans="38:39" x14ac:dyDescent="0.2">
      <c r="AL341" t="s">
        <v>908</v>
      </c>
      <c r="AM341" s="1" t="s">
        <v>104</v>
      </c>
    </row>
    <row r="342" spans="38:39" x14ac:dyDescent="0.2">
      <c r="AL342" t="s">
        <v>909</v>
      </c>
      <c r="AM342" s="1" t="s">
        <v>104</v>
      </c>
    </row>
    <row r="343" spans="38:39" x14ac:dyDescent="0.2">
      <c r="AL343" t="s">
        <v>910</v>
      </c>
      <c r="AM343" s="1" t="s">
        <v>104</v>
      </c>
    </row>
    <row r="344" spans="38:39" x14ac:dyDescent="0.2">
      <c r="AL344" t="s">
        <v>911</v>
      </c>
      <c r="AM344" s="1" t="s">
        <v>104</v>
      </c>
    </row>
    <row r="345" spans="38:39" x14ac:dyDescent="0.2">
      <c r="AL345" t="s">
        <v>912</v>
      </c>
      <c r="AM345" s="1" t="s">
        <v>104</v>
      </c>
    </row>
    <row r="346" spans="38:39" x14ac:dyDescent="0.2">
      <c r="AL346" t="s">
        <v>913</v>
      </c>
      <c r="AM346" s="1" t="s">
        <v>104</v>
      </c>
    </row>
    <row r="347" spans="38:39" x14ac:dyDescent="0.2">
      <c r="AL347" t="s">
        <v>914</v>
      </c>
      <c r="AM347" s="1" t="s">
        <v>104</v>
      </c>
    </row>
    <row r="348" spans="38:39" x14ac:dyDescent="0.2">
      <c r="AL348" t="s">
        <v>915</v>
      </c>
      <c r="AM348" s="1" t="s">
        <v>104</v>
      </c>
    </row>
    <row r="349" spans="38:39" x14ac:dyDescent="0.2">
      <c r="AL349" t="s">
        <v>811</v>
      </c>
      <c r="AM349" s="1" t="s">
        <v>104</v>
      </c>
    </row>
    <row r="350" spans="38:39" x14ac:dyDescent="0.2">
      <c r="AL350" t="s">
        <v>916</v>
      </c>
      <c r="AM350" s="1" t="s">
        <v>104</v>
      </c>
    </row>
    <row r="351" spans="38:39" x14ac:dyDescent="0.2">
      <c r="AL351" t="s">
        <v>917</v>
      </c>
      <c r="AM351" s="1" t="s">
        <v>104</v>
      </c>
    </row>
    <row r="352" spans="38:39" x14ac:dyDescent="0.2">
      <c r="AL352" t="s">
        <v>918</v>
      </c>
      <c r="AM352" s="1" t="s">
        <v>104</v>
      </c>
    </row>
    <row r="353" spans="38:39" x14ac:dyDescent="0.2">
      <c r="AL353" t="s">
        <v>919</v>
      </c>
      <c r="AM353" s="1" t="s">
        <v>104</v>
      </c>
    </row>
    <row r="354" spans="38:39" x14ac:dyDescent="0.2">
      <c r="AL354" t="s">
        <v>920</v>
      </c>
      <c r="AM354" s="1" t="s">
        <v>104</v>
      </c>
    </row>
    <row r="355" spans="38:39" x14ac:dyDescent="0.2">
      <c r="AL355" t="s">
        <v>921</v>
      </c>
      <c r="AM355" s="1" t="s">
        <v>104</v>
      </c>
    </row>
    <row r="356" spans="38:39" x14ac:dyDescent="0.2">
      <c r="AL356" t="s">
        <v>922</v>
      </c>
      <c r="AM356" s="1" t="s">
        <v>104</v>
      </c>
    </row>
    <row r="357" spans="38:39" x14ac:dyDescent="0.2">
      <c r="AL357" t="s">
        <v>923</v>
      </c>
      <c r="AM357" s="1" t="s">
        <v>104</v>
      </c>
    </row>
    <row r="358" spans="38:39" x14ac:dyDescent="0.2">
      <c r="AL358" t="s">
        <v>924</v>
      </c>
      <c r="AM358" s="1" t="s">
        <v>104</v>
      </c>
    </row>
    <row r="359" spans="38:39" x14ac:dyDescent="0.2">
      <c r="AL359" t="s">
        <v>925</v>
      </c>
      <c r="AM359" s="1" t="s">
        <v>104</v>
      </c>
    </row>
    <row r="360" spans="38:39" x14ac:dyDescent="0.2">
      <c r="AL360" t="s">
        <v>926</v>
      </c>
      <c r="AM360" s="1" t="s">
        <v>104</v>
      </c>
    </row>
    <row r="361" spans="38:39" x14ac:dyDescent="0.2">
      <c r="AL361" t="s">
        <v>927</v>
      </c>
      <c r="AM361" s="1" t="s">
        <v>104</v>
      </c>
    </row>
    <row r="362" spans="38:39" x14ac:dyDescent="0.2">
      <c r="AL362" t="s">
        <v>928</v>
      </c>
      <c r="AM362" s="1" t="s">
        <v>104</v>
      </c>
    </row>
    <row r="363" spans="38:39" x14ac:dyDescent="0.2">
      <c r="AL363" t="s">
        <v>929</v>
      </c>
      <c r="AM363" s="1" t="s">
        <v>104</v>
      </c>
    </row>
    <row r="364" spans="38:39" x14ac:dyDescent="0.2">
      <c r="AL364" t="s">
        <v>573</v>
      </c>
      <c r="AM364" s="1" t="s">
        <v>104</v>
      </c>
    </row>
    <row r="365" spans="38:39" x14ac:dyDescent="0.2">
      <c r="AL365" t="s">
        <v>930</v>
      </c>
      <c r="AM365" s="1" t="s">
        <v>104</v>
      </c>
    </row>
    <row r="366" spans="38:39" x14ac:dyDescent="0.2">
      <c r="AL366" t="s">
        <v>931</v>
      </c>
      <c r="AM366" s="1" t="s">
        <v>104</v>
      </c>
    </row>
    <row r="367" spans="38:39" x14ac:dyDescent="0.2">
      <c r="AL367" t="s">
        <v>932</v>
      </c>
      <c r="AM367" s="1" t="s">
        <v>104</v>
      </c>
    </row>
    <row r="368" spans="38:39" x14ac:dyDescent="0.2">
      <c r="AL368" t="s">
        <v>933</v>
      </c>
      <c r="AM368" s="1" t="s">
        <v>104</v>
      </c>
    </row>
    <row r="369" spans="38:39" x14ac:dyDescent="0.2">
      <c r="AL369" t="s">
        <v>934</v>
      </c>
      <c r="AM369" s="1" t="s">
        <v>104</v>
      </c>
    </row>
    <row r="370" spans="38:39" x14ac:dyDescent="0.2">
      <c r="AL370" t="s">
        <v>935</v>
      </c>
      <c r="AM370" s="1" t="s">
        <v>104</v>
      </c>
    </row>
    <row r="371" spans="38:39" x14ac:dyDescent="0.2">
      <c r="AL371" t="s">
        <v>936</v>
      </c>
      <c r="AM371" s="1" t="s">
        <v>104</v>
      </c>
    </row>
    <row r="372" spans="38:39" x14ac:dyDescent="0.2">
      <c r="AL372" t="s">
        <v>937</v>
      </c>
      <c r="AM372" s="1" t="s">
        <v>104</v>
      </c>
    </row>
    <row r="373" spans="38:39" x14ac:dyDescent="0.2">
      <c r="AL373" t="s">
        <v>658</v>
      </c>
      <c r="AM373" s="1" t="s">
        <v>104</v>
      </c>
    </row>
    <row r="374" spans="38:39" x14ac:dyDescent="0.2">
      <c r="AL374" t="s">
        <v>938</v>
      </c>
      <c r="AM374" s="1" t="s">
        <v>104</v>
      </c>
    </row>
    <row r="375" spans="38:39" x14ac:dyDescent="0.2">
      <c r="AL375" t="s">
        <v>939</v>
      </c>
      <c r="AM375" s="1" t="s">
        <v>104</v>
      </c>
    </row>
    <row r="376" spans="38:39" x14ac:dyDescent="0.2">
      <c r="AL376" t="s">
        <v>940</v>
      </c>
      <c r="AM376" s="1" t="s">
        <v>104</v>
      </c>
    </row>
    <row r="377" spans="38:39" x14ac:dyDescent="0.2">
      <c r="AL377" t="s">
        <v>941</v>
      </c>
      <c r="AM377" s="1" t="s">
        <v>104</v>
      </c>
    </row>
    <row r="378" spans="38:39" x14ac:dyDescent="0.2">
      <c r="AL378" t="s">
        <v>942</v>
      </c>
      <c r="AM378" s="1" t="s">
        <v>104</v>
      </c>
    </row>
    <row r="379" spans="38:39" x14ac:dyDescent="0.2">
      <c r="AL379" t="s">
        <v>943</v>
      </c>
      <c r="AM379" s="1" t="s">
        <v>104</v>
      </c>
    </row>
    <row r="380" spans="38:39" x14ac:dyDescent="0.2">
      <c r="AL380" t="s">
        <v>944</v>
      </c>
      <c r="AM380" s="1" t="s">
        <v>104</v>
      </c>
    </row>
    <row r="381" spans="38:39" x14ac:dyDescent="0.2">
      <c r="AL381" t="s">
        <v>945</v>
      </c>
      <c r="AM381" s="1" t="s">
        <v>104</v>
      </c>
    </row>
    <row r="382" spans="38:39" x14ac:dyDescent="0.2">
      <c r="AL382" t="s">
        <v>946</v>
      </c>
      <c r="AM382" s="1" t="s">
        <v>104</v>
      </c>
    </row>
    <row r="383" spans="38:39" x14ac:dyDescent="0.2">
      <c r="AL383" t="s">
        <v>947</v>
      </c>
      <c r="AM383" s="1" t="s">
        <v>104</v>
      </c>
    </row>
    <row r="384" spans="38:39" x14ac:dyDescent="0.2">
      <c r="AL384" t="s">
        <v>948</v>
      </c>
      <c r="AM384" s="1" t="s">
        <v>104</v>
      </c>
    </row>
    <row r="385" spans="38:39" x14ac:dyDescent="0.2">
      <c r="AL385" t="s">
        <v>949</v>
      </c>
      <c r="AM385" s="1" t="s">
        <v>104</v>
      </c>
    </row>
    <row r="386" spans="38:39" x14ac:dyDescent="0.2">
      <c r="AL386" t="s">
        <v>950</v>
      </c>
      <c r="AM386" s="1" t="s">
        <v>104</v>
      </c>
    </row>
    <row r="387" spans="38:39" x14ac:dyDescent="0.2">
      <c r="AL387" t="s">
        <v>951</v>
      </c>
      <c r="AM387" s="1" t="s">
        <v>104</v>
      </c>
    </row>
    <row r="388" spans="38:39" x14ac:dyDescent="0.2">
      <c r="AL388" t="s">
        <v>952</v>
      </c>
      <c r="AM388" s="1" t="s">
        <v>104</v>
      </c>
    </row>
    <row r="389" spans="38:39" x14ac:dyDescent="0.2">
      <c r="AL389" t="s">
        <v>953</v>
      </c>
      <c r="AM389" s="1" t="s">
        <v>104</v>
      </c>
    </row>
    <row r="390" spans="38:39" x14ac:dyDescent="0.2">
      <c r="AL390" t="s">
        <v>954</v>
      </c>
      <c r="AM390" s="1" t="s">
        <v>104</v>
      </c>
    </row>
    <row r="391" spans="38:39" x14ac:dyDescent="0.2">
      <c r="AL391" t="s">
        <v>955</v>
      </c>
      <c r="AM391" s="1" t="s">
        <v>104</v>
      </c>
    </row>
    <row r="392" spans="38:39" x14ac:dyDescent="0.2">
      <c r="AL392" t="s">
        <v>956</v>
      </c>
      <c r="AM392" s="1" t="s">
        <v>104</v>
      </c>
    </row>
    <row r="393" spans="38:39" x14ac:dyDescent="0.2">
      <c r="AL393" t="s">
        <v>957</v>
      </c>
      <c r="AM393" s="1" t="s">
        <v>104</v>
      </c>
    </row>
    <row r="394" spans="38:39" x14ac:dyDescent="0.2">
      <c r="AL394" t="s">
        <v>958</v>
      </c>
      <c r="AM394" s="1" t="s">
        <v>104</v>
      </c>
    </row>
    <row r="395" spans="38:39" x14ac:dyDescent="0.2">
      <c r="AL395" t="s">
        <v>959</v>
      </c>
      <c r="AM395" s="1" t="s">
        <v>104</v>
      </c>
    </row>
    <row r="396" spans="38:39" x14ac:dyDescent="0.2">
      <c r="AL396" t="s">
        <v>960</v>
      </c>
      <c r="AM396" s="1" t="s">
        <v>104</v>
      </c>
    </row>
    <row r="397" spans="38:39" x14ac:dyDescent="0.2">
      <c r="AL397" t="s">
        <v>961</v>
      </c>
      <c r="AM397" s="1" t="s">
        <v>104</v>
      </c>
    </row>
    <row r="398" spans="38:39" x14ac:dyDescent="0.2">
      <c r="AL398" t="s">
        <v>962</v>
      </c>
      <c r="AM398" s="1" t="s">
        <v>104</v>
      </c>
    </row>
    <row r="399" spans="38:39" x14ac:dyDescent="0.2">
      <c r="AL399" t="s">
        <v>963</v>
      </c>
      <c r="AM399" s="1" t="s">
        <v>104</v>
      </c>
    </row>
    <row r="400" spans="38:39" x14ac:dyDescent="0.2">
      <c r="AL400" t="s">
        <v>964</v>
      </c>
      <c r="AM400" s="1" t="s">
        <v>104</v>
      </c>
    </row>
    <row r="401" spans="38:39" x14ac:dyDescent="0.2">
      <c r="AL401" t="s">
        <v>965</v>
      </c>
      <c r="AM401" s="1" t="s">
        <v>104</v>
      </c>
    </row>
    <row r="402" spans="38:39" x14ac:dyDescent="0.2">
      <c r="AL402" t="s">
        <v>966</v>
      </c>
      <c r="AM402" s="1" t="s">
        <v>104</v>
      </c>
    </row>
    <row r="403" spans="38:39" x14ac:dyDescent="0.2">
      <c r="AL403" t="s">
        <v>967</v>
      </c>
      <c r="AM403" s="1" t="s">
        <v>104</v>
      </c>
    </row>
    <row r="404" spans="38:39" x14ac:dyDescent="0.2">
      <c r="AL404" t="s">
        <v>968</v>
      </c>
      <c r="AM404" s="1" t="s">
        <v>104</v>
      </c>
    </row>
    <row r="405" spans="38:39" x14ac:dyDescent="0.2">
      <c r="AL405" t="s">
        <v>969</v>
      </c>
      <c r="AM405" s="1" t="s">
        <v>104</v>
      </c>
    </row>
    <row r="406" spans="38:39" x14ac:dyDescent="0.2">
      <c r="AL406" t="s">
        <v>970</v>
      </c>
      <c r="AM406" s="1" t="s">
        <v>104</v>
      </c>
    </row>
    <row r="407" spans="38:39" x14ac:dyDescent="0.2">
      <c r="AL407" t="s">
        <v>971</v>
      </c>
      <c r="AM407" s="1" t="s">
        <v>104</v>
      </c>
    </row>
    <row r="408" spans="38:39" x14ac:dyDescent="0.2">
      <c r="AL408" t="s">
        <v>972</v>
      </c>
      <c r="AM408" s="1" t="s">
        <v>104</v>
      </c>
    </row>
    <row r="409" spans="38:39" x14ac:dyDescent="0.2">
      <c r="AL409" t="s">
        <v>973</v>
      </c>
      <c r="AM409" s="1" t="s">
        <v>104</v>
      </c>
    </row>
    <row r="410" spans="38:39" x14ac:dyDescent="0.2">
      <c r="AL410" t="s">
        <v>974</v>
      </c>
      <c r="AM410" s="1" t="s">
        <v>104</v>
      </c>
    </row>
    <row r="411" spans="38:39" x14ac:dyDescent="0.2">
      <c r="AL411" t="s">
        <v>975</v>
      </c>
      <c r="AM411" s="1" t="s">
        <v>104</v>
      </c>
    </row>
    <row r="412" spans="38:39" x14ac:dyDescent="0.2">
      <c r="AL412" t="s">
        <v>976</v>
      </c>
      <c r="AM412" s="1" t="s">
        <v>104</v>
      </c>
    </row>
    <row r="413" spans="38:39" x14ac:dyDescent="0.2">
      <c r="AL413" t="s">
        <v>977</v>
      </c>
      <c r="AM413" s="1" t="s">
        <v>104</v>
      </c>
    </row>
    <row r="414" spans="38:39" x14ac:dyDescent="0.2">
      <c r="AL414" t="s">
        <v>978</v>
      </c>
      <c r="AM414" s="1" t="s">
        <v>104</v>
      </c>
    </row>
    <row r="415" spans="38:39" x14ac:dyDescent="0.2">
      <c r="AL415" t="s">
        <v>979</v>
      </c>
      <c r="AM415" s="1" t="s">
        <v>104</v>
      </c>
    </row>
    <row r="416" spans="38:39" x14ac:dyDescent="0.2">
      <c r="AL416" t="s">
        <v>980</v>
      </c>
      <c r="AM416" s="1" t="s">
        <v>104</v>
      </c>
    </row>
    <row r="417" spans="38:39" x14ac:dyDescent="0.2">
      <c r="AL417" t="s">
        <v>981</v>
      </c>
      <c r="AM417" s="1" t="s">
        <v>104</v>
      </c>
    </row>
    <row r="418" spans="38:39" x14ac:dyDescent="0.2">
      <c r="AL418" t="s">
        <v>982</v>
      </c>
      <c r="AM418" s="1" t="s">
        <v>104</v>
      </c>
    </row>
    <row r="419" spans="38:39" x14ac:dyDescent="0.2">
      <c r="AL419" t="s">
        <v>845</v>
      </c>
      <c r="AM419" s="1" t="s">
        <v>104</v>
      </c>
    </row>
    <row r="420" spans="38:39" x14ac:dyDescent="0.2">
      <c r="AL420" t="s">
        <v>983</v>
      </c>
      <c r="AM420" s="1" t="s">
        <v>104</v>
      </c>
    </row>
    <row r="421" spans="38:39" x14ac:dyDescent="0.2">
      <c r="AL421" t="s">
        <v>984</v>
      </c>
      <c r="AM421" s="1" t="s">
        <v>104</v>
      </c>
    </row>
    <row r="422" spans="38:39" x14ac:dyDescent="0.2">
      <c r="AL422" t="s">
        <v>985</v>
      </c>
      <c r="AM422" s="1" t="s">
        <v>104</v>
      </c>
    </row>
    <row r="423" spans="38:39" x14ac:dyDescent="0.2">
      <c r="AL423" t="s">
        <v>986</v>
      </c>
      <c r="AM423" s="1" t="s">
        <v>104</v>
      </c>
    </row>
    <row r="424" spans="38:39" x14ac:dyDescent="0.2">
      <c r="AL424" t="s">
        <v>987</v>
      </c>
      <c r="AM424" s="1" t="s">
        <v>104</v>
      </c>
    </row>
    <row r="425" spans="38:39" x14ac:dyDescent="0.2">
      <c r="AL425" t="s">
        <v>988</v>
      </c>
      <c r="AM425" s="1" t="s">
        <v>104</v>
      </c>
    </row>
    <row r="426" spans="38:39" x14ac:dyDescent="0.2">
      <c r="AL426" t="s">
        <v>989</v>
      </c>
      <c r="AM426" s="1" t="s">
        <v>104</v>
      </c>
    </row>
    <row r="427" spans="38:39" x14ac:dyDescent="0.2">
      <c r="AL427" t="s">
        <v>658</v>
      </c>
      <c r="AM427" s="1" t="s">
        <v>104</v>
      </c>
    </row>
    <row r="428" spans="38:39" x14ac:dyDescent="0.2">
      <c r="AL428" t="s">
        <v>990</v>
      </c>
      <c r="AM428" s="1" t="s">
        <v>104</v>
      </c>
    </row>
    <row r="429" spans="38:39" x14ac:dyDescent="0.2">
      <c r="AL429" t="s">
        <v>991</v>
      </c>
      <c r="AM429" s="1" t="s">
        <v>104</v>
      </c>
    </row>
    <row r="430" spans="38:39" x14ac:dyDescent="0.2">
      <c r="AL430" t="s">
        <v>992</v>
      </c>
      <c r="AM430" s="1" t="s">
        <v>104</v>
      </c>
    </row>
    <row r="431" spans="38:39" x14ac:dyDescent="0.2">
      <c r="AL431" t="s">
        <v>993</v>
      </c>
      <c r="AM431" s="1" t="s">
        <v>104</v>
      </c>
    </row>
    <row r="432" spans="38:39" x14ac:dyDescent="0.2">
      <c r="AL432" t="s">
        <v>994</v>
      </c>
      <c r="AM432" s="1" t="s">
        <v>104</v>
      </c>
    </row>
    <row r="433" spans="38:39" x14ac:dyDescent="0.2">
      <c r="AL433" t="s">
        <v>995</v>
      </c>
      <c r="AM433" s="1" t="s">
        <v>104</v>
      </c>
    </row>
    <row r="434" spans="38:39" x14ac:dyDescent="0.2">
      <c r="AL434" t="s">
        <v>996</v>
      </c>
      <c r="AM434" s="1" t="s">
        <v>104</v>
      </c>
    </row>
    <row r="435" spans="38:39" x14ac:dyDescent="0.2">
      <c r="AL435" t="s">
        <v>997</v>
      </c>
      <c r="AM435" s="1" t="s">
        <v>104</v>
      </c>
    </row>
    <row r="436" spans="38:39" x14ac:dyDescent="0.2">
      <c r="AL436" t="s">
        <v>998</v>
      </c>
      <c r="AM436" s="1" t="s">
        <v>104</v>
      </c>
    </row>
    <row r="437" spans="38:39" x14ac:dyDescent="0.2">
      <c r="AL437" t="s">
        <v>999</v>
      </c>
      <c r="AM437" s="1" t="s">
        <v>104</v>
      </c>
    </row>
    <row r="438" spans="38:39" x14ac:dyDescent="0.2">
      <c r="AL438" t="s">
        <v>1000</v>
      </c>
      <c r="AM438" s="1" t="s">
        <v>104</v>
      </c>
    </row>
    <row r="439" spans="38:39" x14ac:dyDescent="0.2">
      <c r="AL439" t="s">
        <v>1001</v>
      </c>
      <c r="AM439" s="1" t="s">
        <v>104</v>
      </c>
    </row>
    <row r="440" spans="38:39" x14ac:dyDescent="0.2">
      <c r="AL440" t="s">
        <v>1002</v>
      </c>
      <c r="AM440" s="1" t="s">
        <v>104</v>
      </c>
    </row>
    <row r="441" spans="38:39" x14ac:dyDescent="0.2">
      <c r="AL441" t="s">
        <v>1003</v>
      </c>
      <c r="AM441" s="1" t="s">
        <v>104</v>
      </c>
    </row>
    <row r="442" spans="38:39" x14ac:dyDescent="0.2">
      <c r="AL442" t="s">
        <v>1004</v>
      </c>
      <c r="AM442" s="1" t="s">
        <v>104</v>
      </c>
    </row>
    <row r="443" spans="38:39" x14ac:dyDescent="0.2">
      <c r="AL443" t="s">
        <v>1005</v>
      </c>
      <c r="AM443" s="1" t="s">
        <v>104</v>
      </c>
    </row>
    <row r="444" spans="38:39" x14ac:dyDescent="0.2">
      <c r="AL444" t="s">
        <v>1006</v>
      </c>
      <c r="AM444" s="1" t="s">
        <v>104</v>
      </c>
    </row>
    <row r="445" spans="38:39" x14ac:dyDescent="0.2">
      <c r="AL445" t="s">
        <v>1007</v>
      </c>
      <c r="AM445" s="1" t="s">
        <v>104</v>
      </c>
    </row>
    <row r="446" spans="38:39" x14ac:dyDescent="0.2">
      <c r="AL446" t="s">
        <v>1008</v>
      </c>
      <c r="AM446" s="1" t="s">
        <v>104</v>
      </c>
    </row>
    <row r="447" spans="38:39" x14ac:dyDescent="0.2">
      <c r="AL447" t="s">
        <v>1009</v>
      </c>
      <c r="AM447" s="1" t="s">
        <v>104</v>
      </c>
    </row>
    <row r="448" spans="38:39" x14ac:dyDescent="0.2">
      <c r="AL448" t="s">
        <v>1010</v>
      </c>
      <c r="AM448" s="1" t="s">
        <v>104</v>
      </c>
    </row>
    <row r="449" spans="38:39" x14ac:dyDescent="0.2">
      <c r="AL449" t="s">
        <v>1011</v>
      </c>
      <c r="AM449" s="1" t="s">
        <v>104</v>
      </c>
    </row>
    <row r="450" spans="38:39" x14ac:dyDescent="0.2">
      <c r="AL450" t="s">
        <v>1012</v>
      </c>
      <c r="AM450" s="1" t="s">
        <v>104</v>
      </c>
    </row>
    <row r="451" spans="38:39" x14ac:dyDescent="0.2">
      <c r="AL451" t="s">
        <v>1013</v>
      </c>
      <c r="AM451" s="1" t="s">
        <v>104</v>
      </c>
    </row>
    <row r="452" spans="38:39" x14ac:dyDescent="0.2">
      <c r="AL452" t="s">
        <v>1014</v>
      </c>
      <c r="AM452" s="1" t="s">
        <v>104</v>
      </c>
    </row>
    <row r="453" spans="38:39" x14ac:dyDescent="0.2">
      <c r="AL453" t="s">
        <v>1015</v>
      </c>
      <c r="AM453" s="1" t="s">
        <v>104</v>
      </c>
    </row>
    <row r="454" spans="38:39" x14ac:dyDescent="0.2">
      <c r="AL454" t="s">
        <v>1016</v>
      </c>
      <c r="AM454" s="1" t="s">
        <v>104</v>
      </c>
    </row>
    <row r="455" spans="38:39" x14ac:dyDescent="0.2">
      <c r="AL455" t="s">
        <v>1017</v>
      </c>
      <c r="AM455" s="1" t="s">
        <v>104</v>
      </c>
    </row>
    <row r="456" spans="38:39" x14ac:dyDescent="0.2">
      <c r="AL456" t="s">
        <v>1018</v>
      </c>
      <c r="AM456" s="1" t="s">
        <v>104</v>
      </c>
    </row>
    <row r="457" spans="38:39" x14ac:dyDescent="0.2">
      <c r="AL457" t="s">
        <v>1019</v>
      </c>
      <c r="AM457" s="1" t="s">
        <v>104</v>
      </c>
    </row>
    <row r="458" spans="38:39" x14ac:dyDescent="0.2">
      <c r="AL458" t="s">
        <v>1020</v>
      </c>
      <c r="AM458" s="1" t="s">
        <v>104</v>
      </c>
    </row>
    <row r="459" spans="38:39" x14ac:dyDescent="0.2">
      <c r="AL459" t="s">
        <v>1021</v>
      </c>
      <c r="AM459" s="1" t="s">
        <v>104</v>
      </c>
    </row>
    <row r="460" spans="38:39" x14ac:dyDescent="0.2">
      <c r="AL460" t="s">
        <v>1022</v>
      </c>
      <c r="AM460" s="1" t="s">
        <v>104</v>
      </c>
    </row>
    <row r="461" spans="38:39" x14ac:dyDescent="0.2">
      <c r="AL461" t="s">
        <v>1023</v>
      </c>
      <c r="AM461" s="1" t="s">
        <v>104</v>
      </c>
    </row>
    <row r="462" spans="38:39" x14ac:dyDescent="0.2">
      <c r="AL462" t="s">
        <v>1024</v>
      </c>
      <c r="AM462" s="1" t="s">
        <v>104</v>
      </c>
    </row>
    <row r="463" spans="38:39" x14ac:dyDescent="0.2">
      <c r="AL463" t="s">
        <v>1025</v>
      </c>
      <c r="AM463" s="1" t="s">
        <v>104</v>
      </c>
    </row>
    <row r="464" spans="38:39" x14ac:dyDescent="0.2">
      <c r="AL464" t="s">
        <v>1026</v>
      </c>
      <c r="AM464" s="1" t="s">
        <v>104</v>
      </c>
    </row>
    <row r="465" spans="38:39" x14ac:dyDescent="0.2">
      <c r="AL465" t="s">
        <v>1027</v>
      </c>
      <c r="AM465" s="1" t="s">
        <v>104</v>
      </c>
    </row>
    <row r="466" spans="38:39" x14ac:dyDescent="0.2">
      <c r="AL466" t="s">
        <v>1028</v>
      </c>
      <c r="AM466" s="1" t="s">
        <v>104</v>
      </c>
    </row>
    <row r="467" spans="38:39" x14ac:dyDescent="0.2">
      <c r="AL467" t="s">
        <v>1029</v>
      </c>
      <c r="AM467" s="1" t="s">
        <v>104</v>
      </c>
    </row>
    <row r="468" spans="38:39" x14ac:dyDescent="0.2">
      <c r="AL468" t="s">
        <v>1030</v>
      </c>
      <c r="AM468" s="1" t="s">
        <v>104</v>
      </c>
    </row>
    <row r="469" spans="38:39" x14ac:dyDescent="0.2">
      <c r="AL469" t="s">
        <v>1031</v>
      </c>
      <c r="AM469" s="1" t="s">
        <v>104</v>
      </c>
    </row>
    <row r="470" spans="38:39" x14ac:dyDescent="0.2">
      <c r="AL470" t="s">
        <v>1032</v>
      </c>
      <c r="AM470" s="1" t="s">
        <v>104</v>
      </c>
    </row>
    <row r="471" spans="38:39" x14ac:dyDescent="0.2">
      <c r="AL471" t="s">
        <v>1033</v>
      </c>
      <c r="AM471" s="1" t="s">
        <v>104</v>
      </c>
    </row>
    <row r="472" spans="38:39" x14ac:dyDescent="0.2">
      <c r="AL472" t="s">
        <v>1034</v>
      </c>
      <c r="AM472" s="1" t="s">
        <v>104</v>
      </c>
    </row>
    <row r="473" spans="38:39" x14ac:dyDescent="0.2">
      <c r="AL473" t="s">
        <v>1035</v>
      </c>
      <c r="AM473" s="1" t="s">
        <v>104</v>
      </c>
    </row>
    <row r="474" spans="38:39" x14ac:dyDescent="0.2">
      <c r="AL474" t="s">
        <v>1036</v>
      </c>
      <c r="AM474" s="1" t="s">
        <v>104</v>
      </c>
    </row>
    <row r="475" spans="38:39" x14ac:dyDescent="0.2">
      <c r="AL475" t="s">
        <v>1037</v>
      </c>
      <c r="AM475" s="1" t="s">
        <v>104</v>
      </c>
    </row>
    <row r="476" spans="38:39" x14ac:dyDescent="0.2">
      <c r="AL476" t="s">
        <v>1038</v>
      </c>
      <c r="AM476" s="1" t="s">
        <v>104</v>
      </c>
    </row>
    <row r="477" spans="38:39" x14ac:dyDescent="0.2">
      <c r="AL477" t="s">
        <v>1039</v>
      </c>
      <c r="AM477" s="1" t="s">
        <v>104</v>
      </c>
    </row>
    <row r="478" spans="38:39" x14ac:dyDescent="0.2">
      <c r="AL478" t="s">
        <v>1040</v>
      </c>
      <c r="AM478" s="1" t="s">
        <v>104</v>
      </c>
    </row>
    <row r="479" spans="38:39" x14ac:dyDescent="0.2">
      <c r="AL479" t="s">
        <v>1041</v>
      </c>
      <c r="AM479" s="1" t="s">
        <v>104</v>
      </c>
    </row>
    <row r="480" spans="38:39" x14ac:dyDescent="0.2">
      <c r="AL480" t="s">
        <v>1042</v>
      </c>
      <c r="AM480" s="1" t="s">
        <v>104</v>
      </c>
    </row>
    <row r="481" spans="38:39" x14ac:dyDescent="0.2">
      <c r="AL481" t="s">
        <v>1043</v>
      </c>
      <c r="AM481" s="1" t="s">
        <v>104</v>
      </c>
    </row>
    <row r="482" spans="38:39" x14ac:dyDescent="0.2">
      <c r="AL482" t="s">
        <v>1044</v>
      </c>
      <c r="AM482" s="1" t="s">
        <v>104</v>
      </c>
    </row>
    <row r="483" spans="38:39" x14ac:dyDescent="0.2">
      <c r="AL483" t="s">
        <v>1045</v>
      </c>
      <c r="AM483" s="1" t="s">
        <v>104</v>
      </c>
    </row>
    <row r="484" spans="38:39" x14ac:dyDescent="0.2">
      <c r="AL484" t="s">
        <v>573</v>
      </c>
      <c r="AM484" s="1" t="s">
        <v>104</v>
      </c>
    </row>
    <row r="485" spans="38:39" x14ac:dyDescent="0.2">
      <c r="AL485" t="s">
        <v>1046</v>
      </c>
      <c r="AM485" s="1" t="s">
        <v>104</v>
      </c>
    </row>
    <row r="486" spans="38:39" x14ac:dyDescent="0.2">
      <c r="AL486" t="s">
        <v>1047</v>
      </c>
      <c r="AM486" s="1" t="s">
        <v>104</v>
      </c>
    </row>
    <row r="487" spans="38:39" x14ac:dyDescent="0.2">
      <c r="AL487" t="s">
        <v>1048</v>
      </c>
      <c r="AM487" s="1" t="s">
        <v>104</v>
      </c>
    </row>
    <row r="488" spans="38:39" x14ac:dyDescent="0.2">
      <c r="AL488" t="s">
        <v>1049</v>
      </c>
      <c r="AM488" s="1" t="s">
        <v>104</v>
      </c>
    </row>
    <row r="489" spans="38:39" x14ac:dyDescent="0.2">
      <c r="AL489" t="s">
        <v>1050</v>
      </c>
      <c r="AM489" s="1" t="s">
        <v>104</v>
      </c>
    </row>
    <row r="490" spans="38:39" x14ac:dyDescent="0.2">
      <c r="AL490" t="s">
        <v>1051</v>
      </c>
      <c r="AM490" s="1" t="s">
        <v>104</v>
      </c>
    </row>
    <row r="491" spans="38:39" x14ac:dyDescent="0.2">
      <c r="AL491" t="s">
        <v>1052</v>
      </c>
      <c r="AM491" s="1" t="s">
        <v>104</v>
      </c>
    </row>
    <row r="492" spans="38:39" x14ac:dyDescent="0.2">
      <c r="AL492" t="s">
        <v>1053</v>
      </c>
      <c r="AM492" s="1" t="s">
        <v>104</v>
      </c>
    </row>
    <row r="493" spans="38:39" x14ac:dyDescent="0.2">
      <c r="AL493" t="s">
        <v>1054</v>
      </c>
      <c r="AM493" s="1" t="s">
        <v>104</v>
      </c>
    </row>
    <row r="494" spans="38:39" x14ac:dyDescent="0.2">
      <c r="AL494" t="s">
        <v>1055</v>
      </c>
      <c r="AM494" s="1" t="s">
        <v>104</v>
      </c>
    </row>
    <row r="495" spans="38:39" x14ac:dyDescent="0.2">
      <c r="AL495" t="s">
        <v>1056</v>
      </c>
      <c r="AM495" s="1" t="s">
        <v>104</v>
      </c>
    </row>
    <row r="496" spans="38:39" x14ac:dyDescent="0.2">
      <c r="AL496" t="s">
        <v>1057</v>
      </c>
      <c r="AM496" s="1" t="s">
        <v>104</v>
      </c>
    </row>
    <row r="497" spans="38:39" x14ac:dyDescent="0.2">
      <c r="AL497" t="s">
        <v>1058</v>
      </c>
      <c r="AM497" s="1" t="s">
        <v>104</v>
      </c>
    </row>
    <row r="498" spans="38:39" x14ac:dyDescent="0.2">
      <c r="AL498" t="s">
        <v>1059</v>
      </c>
      <c r="AM498" s="1" t="s">
        <v>104</v>
      </c>
    </row>
    <row r="499" spans="38:39" x14ac:dyDescent="0.2">
      <c r="AL499" t="s">
        <v>926</v>
      </c>
      <c r="AM499" s="1" t="s">
        <v>104</v>
      </c>
    </row>
    <row r="500" spans="38:39" x14ac:dyDescent="0.2">
      <c r="AL500" t="s">
        <v>1060</v>
      </c>
      <c r="AM500" s="1" t="s">
        <v>104</v>
      </c>
    </row>
    <row r="501" spans="38:39" x14ac:dyDescent="0.2">
      <c r="AL501" t="s">
        <v>1061</v>
      </c>
      <c r="AM501" s="1" t="s">
        <v>104</v>
      </c>
    </row>
    <row r="502" spans="38:39" x14ac:dyDescent="0.2">
      <c r="AL502" t="s">
        <v>1062</v>
      </c>
      <c r="AM502" s="1" t="s">
        <v>104</v>
      </c>
    </row>
    <row r="503" spans="38:39" x14ac:dyDescent="0.2">
      <c r="AL503" t="s">
        <v>1063</v>
      </c>
      <c r="AM503" s="1" t="s">
        <v>104</v>
      </c>
    </row>
    <row r="504" spans="38:39" x14ac:dyDescent="0.2">
      <c r="AL504" t="s">
        <v>1064</v>
      </c>
      <c r="AM504" s="1" t="s">
        <v>104</v>
      </c>
    </row>
    <row r="505" spans="38:39" x14ac:dyDescent="0.2">
      <c r="AL505" t="s">
        <v>1065</v>
      </c>
      <c r="AM505" s="1" t="s">
        <v>104</v>
      </c>
    </row>
    <row r="506" spans="38:39" x14ac:dyDescent="0.2">
      <c r="AL506" t="s">
        <v>1066</v>
      </c>
      <c r="AM506" s="1" t="s">
        <v>104</v>
      </c>
    </row>
    <row r="507" spans="38:39" x14ac:dyDescent="0.2">
      <c r="AL507" t="s">
        <v>1067</v>
      </c>
      <c r="AM507" s="1" t="s">
        <v>104</v>
      </c>
    </row>
    <row r="508" spans="38:39" x14ac:dyDescent="0.2">
      <c r="AL508" t="s">
        <v>1068</v>
      </c>
      <c r="AM508" s="1" t="s">
        <v>104</v>
      </c>
    </row>
    <row r="509" spans="38:39" x14ac:dyDescent="0.2">
      <c r="AL509" t="s">
        <v>1069</v>
      </c>
      <c r="AM509" s="1" t="s">
        <v>104</v>
      </c>
    </row>
    <row r="510" spans="38:39" x14ac:dyDescent="0.2">
      <c r="AL510" t="s">
        <v>1070</v>
      </c>
      <c r="AM510" s="1" t="s">
        <v>104</v>
      </c>
    </row>
    <row r="511" spans="38:39" x14ac:dyDescent="0.2">
      <c r="AL511" t="s">
        <v>1071</v>
      </c>
      <c r="AM511" s="1" t="s">
        <v>104</v>
      </c>
    </row>
    <row r="512" spans="38:39" x14ac:dyDescent="0.2">
      <c r="AL512" t="s">
        <v>1072</v>
      </c>
      <c r="AM512" s="1" t="s">
        <v>104</v>
      </c>
    </row>
    <row r="513" spans="38:39" x14ac:dyDescent="0.2">
      <c r="AL513" t="s">
        <v>1073</v>
      </c>
      <c r="AM513" s="1" t="s">
        <v>104</v>
      </c>
    </row>
    <row r="514" spans="38:39" x14ac:dyDescent="0.2">
      <c r="AL514" t="s">
        <v>1074</v>
      </c>
      <c r="AM514" s="1" t="s">
        <v>104</v>
      </c>
    </row>
    <row r="515" spans="38:39" x14ac:dyDescent="0.2">
      <c r="AL515" t="s">
        <v>595</v>
      </c>
      <c r="AM515" s="1" t="s">
        <v>104</v>
      </c>
    </row>
    <row r="516" spans="38:39" x14ac:dyDescent="0.2">
      <c r="AL516" t="s">
        <v>1075</v>
      </c>
      <c r="AM516" s="1" t="s">
        <v>104</v>
      </c>
    </row>
    <row r="517" spans="38:39" x14ac:dyDescent="0.2">
      <c r="AL517" t="s">
        <v>1076</v>
      </c>
      <c r="AM517" s="1" t="s">
        <v>104</v>
      </c>
    </row>
    <row r="518" spans="38:39" x14ac:dyDescent="0.2">
      <c r="AL518" t="s">
        <v>1077</v>
      </c>
      <c r="AM518" s="1" t="s">
        <v>104</v>
      </c>
    </row>
    <row r="519" spans="38:39" x14ac:dyDescent="0.2">
      <c r="AL519" t="s">
        <v>1078</v>
      </c>
      <c r="AM519" s="1" t="s">
        <v>104</v>
      </c>
    </row>
    <row r="520" spans="38:39" x14ac:dyDescent="0.2">
      <c r="AL520" t="s">
        <v>1079</v>
      </c>
      <c r="AM520" s="1" t="s">
        <v>104</v>
      </c>
    </row>
    <row r="521" spans="38:39" x14ac:dyDescent="0.2">
      <c r="AL521" t="s">
        <v>1080</v>
      </c>
      <c r="AM521" s="1" t="s">
        <v>104</v>
      </c>
    </row>
    <row r="522" spans="38:39" x14ac:dyDescent="0.2">
      <c r="AL522" t="s">
        <v>1081</v>
      </c>
      <c r="AM522" s="1" t="s">
        <v>104</v>
      </c>
    </row>
    <row r="523" spans="38:39" x14ac:dyDescent="0.2">
      <c r="AL523" t="s">
        <v>1082</v>
      </c>
      <c r="AM523" s="1" t="s">
        <v>104</v>
      </c>
    </row>
    <row r="524" spans="38:39" x14ac:dyDescent="0.2">
      <c r="AL524" t="s">
        <v>1083</v>
      </c>
      <c r="AM524" s="1" t="s">
        <v>104</v>
      </c>
    </row>
    <row r="525" spans="38:39" x14ac:dyDescent="0.2">
      <c r="AL525" t="s">
        <v>1084</v>
      </c>
      <c r="AM525" s="1" t="s">
        <v>104</v>
      </c>
    </row>
    <row r="526" spans="38:39" x14ac:dyDescent="0.2">
      <c r="AL526" t="s">
        <v>1085</v>
      </c>
      <c r="AM526" s="1" t="s">
        <v>104</v>
      </c>
    </row>
    <row r="527" spans="38:39" x14ac:dyDescent="0.2">
      <c r="AL527" t="s">
        <v>1086</v>
      </c>
      <c r="AM527" s="1" t="s">
        <v>104</v>
      </c>
    </row>
    <row r="528" spans="38:39" x14ac:dyDescent="0.2">
      <c r="AL528" t="s">
        <v>1087</v>
      </c>
      <c r="AM528" s="1" t="s">
        <v>104</v>
      </c>
    </row>
    <row r="529" spans="38:39" x14ac:dyDescent="0.2">
      <c r="AL529" t="s">
        <v>1088</v>
      </c>
      <c r="AM529" s="1" t="s">
        <v>104</v>
      </c>
    </row>
    <row r="530" spans="38:39" x14ac:dyDescent="0.2">
      <c r="AL530" t="s">
        <v>1089</v>
      </c>
      <c r="AM530" s="1" t="s">
        <v>104</v>
      </c>
    </row>
    <row r="531" spans="38:39" x14ac:dyDescent="0.2">
      <c r="AL531" t="s">
        <v>1090</v>
      </c>
      <c r="AM531" s="1" t="s">
        <v>104</v>
      </c>
    </row>
    <row r="532" spans="38:39" x14ac:dyDescent="0.2">
      <c r="AL532" t="s">
        <v>1091</v>
      </c>
      <c r="AM532" s="1" t="s">
        <v>104</v>
      </c>
    </row>
    <row r="533" spans="38:39" x14ac:dyDescent="0.2">
      <c r="AL533" t="s">
        <v>1092</v>
      </c>
      <c r="AM533" s="1" t="s">
        <v>104</v>
      </c>
    </row>
    <row r="534" spans="38:39" x14ac:dyDescent="0.2">
      <c r="AL534" t="s">
        <v>1093</v>
      </c>
      <c r="AM534" s="1" t="s">
        <v>104</v>
      </c>
    </row>
    <row r="535" spans="38:39" x14ac:dyDescent="0.2">
      <c r="AL535" t="s">
        <v>1094</v>
      </c>
      <c r="AM535" s="1" t="s">
        <v>104</v>
      </c>
    </row>
    <row r="536" spans="38:39" x14ac:dyDescent="0.2">
      <c r="AL536" t="s">
        <v>1095</v>
      </c>
      <c r="AM536" s="1" t="s">
        <v>104</v>
      </c>
    </row>
    <row r="537" spans="38:39" x14ac:dyDescent="0.2">
      <c r="AL537" t="s">
        <v>1096</v>
      </c>
      <c r="AM537" s="1" t="s">
        <v>104</v>
      </c>
    </row>
    <row r="538" spans="38:39" x14ac:dyDescent="0.2">
      <c r="AL538" t="s">
        <v>1097</v>
      </c>
      <c r="AM538" s="1" t="s">
        <v>104</v>
      </c>
    </row>
    <row r="539" spans="38:39" x14ac:dyDescent="0.2">
      <c r="AL539" t="s">
        <v>1098</v>
      </c>
      <c r="AM539" s="1" t="s">
        <v>104</v>
      </c>
    </row>
    <row r="540" spans="38:39" x14ac:dyDescent="0.2">
      <c r="AL540" t="s">
        <v>1099</v>
      </c>
      <c r="AM540" s="1" t="s">
        <v>104</v>
      </c>
    </row>
    <row r="541" spans="38:39" x14ac:dyDescent="0.2">
      <c r="AL541" t="s">
        <v>1100</v>
      </c>
      <c r="AM541" s="1" t="s">
        <v>104</v>
      </c>
    </row>
    <row r="542" spans="38:39" x14ac:dyDescent="0.2">
      <c r="AL542" t="s">
        <v>1101</v>
      </c>
      <c r="AM542" s="1" t="s">
        <v>104</v>
      </c>
    </row>
    <row r="543" spans="38:39" x14ac:dyDescent="0.2">
      <c r="AL543" t="s">
        <v>1102</v>
      </c>
      <c r="AM543" s="1" t="s">
        <v>104</v>
      </c>
    </row>
    <row r="544" spans="38:39" x14ac:dyDescent="0.2">
      <c r="AL544" t="s">
        <v>1103</v>
      </c>
      <c r="AM544" s="1" t="s">
        <v>104</v>
      </c>
    </row>
    <row r="545" spans="38:39" x14ac:dyDescent="0.2">
      <c r="AL545" t="s">
        <v>1104</v>
      </c>
      <c r="AM545" s="1" t="s">
        <v>104</v>
      </c>
    </row>
    <row r="546" spans="38:39" x14ac:dyDescent="0.2">
      <c r="AL546" t="s">
        <v>1105</v>
      </c>
      <c r="AM546" s="1" t="s">
        <v>104</v>
      </c>
    </row>
    <row r="547" spans="38:39" x14ac:dyDescent="0.2">
      <c r="AL547" t="s">
        <v>595</v>
      </c>
      <c r="AM547" s="1" t="s">
        <v>104</v>
      </c>
    </row>
    <row r="548" spans="38:39" x14ac:dyDescent="0.2">
      <c r="AL548" t="s">
        <v>1106</v>
      </c>
      <c r="AM548" s="1" t="s">
        <v>104</v>
      </c>
    </row>
    <row r="549" spans="38:39" x14ac:dyDescent="0.2">
      <c r="AL549" t="s">
        <v>573</v>
      </c>
      <c r="AM549" s="1" t="s">
        <v>104</v>
      </c>
    </row>
    <row r="550" spans="38:39" x14ac:dyDescent="0.2">
      <c r="AL550" t="s">
        <v>1107</v>
      </c>
      <c r="AM550" s="1" t="s">
        <v>104</v>
      </c>
    </row>
    <row r="551" spans="38:39" x14ac:dyDescent="0.2">
      <c r="AL551" t="s">
        <v>1108</v>
      </c>
      <c r="AM551" s="1" t="s">
        <v>104</v>
      </c>
    </row>
    <row r="552" spans="38:39" x14ac:dyDescent="0.2">
      <c r="AL552" t="s">
        <v>1109</v>
      </c>
      <c r="AM552" s="1" t="s">
        <v>104</v>
      </c>
    </row>
    <row r="553" spans="38:39" x14ac:dyDescent="0.2">
      <c r="AL553" t="s">
        <v>1110</v>
      </c>
      <c r="AM553" s="1" t="s">
        <v>104</v>
      </c>
    </row>
    <row r="554" spans="38:39" x14ac:dyDescent="0.2">
      <c r="AL554" t="s">
        <v>1111</v>
      </c>
      <c r="AM554" s="1" t="s">
        <v>104</v>
      </c>
    </row>
    <row r="555" spans="38:39" x14ac:dyDescent="0.2">
      <c r="AL555" t="s">
        <v>1112</v>
      </c>
      <c r="AM555" s="1" t="s">
        <v>104</v>
      </c>
    </row>
    <row r="556" spans="38:39" x14ac:dyDescent="0.2">
      <c r="AL556" t="s">
        <v>1113</v>
      </c>
      <c r="AM556" s="1" t="s">
        <v>104</v>
      </c>
    </row>
    <row r="557" spans="38:39" x14ac:dyDescent="0.2">
      <c r="AL557" t="s">
        <v>1114</v>
      </c>
      <c r="AM557" s="1" t="s">
        <v>104</v>
      </c>
    </row>
    <row r="558" spans="38:39" x14ac:dyDescent="0.2">
      <c r="AL558" t="s">
        <v>1115</v>
      </c>
      <c r="AM558" s="1" t="s">
        <v>104</v>
      </c>
    </row>
    <row r="559" spans="38:39" x14ac:dyDescent="0.2">
      <c r="AL559" t="s">
        <v>1116</v>
      </c>
      <c r="AM559" s="1" t="s">
        <v>104</v>
      </c>
    </row>
    <row r="560" spans="38:39" x14ac:dyDescent="0.2">
      <c r="AL560" t="s">
        <v>1117</v>
      </c>
      <c r="AM560" s="1" t="s">
        <v>104</v>
      </c>
    </row>
    <row r="561" spans="38:39" x14ac:dyDescent="0.2">
      <c r="AL561" t="s">
        <v>1118</v>
      </c>
      <c r="AM561" s="1" t="s">
        <v>104</v>
      </c>
    </row>
    <row r="562" spans="38:39" x14ac:dyDescent="0.2">
      <c r="AL562" t="s">
        <v>1119</v>
      </c>
      <c r="AM562" s="1" t="s">
        <v>104</v>
      </c>
    </row>
    <row r="563" spans="38:39" x14ac:dyDescent="0.2">
      <c r="AL563" t="s">
        <v>1120</v>
      </c>
      <c r="AM563" s="1" t="s">
        <v>104</v>
      </c>
    </row>
    <row r="564" spans="38:39" x14ac:dyDescent="0.2">
      <c r="AL564" t="s">
        <v>1121</v>
      </c>
      <c r="AM564" s="1" t="s">
        <v>104</v>
      </c>
    </row>
    <row r="565" spans="38:39" x14ac:dyDescent="0.2">
      <c r="AL565" t="s">
        <v>1122</v>
      </c>
      <c r="AM565" s="1" t="s">
        <v>104</v>
      </c>
    </row>
    <row r="566" spans="38:39" x14ac:dyDescent="0.2">
      <c r="AL566" t="s">
        <v>1123</v>
      </c>
      <c r="AM566" s="1" t="s">
        <v>104</v>
      </c>
    </row>
    <row r="567" spans="38:39" x14ac:dyDescent="0.2">
      <c r="AL567" t="s">
        <v>1124</v>
      </c>
      <c r="AM567" s="1" t="s">
        <v>104</v>
      </c>
    </row>
    <row r="568" spans="38:39" x14ac:dyDescent="0.2">
      <c r="AL568" t="s">
        <v>1125</v>
      </c>
      <c r="AM568" s="1" t="s">
        <v>104</v>
      </c>
    </row>
    <row r="569" spans="38:39" x14ac:dyDescent="0.2">
      <c r="AL569" t="s">
        <v>1126</v>
      </c>
      <c r="AM569" s="1" t="s">
        <v>104</v>
      </c>
    </row>
    <row r="570" spans="38:39" x14ac:dyDescent="0.2">
      <c r="AL570" t="s">
        <v>1127</v>
      </c>
      <c r="AM570" s="1" t="s">
        <v>104</v>
      </c>
    </row>
    <row r="571" spans="38:39" x14ac:dyDescent="0.2">
      <c r="AL571" t="s">
        <v>1128</v>
      </c>
      <c r="AM571" s="1" t="s">
        <v>104</v>
      </c>
    </row>
    <row r="572" spans="38:39" x14ac:dyDescent="0.2">
      <c r="AL572" t="s">
        <v>1129</v>
      </c>
      <c r="AM572" s="1" t="s">
        <v>104</v>
      </c>
    </row>
    <row r="573" spans="38:39" x14ac:dyDescent="0.2">
      <c r="AL573" t="s">
        <v>1130</v>
      </c>
      <c r="AM573" s="1" t="s">
        <v>104</v>
      </c>
    </row>
    <row r="574" spans="38:39" x14ac:dyDescent="0.2">
      <c r="AL574" t="s">
        <v>1131</v>
      </c>
      <c r="AM574" s="1" t="s">
        <v>104</v>
      </c>
    </row>
    <row r="575" spans="38:39" x14ac:dyDescent="0.2">
      <c r="AL575" t="s">
        <v>1132</v>
      </c>
      <c r="AM575" s="1" t="s">
        <v>104</v>
      </c>
    </row>
    <row r="576" spans="38:39" x14ac:dyDescent="0.2">
      <c r="AL576" t="s">
        <v>1133</v>
      </c>
      <c r="AM576" s="1" t="s">
        <v>104</v>
      </c>
    </row>
    <row r="577" spans="38:39" x14ac:dyDescent="0.2">
      <c r="AL577" t="s">
        <v>1134</v>
      </c>
      <c r="AM577" s="1" t="s">
        <v>104</v>
      </c>
    </row>
    <row r="578" spans="38:39" x14ac:dyDescent="0.2">
      <c r="AL578" t="s">
        <v>1135</v>
      </c>
      <c r="AM578" s="1" t="s">
        <v>104</v>
      </c>
    </row>
    <row r="579" spans="38:39" x14ac:dyDescent="0.2">
      <c r="AL579" t="s">
        <v>1136</v>
      </c>
      <c r="AM579" s="1" t="s">
        <v>104</v>
      </c>
    </row>
    <row r="580" spans="38:39" x14ac:dyDescent="0.2">
      <c r="AL580" t="s">
        <v>1137</v>
      </c>
      <c r="AM580" s="1" t="s">
        <v>104</v>
      </c>
    </row>
    <row r="581" spans="38:39" x14ac:dyDescent="0.2">
      <c r="AL581" t="s">
        <v>1138</v>
      </c>
      <c r="AM581" s="1" t="s">
        <v>104</v>
      </c>
    </row>
    <row r="582" spans="38:39" x14ac:dyDescent="0.2">
      <c r="AL582" t="s">
        <v>1139</v>
      </c>
      <c r="AM582" s="1" t="s">
        <v>104</v>
      </c>
    </row>
    <row r="583" spans="38:39" x14ac:dyDescent="0.2">
      <c r="AL583" t="s">
        <v>1140</v>
      </c>
      <c r="AM583" s="1" t="s">
        <v>104</v>
      </c>
    </row>
    <row r="584" spans="38:39" x14ac:dyDescent="0.2">
      <c r="AL584" t="s">
        <v>1141</v>
      </c>
      <c r="AM584" s="1" t="s">
        <v>104</v>
      </c>
    </row>
    <row r="585" spans="38:39" x14ac:dyDescent="0.2">
      <c r="AL585" t="s">
        <v>1142</v>
      </c>
      <c r="AM585" s="1" t="s">
        <v>104</v>
      </c>
    </row>
    <row r="586" spans="38:39" x14ac:dyDescent="0.2">
      <c r="AL586" t="s">
        <v>1143</v>
      </c>
      <c r="AM586" s="1" t="s">
        <v>104</v>
      </c>
    </row>
  </sheetData>
  <sortState ref="A2:AE22">
    <sortCondition ref="P2:P22"/>
  </sortState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586"/>
  <sheetViews>
    <sheetView topLeftCell="Q1" workbookViewId="0">
      <pane ySplit="1" topLeftCell="A2" activePane="bottomLeft" state="frozen"/>
      <selection activeCell="I1" sqref="I1"/>
      <selection pane="bottomLeft" activeCell="AD2" sqref="AD2"/>
    </sheetView>
  </sheetViews>
  <sheetFormatPr defaultRowHeight="12.75" x14ac:dyDescent="0.2"/>
  <cols>
    <col min="2" max="2" width="34.33203125" bestFit="1" customWidth="1"/>
    <col min="3" max="3" width="18" bestFit="1" customWidth="1"/>
    <col min="4" max="4" width="6.33203125" bestFit="1" customWidth="1"/>
    <col min="5" max="5" width="8.6640625" bestFit="1" customWidth="1"/>
    <col min="6" max="6" width="9.1640625" bestFit="1" customWidth="1"/>
    <col min="7" max="7" width="10.83203125" bestFit="1" customWidth="1"/>
    <col min="8" max="8" width="13.83203125" bestFit="1" customWidth="1"/>
    <col min="9" max="9" width="10.83203125" bestFit="1" customWidth="1"/>
    <col min="10" max="10" width="19.6640625" bestFit="1" customWidth="1"/>
    <col min="11" max="11" width="23.83203125" bestFit="1" customWidth="1"/>
    <col min="12" max="12" width="11" bestFit="1" customWidth="1"/>
    <col min="13" max="13" width="7.83203125" bestFit="1" customWidth="1"/>
    <col min="14" max="14" width="12.1640625" bestFit="1" customWidth="1"/>
    <col min="15" max="15" width="13.83203125" bestFit="1" customWidth="1"/>
    <col min="16" max="16" width="31.83203125" style="15" bestFit="1" customWidth="1"/>
    <col min="17" max="17" width="14.83203125" bestFit="1" customWidth="1"/>
    <col min="18" max="19" width="14.33203125" bestFit="1" customWidth="1"/>
    <col min="20" max="21" width="7.6640625" bestFit="1" customWidth="1"/>
    <col min="22" max="22" width="10.33203125" bestFit="1" customWidth="1"/>
    <col min="23" max="23" width="9.1640625" style="2" bestFit="1" customWidth="1"/>
    <col min="24" max="25" width="23.33203125" bestFit="1" customWidth="1"/>
    <col min="26" max="26" width="5.5" bestFit="1" customWidth="1"/>
    <col min="27" max="27" width="15.1640625" bestFit="1" customWidth="1"/>
    <col min="28" max="28" width="10.1640625" bestFit="1" customWidth="1"/>
    <col min="29" max="29" width="8" bestFit="1" customWidth="1"/>
    <col min="30" max="30" width="20" customWidth="1"/>
    <col min="31" max="31" width="12" style="4" bestFit="1" customWidth="1"/>
    <col min="36" max="36" width="12.1640625" bestFit="1" customWidth="1"/>
    <col min="43" max="43" width="13" style="1" bestFit="1" customWidth="1"/>
  </cols>
  <sheetData>
    <row r="1" spans="2:43" ht="15" x14ac:dyDescent="0.25">
      <c r="B1" s="10" t="s">
        <v>0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3" t="s">
        <v>15</v>
      </c>
      <c r="Q1" s="10" t="s">
        <v>16</v>
      </c>
      <c r="R1" s="10" t="s">
        <v>56</v>
      </c>
      <c r="S1" s="10" t="s">
        <v>57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26</v>
      </c>
      <c r="AD1" s="10" t="s">
        <v>27</v>
      </c>
      <c r="AE1" s="16" t="s">
        <v>28</v>
      </c>
      <c r="AG1" s="1" t="s">
        <v>104</v>
      </c>
      <c r="AH1" s="2" t="s">
        <v>105</v>
      </c>
      <c r="AI1" s="2" t="s">
        <v>10</v>
      </c>
      <c r="AJ1" s="8" t="s">
        <v>25</v>
      </c>
      <c r="AK1" s="8" t="s">
        <v>26</v>
      </c>
      <c r="AL1" t="s">
        <v>68</v>
      </c>
      <c r="AM1" s="1" t="s">
        <v>104</v>
      </c>
      <c r="AN1" s="1" t="s">
        <v>19</v>
      </c>
      <c r="AO1" s="1" t="s">
        <v>11</v>
      </c>
      <c r="AP1" s="1" t="s">
        <v>106</v>
      </c>
      <c r="AQ1" s="1" t="s">
        <v>1144</v>
      </c>
    </row>
    <row r="2" spans="2:43" x14ac:dyDescent="0.2">
      <c r="B2" t="str">
        <f ca="1">CONCATENATE(G2,"_",TEXT(AH2,"yyyy-mm-dd"),"_",TEXT(AH2,"hh-mm-ss"),"_",TEXT(AH2,"ddd"))</f>
        <v>aaron_2017-11-14_16-57-19_Tue</v>
      </c>
      <c r="C2" t="s">
        <v>53</v>
      </c>
      <c r="D2" t="s">
        <v>54</v>
      </c>
      <c r="E2" t="s">
        <v>34</v>
      </c>
      <c r="F2" t="s">
        <v>55</v>
      </c>
      <c r="G2" s="1" t="s">
        <v>30</v>
      </c>
      <c r="H2" t="s">
        <v>32</v>
      </c>
      <c r="I2" t="s">
        <v>33</v>
      </c>
      <c r="J2" t="s">
        <v>39</v>
      </c>
      <c r="K2" s="7" t="str">
        <f ca="1">AI2</f>
        <v>2017-11-14T16:57:19-06:00</v>
      </c>
      <c r="L2" t="str">
        <f>AE2</f>
        <v>43047_01</v>
      </c>
      <c r="M2" s="1" t="s">
        <v>52</v>
      </c>
      <c r="N2" s="2">
        <f ca="1">AH2</f>
        <v>43053.706467245371</v>
      </c>
      <c r="O2" s="9">
        <v>43047</v>
      </c>
      <c r="P2" s="14">
        <v>43047</v>
      </c>
      <c r="Q2" s="1">
        <f>O2</f>
        <v>43047</v>
      </c>
      <c r="R2" s="6">
        <f>(AA2/24)+P2</f>
        <v>43047.333333333336</v>
      </c>
      <c r="S2" s="6">
        <f ca="1">(V2/24)+R2</f>
        <v>43047.5</v>
      </c>
      <c r="T2" s="5">
        <f>R2</f>
        <v>43047.333333333336</v>
      </c>
      <c r="U2" s="5">
        <f ca="1">S2</f>
        <v>43047.5</v>
      </c>
      <c r="V2" s="1">
        <f ca="1">AN2</f>
        <v>4</v>
      </c>
      <c r="W2" s="3">
        <f>P2</f>
        <v>43047</v>
      </c>
      <c r="X2" t="str">
        <f>CONCATENATE(TEXT(R2,"yyyy-mm-dd"),"T",TEXT(R2,"hh:mm:ss"),"-0600")</f>
        <v>2017-11-08T08:00:00-0600</v>
      </c>
      <c r="Y2" t="str">
        <f ca="1">CONCATENATE(TEXT(S2,"yyyy-mm-dd"),"T",TEXT(S2,"hh:mm:ss"),"-0600")</f>
        <v>2017-11-08T12:00:00-0600</v>
      </c>
      <c r="Z2" s="1" t="s">
        <v>35</v>
      </c>
      <c r="AA2" s="1" t="s">
        <v>36</v>
      </c>
      <c r="AB2">
        <f ca="1">AJ2</f>
        <v>715983966</v>
      </c>
      <c r="AC2" t="str">
        <f ca="1">AK2</f>
        <v>AA-7278</v>
      </c>
      <c r="AD2" t="str">
        <f ca="1">INDIRECT("AL"&amp;CELL("contents",AQ2))</f>
        <v>Sed in lacus vitae odio blandit tempor in pretium neque</v>
      </c>
      <c r="AE2" s="4" t="str">
        <f t="shared" ref="AE2:AE22" si="0">CONCATENATE(Q2,"_0",AO2)</f>
        <v>43047_01</v>
      </c>
      <c r="AG2" s="1" t="s">
        <v>104</v>
      </c>
      <c r="AH2" s="2">
        <f ca="1">NOW()-0.9</f>
        <v>43053.706467245371</v>
      </c>
      <c r="AI2" t="str">
        <f ca="1">CONCATENATE(TEXT(AH2,"yyyy-mm-dd"),"T",TEXT(AH2,"hh:mm:ss"),"-06:00")</f>
        <v>2017-11-14T16:57:19-06:00</v>
      </c>
      <c r="AJ2" s="8">
        <f ca="1">RANDBETWEEN(715000000,715999999)</f>
        <v>715983966</v>
      </c>
      <c r="AK2" s="8" t="str">
        <f ca="1">CONCATENATE("AA-",RANDBETWEEN(7000,7999))</f>
        <v>AA-7278</v>
      </c>
      <c r="AL2" t="s">
        <v>573</v>
      </c>
      <c r="AM2" s="1" t="s">
        <v>104</v>
      </c>
      <c r="AN2" s="1">
        <f ca="1">RANDBETWEEN(1,5)</f>
        <v>4</v>
      </c>
      <c r="AO2" s="1">
        <f t="shared" ref="AO2:AO46" si="1">P2-Q2+1</f>
        <v>1</v>
      </c>
      <c r="AP2" s="1">
        <f ca="1">(RANDBETWEEN(1,100))/1000</f>
        <v>7.0000000000000001E-3</v>
      </c>
      <c r="AQ2" s="1">
        <f ca="1">RANDBETWEEN(2,586)</f>
        <v>137</v>
      </c>
    </row>
    <row r="3" spans="2:43" x14ac:dyDescent="0.2">
      <c r="B3" t="str">
        <f t="shared" ref="B3:B46" ca="1" si="2">CONCATENATE(G3,"_",TEXT(AH3,"yyyy-mm-dd"),"_",TEXT(AH3,"hh-mm-ss"),"_",TEXT(AH3,"ddd"))</f>
        <v>aaron_2017-11-14_18-16-31_Tue</v>
      </c>
      <c r="C3" t="s">
        <v>53</v>
      </c>
      <c r="D3" t="s">
        <v>54</v>
      </c>
      <c r="E3" t="s">
        <v>34</v>
      </c>
      <c r="F3" t="s">
        <v>55</v>
      </c>
      <c r="G3" s="1" t="s">
        <v>30</v>
      </c>
      <c r="H3" t="s">
        <v>32</v>
      </c>
      <c r="I3" t="s">
        <v>33</v>
      </c>
      <c r="J3" t="s">
        <v>39</v>
      </c>
      <c r="K3" s="7" t="str">
        <f t="shared" ref="K3:K22" ca="1" si="3">AI3</f>
        <v>2017-11-14T18:16:31-06:00</v>
      </c>
      <c r="L3" t="str">
        <f t="shared" ref="L3:L21" si="4">AE3</f>
        <v>43047_01</v>
      </c>
      <c r="M3" s="1" t="s">
        <v>52</v>
      </c>
      <c r="N3" s="2">
        <f t="shared" ref="N3:N22" ca="1" si="5">AH3</f>
        <v>43053.761467245371</v>
      </c>
      <c r="O3" s="9">
        <v>43047</v>
      </c>
      <c r="P3" s="14">
        <v>43047</v>
      </c>
      <c r="Q3" s="1">
        <f t="shared" ref="Q3:Q22" si="6">O3</f>
        <v>43047</v>
      </c>
      <c r="R3" s="6">
        <f ca="1">IF(P3=P2,S2,P3+(AA3/24))</f>
        <v>43047.5</v>
      </c>
      <c r="S3" s="6">
        <f t="shared" ref="S3:S21" ca="1" si="7">(V3/24)+R3</f>
        <v>43047.625</v>
      </c>
      <c r="T3" s="5">
        <f t="shared" ref="T3:U21" ca="1" si="8">R3</f>
        <v>43047.5</v>
      </c>
      <c r="U3" s="5">
        <f t="shared" ca="1" si="8"/>
        <v>43047.625</v>
      </c>
      <c r="V3" s="1">
        <f t="shared" ref="V3:V22" ca="1" si="9">AN3</f>
        <v>3</v>
      </c>
      <c r="W3" s="3">
        <f t="shared" ref="W3:W22" si="10">P3</f>
        <v>43047</v>
      </c>
      <c r="X3" t="str">
        <f t="shared" ref="X3:Y21" ca="1" si="11">CONCATENATE(TEXT(R3,"yyyy-mm-dd"),"T",TEXT(R3,"hh:mm:ss"),"-0600")</f>
        <v>2017-11-08T12:00:00-0600</v>
      </c>
      <c r="Y3" t="str">
        <f t="shared" ca="1" si="11"/>
        <v>2017-11-08T15:00:00-0600</v>
      </c>
      <c r="Z3" s="1" t="s">
        <v>35</v>
      </c>
      <c r="AA3" s="1" t="s">
        <v>36</v>
      </c>
      <c r="AB3">
        <f t="shared" ref="AB3:AC22" ca="1" si="12">AJ3</f>
        <v>715199489</v>
      </c>
      <c r="AC3" t="str">
        <f t="shared" ca="1" si="12"/>
        <v>AA-7813</v>
      </c>
      <c r="AD3" t="str">
        <f t="shared" ref="AD3:AD46" ca="1" si="13">INDIRECT("AL"&amp;CELL("contents",AQ3))</f>
        <v>Fusce consequat efficitur purus, eget maximus libero sodales quis</v>
      </c>
      <c r="AE3" s="4" t="str">
        <f t="shared" si="0"/>
        <v>43047_01</v>
      </c>
      <c r="AG3" s="1" t="s">
        <v>104</v>
      </c>
      <c r="AH3" s="2">
        <f t="shared" ref="AH3:AH46" ca="1" si="14">AH2+AP3</f>
        <v>43053.761467245371</v>
      </c>
      <c r="AI3" t="str">
        <f t="shared" ref="AI3:AI46" ca="1" si="15">CONCATENATE(TEXT(AH3,"yyyy-mm-dd"),"T",TEXT(AH3,"hh:mm:ss"),"-06:00")</f>
        <v>2017-11-14T18:16:31-06:00</v>
      </c>
      <c r="AJ3" s="8">
        <f t="shared" ref="AJ3:AJ46" ca="1" si="16">RANDBETWEEN(715000000,715999999)</f>
        <v>715199489</v>
      </c>
      <c r="AK3" s="8" t="str">
        <f t="shared" ref="AK3:AK46" ca="1" si="17">CONCATENATE("AA-",RANDBETWEEN(7000,7999))</f>
        <v>AA-7813</v>
      </c>
      <c r="AL3" t="s">
        <v>574</v>
      </c>
      <c r="AM3" s="1" t="s">
        <v>104</v>
      </c>
      <c r="AN3" s="1">
        <f t="shared" ref="AN3:AN46" ca="1" si="18">RANDBETWEEN(1,5)</f>
        <v>3</v>
      </c>
      <c r="AO3" s="1">
        <f t="shared" si="1"/>
        <v>1</v>
      </c>
      <c r="AP3" s="1">
        <f t="shared" ref="AP3:AP46" ca="1" si="19">(RANDBETWEEN(1,100))/1000</f>
        <v>5.5E-2</v>
      </c>
      <c r="AQ3" s="1">
        <f t="shared" ref="AQ3:AQ46" ca="1" si="20">RANDBETWEEN(2,586)</f>
        <v>235</v>
      </c>
    </row>
    <row r="4" spans="2:43" x14ac:dyDescent="0.2">
      <c r="B4" t="str">
        <f t="shared" ca="1" si="2"/>
        <v>aaron_2017-11-14_19-57-19_Tue</v>
      </c>
      <c r="C4" t="s">
        <v>53</v>
      </c>
      <c r="D4" t="s">
        <v>54</v>
      </c>
      <c r="E4" t="s">
        <v>34</v>
      </c>
      <c r="F4" t="s">
        <v>55</v>
      </c>
      <c r="G4" s="1" t="s">
        <v>30</v>
      </c>
      <c r="H4" t="s">
        <v>32</v>
      </c>
      <c r="I4" t="s">
        <v>33</v>
      </c>
      <c r="J4" t="s">
        <v>39</v>
      </c>
      <c r="K4" s="7" t="str">
        <f t="shared" ca="1" si="3"/>
        <v>2017-11-14T19:57:19-06:00</v>
      </c>
      <c r="L4" t="str">
        <f t="shared" si="4"/>
        <v>43047_01</v>
      </c>
      <c r="M4" s="1" t="s">
        <v>52</v>
      </c>
      <c r="N4" s="2">
        <f t="shared" ca="1" si="5"/>
        <v>43053.831467245371</v>
      </c>
      <c r="O4" s="9">
        <v>43047</v>
      </c>
      <c r="P4" s="14">
        <v>43047</v>
      </c>
      <c r="Q4" s="1">
        <f t="shared" si="6"/>
        <v>43047</v>
      </c>
      <c r="R4" s="6">
        <f t="shared" ref="R4:R46" ca="1" si="21">IF(P4=P3,S3,P4+(AA4/24))</f>
        <v>43047.625</v>
      </c>
      <c r="S4" s="6">
        <f t="shared" ca="1" si="7"/>
        <v>43047.833333333336</v>
      </c>
      <c r="T4" s="5">
        <f t="shared" ca="1" si="8"/>
        <v>43047.625</v>
      </c>
      <c r="U4" s="5">
        <f t="shared" ca="1" si="8"/>
        <v>43047.833333333336</v>
      </c>
      <c r="V4" s="1">
        <f t="shared" ca="1" si="9"/>
        <v>5</v>
      </c>
      <c r="W4" s="3">
        <f t="shared" si="10"/>
        <v>43047</v>
      </c>
      <c r="X4" t="str">
        <f t="shared" ca="1" si="11"/>
        <v>2017-11-08T15:00:00-0600</v>
      </c>
      <c r="Y4" t="str">
        <f t="shared" ca="1" si="11"/>
        <v>2017-11-08T20:00:00-0600</v>
      </c>
      <c r="Z4" s="1" t="s">
        <v>35</v>
      </c>
      <c r="AA4" s="1" t="s">
        <v>36</v>
      </c>
      <c r="AB4">
        <f t="shared" ca="1" si="12"/>
        <v>715841138</v>
      </c>
      <c r="AC4" t="str">
        <f t="shared" ca="1" si="12"/>
        <v>AA-7325</v>
      </c>
      <c r="AD4" t="str">
        <f t="shared" ca="1" si="13"/>
        <v>Morbi in tempus augue</v>
      </c>
      <c r="AE4" s="4" t="str">
        <f t="shared" si="0"/>
        <v>43047_01</v>
      </c>
      <c r="AG4" s="1" t="s">
        <v>104</v>
      </c>
      <c r="AH4" s="2">
        <f t="shared" ca="1" si="14"/>
        <v>43053.831467245371</v>
      </c>
      <c r="AI4" t="str">
        <f t="shared" ca="1" si="15"/>
        <v>2017-11-14T19:57:19-06:00</v>
      </c>
      <c r="AJ4" s="8">
        <f t="shared" ca="1" si="16"/>
        <v>715841138</v>
      </c>
      <c r="AK4" s="8" t="str">
        <f t="shared" ca="1" si="17"/>
        <v>AA-7325</v>
      </c>
      <c r="AL4" t="s">
        <v>575</v>
      </c>
      <c r="AM4" s="1" t="s">
        <v>104</v>
      </c>
      <c r="AN4" s="1">
        <f t="shared" ca="1" si="18"/>
        <v>5</v>
      </c>
      <c r="AO4" s="1">
        <f t="shared" si="1"/>
        <v>1</v>
      </c>
      <c r="AP4" s="1">
        <f t="shared" ca="1" si="19"/>
        <v>7.0000000000000007E-2</v>
      </c>
      <c r="AQ4" s="1">
        <f t="shared" ca="1" si="20"/>
        <v>146</v>
      </c>
    </row>
    <row r="5" spans="2:43" x14ac:dyDescent="0.2">
      <c r="B5" t="str">
        <f t="shared" ca="1" si="2"/>
        <v>aaron_2017-11-14_20-39-04_Tue</v>
      </c>
      <c r="C5" t="s">
        <v>53</v>
      </c>
      <c r="D5" t="s">
        <v>54</v>
      </c>
      <c r="E5" t="s">
        <v>34</v>
      </c>
      <c r="F5" t="s">
        <v>55</v>
      </c>
      <c r="G5" s="1" t="s">
        <v>30</v>
      </c>
      <c r="H5" t="s">
        <v>32</v>
      </c>
      <c r="I5" t="s">
        <v>33</v>
      </c>
      <c r="J5" t="s">
        <v>39</v>
      </c>
      <c r="K5" s="7" t="str">
        <f t="shared" ca="1" si="3"/>
        <v>2017-11-14T20:39:04-06:00</v>
      </c>
      <c r="L5" t="str">
        <f t="shared" si="4"/>
        <v>43047_01</v>
      </c>
      <c r="M5" s="1" t="s">
        <v>52</v>
      </c>
      <c r="N5" s="2">
        <f t="shared" ca="1" si="5"/>
        <v>43053.860467245373</v>
      </c>
      <c r="O5" s="9">
        <v>43047</v>
      </c>
      <c r="P5" s="14">
        <v>43047</v>
      </c>
      <c r="Q5" s="1">
        <f t="shared" si="6"/>
        <v>43047</v>
      </c>
      <c r="R5" s="6">
        <f t="shared" ca="1" si="21"/>
        <v>43047.833333333336</v>
      </c>
      <c r="S5" s="6">
        <f t="shared" ca="1" si="7"/>
        <v>43047.958333333336</v>
      </c>
      <c r="T5" s="5">
        <f t="shared" ca="1" si="8"/>
        <v>43047.833333333336</v>
      </c>
      <c r="U5" s="5">
        <f t="shared" ca="1" si="8"/>
        <v>43047.958333333336</v>
      </c>
      <c r="V5" s="1">
        <f t="shared" ca="1" si="9"/>
        <v>3</v>
      </c>
      <c r="W5" s="3">
        <f t="shared" si="10"/>
        <v>43047</v>
      </c>
      <c r="X5" t="str">
        <f t="shared" ca="1" si="11"/>
        <v>2017-11-08T20:00:00-0600</v>
      </c>
      <c r="Y5" t="str">
        <f t="shared" ca="1" si="11"/>
        <v>2017-11-08T23:00:00-0600</v>
      </c>
      <c r="Z5" s="1" t="s">
        <v>35</v>
      </c>
      <c r="AA5" s="1" t="s">
        <v>36</v>
      </c>
      <c r="AB5">
        <f t="shared" ca="1" si="12"/>
        <v>715103316</v>
      </c>
      <c r="AC5" t="str">
        <f t="shared" ca="1" si="12"/>
        <v>AA-7704</v>
      </c>
      <c r="AD5" t="str">
        <f t="shared" ca="1" si="13"/>
        <v>Nam sed consectetur mi</v>
      </c>
      <c r="AE5" s="4" t="str">
        <f t="shared" si="0"/>
        <v>43047_01</v>
      </c>
      <c r="AG5" s="1" t="s">
        <v>104</v>
      </c>
      <c r="AH5" s="2">
        <f t="shared" ca="1" si="14"/>
        <v>43053.860467245373</v>
      </c>
      <c r="AI5" t="str">
        <f t="shared" ca="1" si="15"/>
        <v>2017-11-14T20:39:04-06:00</v>
      </c>
      <c r="AJ5" s="8">
        <f t="shared" ca="1" si="16"/>
        <v>715103316</v>
      </c>
      <c r="AK5" s="8" t="str">
        <f t="shared" ca="1" si="17"/>
        <v>AA-7704</v>
      </c>
      <c r="AL5" t="s">
        <v>576</v>
      </c>
      <c r="AM5" s="1" t="s">
        <v>104</v>
      </c>
      <c r="AN5" s="1">
        <f t="shared" ca="1" si="18"/>
        <v>3</v>
      </c>
      <c r="AO5" s="1">
        <f t="shared" si="1"/>
        <v>1</v>
      </c>
      <c r="AP5" s="1">
        <f t="shared" ca="1" si="19"/>
        <v>2.9000000000000001E-2</v>
      </c>
      <c r="AQ5" s="1">
        <f t="shared" ca="1" si="20"/>
        <v>273</v>
      </c>
    </row>
    <row r="6" spans="2:43" x14ac:dyDescent="0.2">
      <c r="B6" t="str">
        <f t="shared" ca="1" si="2"/>
        <v>aaron_2017-11-14_21-26-36_Tue</v>
      </c>
      <c r="C6" t="s">
        <v>53</v>
      </c>
      <c r="D6" t="s">
        <v>54</v>
      </c>
      <c r="E6" t="s">
        <v>34</v>
      </c>
      <c r="F6" t="s">
        <v>55</v>
      </c>
      <c r="G6" s="1" t="s">
        <v>30</v>
      </c>
      <c r="H6" t="s">
        <v>32</v>
      </c>
      <c r="I6" t="s">
        <v>33</v>
      </c>
      <c r="J6" t="s">
        <v>39</v>
      </c>
      <c r="K6" s="7" t="str">
        <f t="shared" ca="1" si="3"/>
        <v>2017-11-14T21:26:36-06:00</v>
      </c>
      <c r="L6" t="str">
        <f t="shared" si="4"/>
        <v>43047_01</v>
      </c>
      <c r="M6" s="1" t="s">
        <v>52</v>
      </c>
      <c r="N6" s="2">
        <f t="shared" ca="1" si="5"/>
        <v>43053.893467245376</v>
      </c>
      <c r="O6" s="9">
        <v>43047</v>
      </c>
      <c r="P6" s="14">
        <v>43047</v>
      </c>
      <c r="Q6" s="1">
        <f t="shared" si="6"/>
        <v>43047</v>
      </c>
      <c r="R6" s="6">
        <f t="shared" ca="1" si="21"/>
        <v>43047.958333333336</v>
      </c>
      <c r="S6" s="6">
        <f t="shared" ca="1" si="7"/>
        <v>43048.166666666672</v>
      </c>
      <c r="T6" s="5">
        <f t="shared" ca="1" si="8"/>
        <v>43047.958333333336</v>
      </c>
      <c r="U6" s="5">
        <f t="shared" ca="1" si="8"/>
        <v>43048.166666666672</v>
      </c>
      <c r="V6" s="1">
        <f t="shared" ca="1" si="9"/>
        <v>5</v>
      </c>
      <c r="W6" s="3">
        <f t="shared" si="10"/>
        <v>43047</v>
      </c>
      <c r="X6" t="str">
        <f t="shared" ca="1" si="11"/>
        <v>2017-11-08T23:00:00-0600</v>
      </c>
      <c r="Y6" t="str">
        <f t="shared" ca="1" si="11"/>
        <v>2017-11-09T04:00:00-0600</v>
      </c>
      <c r="Z6" s="1" t="s">
        <v>35</v>
      </c>
      <c r="AA6" s="1" t="s">
        <v>36</v>
      </c>
      <c r="AB6">
        <f t="shared" ca="1" si="12"/>
        <v>715973985</v>
      </c>
      <c r="AC6" t="str">
        <f t="shared" ca="1" si="12"/>
        <v>AA-7857</v>
      </c>
      <c r="AD6" t="str">
        <f t="shared" ca="1" si="13"/>
        <v>Aenean a risus ut nisi ultrices facilisis non at mauris</v>
      </c>
      <c r="AE6" s="4" t="str">
        <f t="shared" si="0"/>
        <v>43047_01</v>
      </c>
      <c r="AG6" s="1" t="s">
        <v>104</v>
      </c>
      <c r="AH6" s="2">
        <f t="shared" ca="1" si="14"/>
        <v>43053.893467245376</v>
      </c>
      <c r="AI6" t="str">
        <f t="shared" ca="1" si="15"/>
        <v>2017-11-14T21:26:36-06:00</v>
      </c>
      <c r="AJ6" s="8">
        <f t="shared" ca="1" si="16"/>
        <v>715973985</v>
      </c>
      <c r="AK6" s="8" t="str">
        <f t="shared" ca="1" si="17"/>
        <v>AA-7857</v>
      </c>
      <c r="AL6" t="s">
        <v>577</v>
      </c>
      <c r="AM6" s="1" t="s">
        <v>104</v>
      </c>
      <c r="AN6" s="1">
        <f t="shared" ca="1" si="18"/>
        <v>5</v>
      </c>
      <c r="AO6" s="1">
        <f t="shared" si="1"/>
        <v>1</v>
      </c>
      <c r="AP6" s="1">
        <f t="shared" ca="1" si="19"/>
        <v>3.3000000000000002E-2</v>
      </c>
      <c r="AQ6" s="1">
        <f t="shared" ca="1" si="20"/>
        <v>569</v>
      </c>
    </row>
    <row r="7" spans="2:43" x14ac:dyDescent="0.2">
      <c r="B7" t="str">
        <f t="shared" ca="1" si="2"/>
        <v>aaron_2017-11-14_23-13-09_Tue</v>
      </c>
      <c r="C7" t="s">
        <v>53</v>
      </c>
      <c r="D7" t="s">
        <v>54</v>
      </c>
      <c r="E7" t="s">
        <v>34</v>
      </c>
      <c r="F7" t="s">
        <v>55</v>
      </c>
      <c r="G7" s="1" t="s">
        <v>30</v>
      </c>
      <c r="H7" t="s">
        <v>32</v>
      </c>
      <c r="I7" t="s">
        <v>33</v>
      </c>
      <c r="J7" t="s">
        <v>39</v>
      </c>
      <c r="K7" s="7" t="str">
        <f t="shared" ca="1" si="3"/>
        <v>2017-11-14T23:13:09-06:00</v>
      </c>
      <c r="L7" t="str">
        <f t="shared" si="4"/>
        <v>43047_02</v>
      </c>
      <c r="M7" s="1" t="s">
        <v>52</v>
      </c>
      <c r="N7" s="2">
        <f t="shared" ca="1" si="5"/>
        <v>43053.967467245377</v>
      </c>
      <c r="O7" s="9">
        <v>43047</v>
      </c>
      <c r="P7" s="14">
        <v>43048</v>
      </c>
      <c r="Q7" s="1">
        <f t="shared" si="6"/>
        <v>43047</v>
      </c>
      <c r="R7" s="6">
        <f t="shared" si="21"/>
        <v>43048.333333333336</v>
      </c>
      <c r="S7" s="6">
        <f t="shared" ca="1" si="7"/>
        <v>43048.375</v>
      </c>
      <c r="T7" s="5">
        <f t="shared" si="8"/>
        <v>43048.333333333336</v>
      </c>
      <c r="U7" s="5">
        <f t="shared" ca="1" si="8"/>
        <v>43048.375</v>
      </c>
      <c r="V7" s="1">
        <f t="shared" ca="1" si="9"/>
        <v>1</v>
      </c>
      <c r="W7" s="3">
        <f t="shared" si="10"/>
        <v>43048</v>
      </c>
      <c r="X7" t="str">
        <f t="shared" si="11"/>
        <v>2017-11-09T08:00:00-0600</v>
      </c>
      <c r="Y7" t="str">
        <f t="shared" ca="1" si="11"/>
        <v>2017-11-09T09:00:00-0600</v>
      </c>
      <c r="Z7" s="1" t="s">
        <v>35</v>
      </c>
      <c r="AA7" s="1" t="s">
        <v>36</v>
      </c>
      <c r="AB7">
        <f t="shared" ca="1" si="12"/>
        <v>715086295</v>
      </c>
      <c r="AC7" t="str">
        <f t="shared" ca="1" si="12"/>
        <v>AA-7928</v>
      </c>
      <c r="AD7" t="str">
        <f t="shared" ca="1" si="13"/>
        <v>Nam iaculis orci id elementum convallis</v>
      </c>
      <c r="AE7" s="4" t="str">
        <f t="shared" si="0"/>
        <v>43047_02</v>
      </c>
      <c r="AG7" s="1" t="s">
        <v>104</v>
      </c>
      <c r="AH7" s="2">
        <f t="shared" ca="1" si="14"/>
        <v>43053.967467245377</v>
      </c>
      <c r="AI7" t="str">
        <f t="shared" ca="1" si="15"/>
        <v>2017-11-14T23:13:09-06:00</v>
      </c>
      <c r="AJ7" s="8">
        <f t="shared" ca="1" si="16"/>
        <v>715086295</v>
      </c>
      <c r="AK7" s="8" t="str">
        <f t="shared" ca="1" si="17"/>
        <v>AA-7928</v>
      </c>
      <c r="AL7" t="s">
        <v>578</v>
      </c>
      <c r="AM7" s="1" t="s">
        <v>104</v>
      </c>
      <c r="AN7" s="1">
        <f t="shared" ca="1" si="18"/>
        <v>1</v>
      </c>
      <c r="AO7" s="1">
        <f t="shared" si="1"/>
        <v>2</v>
      </c>
      <c r="AP7" s="1">
        <f t="shared" ca="1" si="19"/>
        <v>7.3999999999999996E-2</v>
      </c>
      <c r="AQ7" s="1">
        <f t="shared" ca="1" si="20"/>
        <v>260</v>
      </c>
    </row>
    <row r="8" spans="2:43" x14ac:dyDescent="0.2">
      <c r="B8" t="str">
        <f t="shared" ca="1" si="2"/>
        <v>aaron_2017-11-15_01-15-33_Wed</v>
      </c>
      <c r="C8" t="s">
        <v>53</v>
      </c>
      <c r="D8" t="s">
        <v>54</v>
      </c>
      <c r="E8" t="s">
        <v>34</v>
      </c>
      <c r="F8" t="s">
        <v>55</v>
      </c>
      <c r="G8" s="1" t="s">
        <v>30</v>
      </c>
      <c r="H8" t="s">
        <v>32</v>
      </c>
      <c r="I8" t="s">
        <v>33</v>
      </c>
      <c r="J8" t="s">
        <v>39</v>
      </c>
      <c r="K8" s="7" t="str">
        <f t="shared" ca="1" si="3"/>
        <v>2017-11-15T01:15:33-06:00</v>
      </c>
      <c r="L8" t="str">
        <f t="shared" si="4"/>
        <v>43047_02</v>
      </c>
      <c r="M8" s="1" t="s">
        <v>52</v>
      </c>
      <c r="N8" s="2">
        <f t="shared" ca="1" si="5"/>
        <v>43054.052467245376</v>
      </c>
      <c r="O8" s="9">
        <v>43047</v>
      </c>
      <c r="P8" s="14">
        <v>43048</v>
      </c>
      <c r="Q8" s="1">
        <f t="shared" si="6"/>
        <v>43047</v>
      </c>
      <c r="R8" s="6">
        <f t="shared" ca="1" si="21"/>
        <v>43048.375</v>
      </c>
      <c r="S8" s="6">
        <f t="shared" ca="1" si="7"/>
        <v>43048.583333333336</v>
      </c>
      <c r="T8" s="5">
        <f t="shared" ca="1" si="8"/>
        <v>43048.375</v>
      </c>
      <c r="U8" s="5">
        <f t="shared" ca="1" si="8"/>
        <v>43048.583333333336</v>
      </c>
      <c r="V8" s="1">
        <f t="shared" ca="1" si="9"/>
        <v>5</v>
      </c>
      <c r="W8" s="3">
        <f t="shared" si="10"/>
        <v>43048</v>
      </c>
      <c r="X8" t="str">
        <f t="shared" ca="1" si="11"/>
        <v>2017-11-09T09:00:00-0600</v>
      </c>
      <c r="Y8" t="str">
        <f t="shared" ca="1" si="11"/>
        <v>2017-11-09T14:00:00-0600</v>
      </c>
      <c r="Z8" s="1" t="s">
        <v>35</v>
      </c>
      <c r="AA8" s="1" t="s">
        <v>36</v>
      </c>
      <c r="AB8">
        <f t="shared" ca="1" si="12"/>
        <v>715178572</v>
      </c>
      <c r="AC8" t="str">
        <f t="shared" ca="1" si="12"/>
        <v>AA-7610</v>
      </c>
      <c r="AD8" t="str">
        <f t="shared" ca="1" si="13"/>
        <v>Maecenas massa felis, rhoncus quis augue et, fringilla tincidunt sem</v>
      </c>
      <c r="AE8" s="4" t="str">
        <f t="shared" si="0"/>
        <v>43047_02</v>
      </c>
      <c r="AG8" s="1" t="s">
        <v>104</v>
      </c>
      <c r="AH8" s="2">
        <f t="shared" ca="1" si="14"/>
        <v>43054.052467245376</v>
      </c>
      <c r="AI8" t="str">
        <f t="shared" ca="1" si="15"/>
        <v>2017-11-15T01:15:33-06:00</v>
      </c>
      <c r="AJ8" s="8">
        <f t="shared" ca="1" si="16"/>
        <v>715178572</v>
      </c>
      <c r="AK8" s="8" t="str">
        <f t="shared" ca="1" si="17"/>
        <v>AA-7610</v>
      </c>
      <c r="AL8" t="s">
        <v>579</v>
      </c>
      <c r="AM8" s="1" t="s">
        <v>104</v>
      </c>
      <c r="AN8" s="1">
        <f t="shared" ca="1" si="18"/>
        <v>5</v>
      </c>
      <c r="AO8" s="1">
        <f t="shared" si="1"/>
        <v>2</v>
      </c>
      <c r="AP8" s="1">
        <f t="shared" ca="1" si="19"/>
        <v>8.5000000000000006E-2</v>
      </c>
      <c r="AQ8" s="1">
        <f t="shared" ca="1" si="20"/>
        <v>335</v>
      </c>
    </row>
    <row r="9" spans="2:43" x14ac:dyDescent="0.2">
      <c r="B9" t="str">
        <f t="shared" ca="1" si="2"/>
        <v>aaron_2017-11-15_03-23-43_Wed</v>
      </c>
      <c r="C9" t="s">
        <v>53</v>
      </c>
      <c r="D9" t="s">
        <v>54</v>
      </c>
      <c r="E9" t="s">
        <v>34</v>
      </c>
      <c r="F9" t="s">
        <v>55</v>
      </c>
      <c r="G9" s="1" t="s">
        <v>30</v>
      </c>
      <c r="H9" t="s">
        <v>32</v>
      </c>
      <c r="I9" t="s">
        <v>33</v>
      </c>
      <c r="J9" t="s">
        <v>39</v>
      </c>
      <c r="K9" s="7" t="str">
        <f t="shared" ca="1" si="3"/>
        <v>2017-11-15T03:23:43-06:00</v>
      </c>
      <c r="L9" t="str">
        <f t="shared" si="4"/>
        <v>43047_02</v>
      </c>
      <c r="M9" s="1" t="s">
        <v>52</v>
      </c>
      <c r="N9" s="2">
        <f t="shared" ca="1" si="5"/>
        <v>43054.141467245376</v>
      </c>
      <c r="O9" s="9">
        <v>43047</v>
      </c>
      <c r="P9" s="14">
        <v>43048</v>
      </c>
      <c r="Q9" s="1">
        <f t="shared" si="6"/>
        <v>43047</v>
      </c>
      <c r="R9" s="6">
        <f t="shared" ca="1" si="21"/>
        <v>43048.583333333336</v>
      </c>
      <c r="S9" s="6">
        <f t="shared" ca="1" si="7"/>
        <v>43048.75</v>
      </c>
      <c r="T9" s="5">
        <f t="shared" ca="1" si="8"/>
        <v>43048.583333333336</v>
      </c>
      <c r="U9" s="5">
        <f t="shared" ca="1" si="8"/>
        <v>43048.75</v>
      </c>
      <c r="V9" s="1">
        <f t="shared" ca="1" si="9"/>
        <v>4</v>
      </c>
      <c r="W9" s="3">
        <f t="shared" si="10"/>
        <v>43048</v>
      </c>
      <c r="X9" t="str">
        <f t="shared" ca="1" si="11"/>
        <v>2017-11-09T14:00:00-0600</v>
      </c>
      <c r="Y9" t="str">
        <f t="shared" ca="1" si="11"/>
        <v>2017-11-09T18:00:00-0600</v>
      </c>
      <c r="Z9" s="1" t="s">
        <v>35</v>
      </c>
      <c r="AA9" s="1" t="s">
        <v>36</v>
      </c>
      <c r="AB9">
        <f t="shared" ca="1" si="12"/>
        <v>715383446</v>
      </c>
      <c r="AC9" t="str">
        <f t="shared" ca="1" si="12"/>
        <v>AA-7324</v>
      </c>
      <c r="AD9" t="str">
        <f t="shared" ca="1" si="13"/>
        <v>Cras sed sem nulla</v>
      </c>
      <c r="AE9" s="4" t="str">
        <f t="shared" si="0"/>
        <v>43047_02</v>
      </c>
      <c r="AG9" s="1" t="s">
        <v>104</v>
      </c>
      <c r="AH9" s="2">
        <f t="shared" ca="1" si="14"/>
        <v>43054.141467245376</v>
      </c>
      <c r="AI9" t="str">
        <f t="shared" ca="1" si="15"/>
        <v>2017-11-15T03:23:43-06:00</v>
      </c>
      <c r="AJ9" s="8">
        <f t="shared" ca="1" si="16"/>
        <v>715383446</v>
      </c>
      <c r="AK9" s="8" t="str">
        <f t="shared" ca="1" si="17"/>
        <v>AA-7324</v>
      </c>
      <c r="AL9" t="s">
        <v>580</v>
      </c>
      <c r="AM9" s="1" t="s">
        <v>104</v>
      </c>
      <c r="AN9" s="1">
        <f t="shared" ca="1" si="18"/>
        <v>4</v>
      </c>
      <c r="AO9" s="1">
        <f t="shared" si="1"/>
        <v>2</v>
      </c>
      <c r="AP9" s="1">
        <f t="shared" ca="1" si="19"/>
        <v>8.8999999999999996E-2</v>
      </c>
      <c r="AQ9" s="1">
        <f t="shared" ca="1" si="20"/>
        <v>57</v>
      </c>
    </row>
    <row r="10" spans="2:43" x14ac:dyDescent="0.2">
      <c r="B10" t="str">
        <f t="shared" ca="1" si="2"/>
        <v>aaron_2017-11-15_03-53-57_Wed</v>
      </c>
      <c r="C10" t="s">
        <v>53</v>
      </c>
      <c r="D10" t="s">
        <v>54</v>
      </c>
      <c r="E10" t="s">
        <v>34</v>
      </c>
      <c r="F10" t="s">
        <v>55</v>
      </c>
      <c r="G10" s="1" t="s">
        <v>30</v>
      </c>
      <c r="H10" t="s">
        <v>32</v>
      </c>
      <c r="I10" t="s">
        <v>33</v>
      </c>
      <c r="J10" t="s">
        <v>39</v>
      </c>
      <c r="K10" s="7" t="str">
        <f t="shared" ca="1" si="3"/>
        <v>2017-11-15T03:53:57-06:00</v>
      </c>
      <c r="L10" t="str">
        <f t="shared" si="4"/>
        <v>43047_02</v>
      </c>
      <c r="M10" s="1" t="s">
        <v>52</v>
      </c>
      <c r="N10" s="2">
        <f t="shared" ca="1" si="5"/>
        <v>43054.162467245376</v>
      </c>
      <c r="O10" s="9">
        <v>43047</v>
      </c>
      <c r="P10" s="14">
        <v>43048</v>
      </c>
      <c r="Q10" s="1">
        <f t="shared" si="6"/>
        <v>43047</v>
      </c>
      <c r="R10" s="6">
        <f t="shared" ca="1" si="21"/>
        <v>43048.75</v>
      </c>
      <c r="S10" s="6">
        <f t="shared" ca="1" si="7"/>
        <v>43048.875</v>
      </c>
      <c r="T10" s="5">
        <f t="shared" ca="1" si="8"/>
        <v>43048.75</v>
      </c>
      <c r="U10" s="5">
        <f t="shared" ca="1" si="8"/>
        <v>43048.875</v>
      </c>
      <c r="V10" s="1">
        <f t="shared" ca="1" si="9"/>
        <v>3</v>
      </c>
      <c r="W10" s="3">
        <f t="shared" si="10"/>
        <v>43048</v>
      </c>
      <c r="X10" t="str">
        <f t="shared" ca="1" si="11"/>
        <v>2017-11-09T18:00:00-0600</v>
      </c>
      <c r="Y10" t="str">
        <f t="shared" ca="1" si="11"/>
        <v>2017-11-09T21:00:00-0600</v>
      </c>
      <c r="Z10" s="1" t="s">
        <v>35</v>
      </c>
      <c r="AA10" s="1" t="s">
        <v>36</v>
      </c>
      <c r="AB10">
        <f t="shared" ca="1" si="12"/>
        <v>715888973</v>
      </c>
      <c r="AC10" t="str">
        <f t="shared" ca="1" si="12"/>
        <v>AA-7083</v>
      </c>
      <c r="AD10" t="str">
        <f t="shared" ca="1" si="13"/>
        <v>Morbi porttitor molestie libero, at ornare erat tristique id</v>
      </c>
      <c r="AE10" s="4" t="str">
        <f t="shared" si="0"/>
        <v>43047_02</v>
      </c>
      <c r="AG10" s="1" t="s">
        <v>104</v>
      </c>
      <c r="AH10" s="2">
        <f t="shared" ca="1" si="14"/>
        <v>43054.162467245376</v>
      </c>
      <c r="AI10" t="str">
        <f t="shared" ca="1" si="15"/>
        <v>2017-11-15T03:53:57-06:00</v>
      </c>
      <c r="AJ10" s="8">
        <f t="shared" ca="1" si="16"/>
        <v>715888973</v>
      </c>
      <c r="AK10" s="8" t="str">
        <f t="shared" ca="1" si="17"/>
        <v>AA-7083</v>
      </c>
      <c r="AL10" t="s">
        <v>581</v>
      </c>
      <c r="AM10" s="1" t="s">
        <v>104</v>
      </c>
      <c r="AN10" s="1">
        <f t="shared" ca="1" si="18"/>
        <v>3</v>
      </c>
      <c r="AO10" s="1">
        <f t="shared" si="1"/>
        <v>2</v>
      </c>
      <c r="AP10" s="1">
        <f t="shared" ca="1" si="19"/>
        <v>2.1000000000000001E-2</v>
      </c>
      <c r="AQ10" s="1">
        <f t="shared" ca="1" si="20"/>
        <v>106</v>
      </c>
    </row>
    <row r="11" spans="2:43" x14ac:dyDescent="0.2">
      <c r="B11" t="str">
        <f t="shared" ca="1" si="2"/>
        <v>aaron_2017-11-15_06-05-00_Wed</v>
      </c>
      <c r="C11" t="s">
        <v>53</v>
      </c>
      <c r="D11" t="s">
        <v>54</v>
      </c>
      <c r="E11" t="s">
        <v>34</v>
      </c>
      <c r="F11" t="s">
        <v>55</v>
      </c>
      <c r="G11" s="1" t="s">
        <v>30</v>
      </c>
      <c r="H11" t="s">
        <v>32</v>
      </c>
      <c r="I11" t="s">
        <v>33</v>
      </c>
      <c r="J11" t="s">
        <v>39</v>
      </c>
      <c r="K11" s="7" t="str">
        <f t="shared" ca="1" si="3"/>
        <v>2017-11-15T06:05:00-06:00</v>
      </c>
      <c r="L11" t="str">
        <f t="shared" si="4"/>
        <v>43047_02</v>
      </c>
      <c r="M11" s="1" t="s">
        <v>52</v>
      </c>
      <c r="N11" s="2">
        <f t="shared" ca="1" si="5"/>
        <v>43054.253467245377</v>
      </c>
      <c r="O11" s="9">
        <v>43047</v>
      </c>
      <c r="P11" s="14">
        <v>43048</v>
      </c>
      <c r="Q11" s="1">
        <f t="shared" si="6"/>
        <v>43047</v>
      </c>
      <c r="R11" s="6">
        <f t="shared" ca="1" si="21"/>
        <v>43048.875</v>
      </c>
      <c r="S11" s="6">
        <f t="shared" ca="1" si="7"/>
        <v>43049.041666666664</v>
      </c>
      <c r="T11" s="5">
        <f t="shared" ca="1" si="8"/>
        <v>43048.875</v>
      </c>
      <c r="U11" s="5">
        <f t="shared" ca="1" si="8"/>
        <v>43049.041666666664</v>
      </c>
      <c r="V11" s="1">
        <f t="shared" ca="1" si="9"/>
        <v>4</v>
      </c>
      <c r="W11" s="3">
        <f t="shared" si="10"/>
        <v>43048</v>
      </c>
      <c r="X11" t="str">
        <f t="shared" ca="1" si="11"/>
        <v>2017-11-09T21:00:00-0600</v>
      </c>
      <c r="Y11" t="str">
        <f t="shared" ca="1" si="11"/>
        <v>2017-11-10T01:00:00-0600</v>
      </c>
      <c r="Z11" s="1" t="s">
        <v>35</v>
      </c>
      <c r="AA11" s="1" t="s">
        <v>36</v>
      </c>
      <c r="AB11">
        <f t="shared" ca="1" si="12"/>
        <v>715822059</v>
      </c>
      <c r="AC11" t="str">
        <f t="shared" ca="1" si="12"/>
        <v>AA-7455</v>
      </c>
      <c r="AD11" t="str">
        <f t="shared" ca="1" si="13"/>
        <v>Donec nec diam tristique orci fringilla porttitor</v>
      </c>
      <c r="AE11" s="4" t="str">
        <f t="shared" si="0"/>
        <v>43047_02</v>
      </c>
      <c r="AG11" s="1" t="s">
        <v>104</v>
      </c>
      <c r="AH11" s="2">
        <f t="shared" ca="1" si="14"/>
        <v>43054.253467245377</v>
      </c>
      <c r="AI11" t="str">
        <f t="shared" ca="1" si="15"/>
        <v>2017-11-15T06:05:00-06:00</v>
      </c>
      <c r="AJ11" s="8">
        <f t="shared" ca="1" si="16"/>
        <v>715822059</v>
      </c>
      <c r="AK11" s="8" t="str">
        <f t="shared" ca="1" si="17"/>
        <v>AA-7455</v>
      </c>
      <c r="AL11" t="s">
        <v>582</v>
      </c>
      <c r="AM11" s="1" t="s">
        <v>104</v>
      </c>
      <c r="AN11" s="1">
        <f t="shared" ca="1" si="18"/>
        <v>4</v>
      </c>
      <c r="AO11" s="1">
        <f t="shared" si="1"/>
        <v>2</v>
      </c>
      <c r="AP11" s="1">
        <f t="shared" ca="1" si="19"/>
        <v>9.0999999999999998E-2</v>
      </c>
      <c r="AQ11" s="1">
        <f t="shared" ca="1" si="20"/>
        <v>424</v>
      </c>
    </row>
    <row r="12" spans="2:43" x14ac:dyDescent="0.2">
      <c r="B12" t="str">
        <f t="shared" ca="1" si="2"/>
        <v>aaron_2017-11-15_07-38-36_Wed</v>
      </c>
      <c r="C12" t="s">
        <v>53</v>
      </c>
      <c r="D12" t="s">
        <v>54</v>
      </c>
      <c r="E12" t="s">
        <v>34</v>
      </c>
      <c r="F12" t="s">
        <v>55</v>
      </c>
      <c r="G12" s="1" t="s">
        <v>30</v>
      </c>
      <c r="H12" t="s">
        <v>32</v>
      </c>
      <c r="I12" t="s">
        <v>33</v>
      </c>
      <c r="J12" t="s">
        <v>39</v>
      </c>
      <c r="K12" s="7" t="str">
        <f t="shared" ca="1" si="3"/>
        <v>2017-11-15T07:38:36-06:00</v>
      </c>
      <c r="L12" t="str">
        <f t="shared" si="4"/>
        <v>43047_02</v>
      </c>
      <c r="M12" s="1" t="s">
        <v>52</v>
      </c>
      <c r="N12" s="2">
        <f t="shared" ca="1" si="5"/>
        <v>43054.318467245379</v>
      </c>
      <c r="O12" s="9">
        <v>43047</v>
      </c>
      <c r="P12" s="14">
        <v>43048</v>
      </c>
      <c r="Q12" s="1">
        <f t="shared" si="6"/>
        <v>43047</v>
      </c>
      <c r="R12" s="6">
        <f t="shared" ca="1" si="21"/>
        <v>43049.041666666664</v>
      </c>
      <c r="S12" s="6">
        <f t="shared" ca="1" si="7"/>
        <v>43049.083333333328</v>
      </c>
      <c r="T12" s="5">
        <f t="shared" ca="1" si="8"/>
        <v>43049.041666666664</v>
      </c>
      <c r="U12" s="5">
        <f t="shared" ca="1" si="8"/>
        <v>43049.083333333328</v>
      </c>
      <c r="V12" s="1">
        <f t="shared" ca="1" si="9"/>
        <v>1</v>
      </c>
      <c r="W12" s="3">
        <f t="shared" si="10"/>
        <v>43048</v>
      </c>
      <c r="X12" t="str">
        <f t="shared" ca="1" si="11"/>
        <v>2017-11-10T01:00:00-0600</v>
      </c>
      <c r="Y12" t="str">
        <f t="shared" ca="1" si="11"/>
        <v>2017-11-10T02:00:00-0600</v>
      </c>
      <c r="Z12" s="1" t="s">
        <v>35</v>
      </c>
      <c r="AA12" s="1" t="s">
        <v>36</v>
      </c>
      <c r="AB12">
        <f t="shared" ca="1" si="12"/>
        <v>715096354</v>
      </c>
      <c r="AC12" t="str">
        <f t="shared" ca="1" si="12"/>
        <v>AA-7499</v>
      </c>
      <c r="AD12" t="str">
        <f t="shared" ca="1" si="13"/>
        <v>Vivamus condimentum odio at bibendum pharetra</v>
      </c>
      <c r="AE12" s="4" t="str">
        <f t="shared" si="0"/>
        <v>43047_02</v>
      </c>
      <c r="AG12" s="1" t="s">
        <v>104</v>
      </c>
      <c r="AH12" s="2">
        <f t="shared" ca="1" si="14"/>
        <v>43054.318467245379</v>
      </c>
      <c r="AI12" t="str">
        <f t="shared" ca="1" si="15"/>
        <v>2017-11-15T07:38:36-06:00</v>
      </c>
      <c r="AJ12" s="8">
        <f t="shared" ca="1" si="16"/>
        <v>715096354</v>
      </c>
      <c r="AK12" s="8" t="str">
        <f t="shared" ca="1" si="17"/>
        <v>AA-7499</v>
      </c>
      <c r="AL12" t="s">
        <v>583</v>
      </c>
      <c r="AM12" s="1" t="s">
        <v>104</v>
      </c>
      <c r="AN12" s="1">
        <f t="shared" ca="1" si="18"/>
        <v>1</v>
      </c>
      <c r="AO12" s="1">
        <f t="shared" si="1"/>
        <v>2</v>
      </c>
      <c r="AP12" s="1">
        <f t="shared" ca="1" si="19"/>
        <v>6.5000000000000002E-2</v>
      </c>
      <c r="AQ12" s="1">
        <f t="shared" ca="1" si="20"/>
        <v>554</v>
      </c>
    </row>
    <row r="13" spans="2:43" x14ac:dyDescent="0.2">
      <c r="B13" t="str">
        <f t="shared" ca="1" si="2"/>
        <v>aaron_2017-11-15_09-10-45_Wed</v>
      </c>
      <c r="C13" t="s">
        <v>53</v>
      </c>
      <c r="D13" t="s">
        <v>54</v>
      </c>
      <c r="E13" t="s">
        <v>34</v>
      </c>
      <c r="F13" t="s">
        <v>55</v>
      </c>
      <c r="G13" s="1" t="s">
        <v>30</v>
      </c>
      <c r="H13" t="s">
        <v>32</v>
      </c>
      <c r="I13" t="s">
        <v>33</v>
      </c>
      <c r="J13" t="s">
        <v>39</v>
      </c>
      <c r="K13" s="7" t="str">
        <f t="shared" ca="1" si="3"/>
        <v>2017-11-15T09:10:45-06:00</v>
      </c>
      <c r="L13" t="str">
        <f t="shared" si="4"/>
        <v>43047_03</v>
      </c>
      <c r="M13" s="1" t="s">
        <v>52</v>
      </c>
      <c r="N13" s="2">
        <f t="shared" ca="1" si="5"/>
        <v>43054.382467245377</v>
      </c>
      <c r="O13" s="9">
        <v>43047</v>
      </c>
      <c r="P13" s="14">
        <v>43049</v>
      </c>
      <c r="Q13" s="1">
        <f t="shared" si="6"/>
        <v>43047</v>
      </c>
      <c r="R13" s="6">
        <f t="shared" si="21"/>
        <v>43049.333333333336</v>
      </c>
      <c r="S13" s="6">
        <f t="shared" ca="1" si="7"/>
        <v>43049.416666666672</v>
      </c>
      <c r="T13" s="5">
        <f t="shared" si="8"/>
        <v>43049.333333333336</v>
      </c>
      <c r="U13" s="5">
        <f t="shared" ca="1" si="8"/>
        <v>43049.416666666672</v>
      </c>
      <c r="V13" s="1">
        <f t="shared" ca="1" si="9"/>
        <v>2</v>
      </c>
      <c r="W13" s="3">
        <f t="shared" si="10"/>
        <v>43049</v>
      </c>
      <c r="X13" t="str">
        <f t="shared" si="11"/>
        <v>2017-11-10T08:00:00-0600</v>
      </c>
      <c r="Y13" t="str">
        <f t="shared" ca="1" si="11"/>
        <v>2017-11-10T10:00:00-0600</v>
      </c>
      <c r="Z13" s="1" t="s">
        <v>35</v>
      </c>
      <c r="AA13" s="1" t="s">
        <v>36</v>
      </c>
      <c r="AB13">
        <f t="shared" ca="1" si="12"/>
        <v>715714594</v>
      </c>
      <c r="AC13" t="str">
        <f t="shared" ca="1" si="12"/>
        <v>AA-7464</v>
      </c>
      <c r="AD13" t="str">
        <f t="shared" ca="1" si="13"/>
        <v>Vestibulum accumsan feugiat ante</v>
      </c>
      <c r="AE13" s="4" t="str">
        <f t="shared" si="0"/>
        <v>43047_03</v>
      </c>
      <c r="AG13" s="1" t="s">
        <v>104</v>
      </c>
      <c r="AH13" s="2">
        <f t="shared" ca="1" si="14"/>
        <v>43054.382467245377</v>
      </c>
      <c r="AI13" t="str">
        <f t="shared" ca="1" si="15"/>
        <v>2017-11-15T09:10:45-06:00</v>
      </c>
      <c r="AJ13" s="8">
        <f t="shared" ca="1" si="16"/>
        <v>715714594</v>
      </c>
      <c r="AK13" s="8" t="str">
        <f t="shared" ca="1" si="17"/>
        <v>AA-7464</v>
      </c>
      <c r="AL13" t="s">
        <v>584</v>
      </c>
      <c r="AM13" s="1" t="s">
        <v>104</v>
      </c>
      <c r="AN13" s="1">
        <f t="shared" ca="1" si="18"/>
        <v>2</v>
      </c>
      <c r="AO13" s="1">
        <f t="shared" si="1"/>
        <v>3</v>
      </c>
      <c r="AP13" s="1">
        <f t="shared" ca="1" si="19"/>
        <v>6.4000000000000001E-2</v>
      </c>
      <c r="AQ13" s="1">
        <f t="shared" ca="1" si="20"/>
        <v>72</v>
      </c>
    </row>
    <row r="14" spans="2:43" x14ac:dyDescent="0.2">
      <c r="B14" t="str">
        <f t="shared" ca="1" si="2"/>
        <v>aaron_2017-11-15_09-12-12_Wed</v>
      </c>
      <c r="C14" t="s">
        <v>53</v>
      </c>
      <c r="D14" t="s">
        <v>54</v>
      </c>
      <c r="E14" t="s">
        <v>34</v>
      </c>
      <c r="F14" t="s">
        <v>55</v>
      </c>
      <c r="G14" s="1" t="s">
        <v>30</v>
      </c>
      <c r="H14" t="s">
        <v>32</v>
      </c>
      <c r="I14" t="s">
        <v>33</v>
      </c>
      <c r="J14" t="s">
        <v>39</v>
      </c>
      <c r="K14" s="7" t="str">
        <f t="shared" ca="1" si="3"/>
        <v>2017-11-15T09:12:12-06:00</v>
      </c>
      <c r="L14" t="str">
        <f t="shared" si="4"/>
        <v>43047_03</v>
      </c>
      <c r="M14" s="1" t="s">
        <v>52</v>
      </c>
      <c r="N14" s="2">
        <f t="shared" ca="1" si="5"/>
        <v>43054.383467245374</v>
      </c>
      <c r="O14" s="9">
        <v>43047</v>
      </c>
      <c r="P14" s="14">
        <v>43049</v>
      </c>
      <c r="Q14" s="1">
        <f t="shared" si="6"/>
        <v>43047</v>
      </c>
      <c r="R14" s="6">
        <f t="shared" ca="1" si="21"/>
        <v>43049.416666666672</v>
      </c>
      <c r="S14" s="6">
        <f t="shared" ca="1" si="7"/>
        <v>43049.458333333336</v>
      </c>
      <c r="T14" s="5">
        <f t="shared" ca="1" si="8"/>
        <v>43049.416666666672</v>
      </c>
      <c r="U14" s="5">
        <f t="shared" ca="1" si="8"/>
        <v>43049.458333333336</v>
      </c>
      <c r="V14" s="1">
        <f t="shared" ca="1" si="9"/>
        <v>1</v>
      </c>
      <c r="W14" s="3">
        <f t="shared" si="10"/>
        <v>43049</v>
      </c>
      <c r="X14" t="str">
        <f t="shared" ca="1" si="11"/>
        <v>2017-11-10T10:00:00-0600</v>
      </c>
      <c r="Y14" t="str">
        <f t="shared" ca="1" si="11"/>
        <v>2017-11-10T11:00:00-0600</v>
      </c>
      <c r="Z14" s="1" t="s">
        <v>35</v>
      </c>
      <c r="AA14" s="1" t="s">
        <v>36</v>
      </c>
      <c r="AB14">
        <f t="shared" ca="1" si="12"/>
        <v>715218193</v>
      </c>
      <c r="AC14" t="str">
        <f t="shared" ca="1" si="12"/>
        <v>AA-7893</v>
      </c>
      <c r="AD14" t="str">
        <f t="shared" ca="1" si="13"/>
        <v>Nam egestas ut tortor eget commodo.</v>
      </c>
      <c r="AE14" s="4" t="str">
        <f t="shared" si="0"/>
        <v>43047_03</v>
      </c>
      <c r="AG14" s="1" t="s">
        <v>104</v>
      </c>
      <c r="AH14" s="2">
        <f t="shared" ca="1" si="14"/>
        <v>43054.383467245374</v>
      </c>
      <c r="AI14" t="str">
        <f t="shared" ca="1" si="15"/>
        <v>2017-11-15T09:12:12-06:00</v>
      </c>
      <c r="AJ14" s="8">
        <f t="shared" ca="1" si="16"/>
        <v>715218193</v>
      </c>
      <c r="AK14" s="8" t="str">
        <f t="shared" ca="1" si="17"/>
        <v>AA-7893</v>
      </c>
      <c r="AL14" t="s">
        <v>585</v>
      </c>
      <c r="AM14" s="1" t="s">
        <v>104</v>
      </c>
      <c r="AN14" s="1">
        <f t="shared" ca="1" si="18"/>
        <v>1</v>
      </c>
      <c r="AO14" s="1">
        <f t="shared" si="1"/>
        <v>3</v>
      </c>
      <c r="AP14" s="1">
        <f t="shared" ca="1" si="19"/>
        <v>1E-3</v>
      </c>
      <c r="AQ14" s="1">
        <f t="shared" ca="1" si="20"/>
        <v>206</v>
      </c>
    </row>
    <row r="15" spans="2:43" x14ac:dyDescent="0.2">
      <c r="B15" t="str">
        <f t="shared" ca="1" si="2"/>
        <v>aaron_2017-11-15_11-13-09_Wed</v>
      </c>
      <c r="C15" t="s">
        <v>53</v>
      </c>
      <c r="D15" t="s">
        <v>54</v>
      </c>
      <c r="E15" t="s">
        <v>34</v>
      </c>
      <c r="F15" t="s">
        <v>55</v>
      </c>
      <c r="G15" s="1" t="s">
        <v>30</v>
      </c>
      <c r="H15" t="s">
        <v>32</v>
      </c>
      <c r="I15" t="s">
        <v>33</v>
      </c>
      <c r="J15" t="s">
        <v>39</v>
      </c>
      <c r="K15" s="7" t="str">
        <f t="shared" ca="1" si="3"/>
        <v>2017-11-15T11:13:09-06:00</v>
      </c>
      <c r="L15" t="str">
        <f t="shared" si="4"/>
        <v>43047_03</v>
      </c>
      <c r="M15" s="1" t="s">
        <v>52</v>
      </c>
      <c r="N15" s="2">
        <f t="shared" ca="1" si="5"/>
        <v>43054.467467245377</v>
      </c>
      <c r="O15" s="9">
        <v>43047</v>
      </c>
      <c r="P15" s="14">
        <v>43049</v>
      </c>
      <c r="Q15" s="1">
        <f t="shared" si="6"/>
        <v>43047</v>
      </c>
      <c r="R15" s="6">
        <f t="shared" ca="1" si="21"/>
        <v>43049.458333333336</v>
      </c>
      <c r="S15" s="6">
        <f t="shared" ca="1" si="7"/>
        <v>43049.666666666672</v>
      </c>
      <c r="T15" s="5">
        <f t="shared" ca="1" si="8"/>
        <v>43049.458333333336</v>
      </c>
      <c r="U15" s="5">
        <f t="shared" ca="1" si="8"/>
        <v>43049.666666666672</v>
      </c>
      <c r="V15" s="1">
        <f t="shared" ca="1" si="9"/>
        <v>5</v>
      </c>
      <c r="W15" s="3">
        <f t="shared" si="10"/>
        <v>43049</v>
      </c>
      <c r="X15" t="str">
        <f t="shared" ca="1" si="11"/>
        <v>2017-11-10T11:00:00-0600</v>
      </c>
      <c r="Y15" t="str">
        <f t="shared" ca="1" si="11"/>
        <v>2017-11-10T16:00:00-0600</v>
      </c>
      <c r="Z15" s="1" t="s">
        <v>35</v>
      </c>
      <c r="AA15" s="1" t="s">
        <v>36</v>
      </c>
      <c r="AB15">
        <f t="shared" ca="1" si="12"/>
        <v>715618244</v>
      </c>
      <c r="AC15" t="str">
        <f t="shared" ca="1" si="12"/>
        <v>AA-7723</v>
      </c>
      <c r="AD15" t="str">
        <f t="shared" ca="1" si="13"/>
        <v>In viverra nisl nec turpis vulputate convallis</v>
      </c>
      <c r="AE15" s="4" t="str">
        <f t="shared" si="0"/>
        <v>43047_03</v>
      </c>
      <c r="AG15" s="1" t="s">
        <v>104</v>
      </c>
      <c r="AH15" s="2">
        <f t="shared" ca="1" si="14"/>
        <v>43054.467467245377</v>
      </c>
      <c r="AI15" t="str">
        <f t="shared" ca="1" si="15"/>
        <v>2017-11-15T11:13:09-06:00</v>
      </c>
      <c r="AJ15" s="8">
        <f t="shared" ca="1" si="16"/>
        <v>715618244</v>
      </c>
      <c r="AK15" s="8" t="str">
        <f t="shared" ca="1" si="17"/>
        <v>AA-7723</v>
      </c>
      <c r="AL15" t="s">
        <v>586</v>
      </c>
      <c r="AM15" s="1" t="s">
        <v>104</v>
      </c>
      <c r="AN15" s="1">
        <f t="shared" ca="1" si="18"/>
        <v>5</v>
      </c>
      <c r="AO15" s="1">
        <f t="shared" si="1"/>
        <v>3</v>
      </c>
      <c r="AP15" s="1">
        <f t="shared" ca="1" si="19"/>
        <v>8.4000000000000005E-2</v>
      </c>
      <c r="AQ15" s="1">
        <f t="shared" ca="1" si="20"/>
        <v>240</v>
      </c>
    </row>
    <row r="16" spans="2:43" x14ac:dyDescent="0.2">
      <c r="B16" t="str">
        <f t="shared" ca="1" si="2"/>
        <v>aaron_2017-11-15_11-26-07_Wed</v>
      </c>
      <c r="C16" t="s">
        <v>53</v>
      </c>
      <c r="D16" t="s">
        <v>54</v>
      </c>
      <c r="E16" t="s">
        <v>34</v>
      </c>
      <c r="F16" t="s">
        <v>55</v>
      </c>
      <c r="G16" s="1" t="s">
        <v>30</v>
      </c>
      <c r="H16" t="s">
        <v>32</v>
      </c>
      <c r="I16" t="s">
        <v>33</v>
      </c>
      <c r="J16" t="s">
        <v>39</v>
      </c>
      <c r="K16" s="7" t="str">
        <f t="shared" ca="1" si="3"/>
        <v>2017-11-15T11:26:07-06:00</v>
      </c>
      <c r="L16" t="str">
        <f t="shared" si="4"/>
        <v>43047_03</v>
      </c>
      <c r="M16" s="1" t="s">
        <v>52</v>
      </c>
      <c r="N16" s="2">
        <f t="shared" ca="1" si="5"/>
        <v>43054.476467245375</v>
      </c>
      <c r="O16" s="9">
        <v>43047</v>
      </c>
      <c r="P16" s="14">
        <v>43049</v>
      </c>
      <c r="Q16" s="1">
        <f t="shared" si="6"/>
        <v>43047</v>
      </c>
      <c r="R16" s="6">
        <f t="shared" ca="1" si="21"/>
        <v>43049.666666666672</v>
      </c>
      <c r="S16" s="6">
        <f t="shared" ca="1" si="7"/>
        <v>43049.791666666672</v>
      </c>
      <c r="T16" s="5">
        <f t="shared" ca="1" si="8"/>
        <v>43049.666666666672</v>
      </c>
      <c r="U16" s="5">
        <f t="shared" ca="1" si="8"/>
        <v>43049.791666666672</v>
      </c>
      <c r="V16" s="1">
        <f t="shared" ca="1" si="9"/>
        <v>3</v>
      </c>
      <c r="W16" s="3">
        <f t="shared" si="10"/>
        <v>43049</v>
      </c>
      <c r="X16" t="str">
        <f t="shared" ca="1" si="11"/>
        <v>2017-11-10T16:00:00-0600</v>
      </c>
      <c r="Y16" t="str">
        <f t="shared" ca="1" si="11"/>
        <v>2017-11-10T19:00:00-0600</v>
      </c>
      <c r="Z16" s="1" t="s">
        <v>35</v>
      </c>
      <c r="AA16" s="1" t="s">
        <v>36</v>
      </c>
      <c r="AB16">
        <f t="shared" ca="1" si="12"/>
        <v>715379953</v>
      </c>
      <c r="AC16" t="str">
        <f t="shared" ca="1" si="12"/>
        <v>AA-7092</v>
      </c>
      <c r="AD16" t="str">
        <f t="shared" ca="1" si="13"/>
        <v>Pellentesque habitant morbi tristique senectus et netus et malesuada fames ac turpis egestas</v>
      </c>
      <c r="AE16" s="4" t="str">
        <f t="shared" si="0"/>
        <v>43047_03</v>
      </c>
      <c r="AG16" s="1" t="s">
        <v>104</v>
      </c>
      <c r="AH16" s="2">
        <f t="shared" ca="1" si="14"/>
        <v>43054.476467245375</v>
      </c>
      <c r="AI16" t="str">
        <f t="shared" ca="1" si="15"/>
        <v>2017-11-15T11:26:07-06:00</v>
      </c>
      <c r="AJ16" s="8">
        <f t="shared" ca="1" si="16"/>
        <v>715379953</v>
      </c>
      <c r="AK16" s="8" t="str">
        <f t="shared" ca="1" si="17"/>
        <v>AA-7092</v>
      </c>
      <c r="AL16" t="s">
        <v>587</v>
      </c>
      <c r="AM16" s="1" t="s">
        <v>104</v>
      </c>
      <c r="AN16" s="1">
        <f t="shared" ca="1" si="18"/>
        <v>3</v>
      </c>
      <c r="AO16" s="1">
        <f t="shared" si="1"/>
        <v>3</v>
      </c>
      <c r="AP16" s="1">
        <f t="shared" ca="1" si="19"/>
        <v>8.9999999999999993E-3</v>
      </c>
      <c r="AQ16" s="1">
        <f t="shared" ca="1" si="20"/>
        <v>360</v>
      </c>
    </row>
    <row r="17" spans="2:43" x14ac:dyDescent="0.2">
      <c r="B17" t="str">
        <f t="shared" ca="1" si="2"/>
        <v>aaron_2017-11-15_12-53-57_Wed</v>
      </c>
      <c r="C17" t="s">
        <v>53</v>
      </c>
      <c r="D17" t="s">
        <v>54</v>
      </c>
      <c r="E17" t="s">
        <v>34</v>
      </c>
      <c r="F17" t="s">
        <v>55</v>
      </c>
      <c r="G17" s="1" t="s">
        <v>30</v>
      </c>
      <c r="H17" t="s">
        <v>32</v>
      </c>
      <c r="I17" t="s">
        <v>33</v>
      </c>
      <c r="J17" t="s">
        <v>39</v>
      </c>
      <c r="K17" s="7" t="str">
        <f t="shared" ca="1" si="3"/>
        <v>2017-11-15T12:53:57-06:00</v>
      </c>
      <c r="L17" t="str">
        <f t="shared" si="4"/>
        <v>43047_03</v>
      </c>
      <c r="M17" s="1" t="s">
        <v>52</v>
      </c>
      <c r="N17" s="2">
        <f t="shared" ca="1" si="5"/>
        <v>43054.537467245376</v>
      </c>
      <c r="O17" s="9">
        <v>43047</v>
      </c>
      <c r="P17" s="14">
        <v>43049</v>
      </c>
      <c r="Q17" s="1">
        <f t="shared" si="6"/>
        <v>43047</v>
      </c>
      <c r="R17" s="6">
        <f t="shared" ca="1" si="21"/>
        <v>43049.791666666672</v>
      </c>
      <c r="S17" s="6">
        <f t="shared" ca="1" si="7"/>
        <v>43049.958333333336</v>
      </c>
      <c r="T17" s="5">
        <f t="shared" ca="1" si="8"/>
        <v>43049.791666666672</v>
      </c>
      <c r="U17" s="5">
        <f t="shared" ca="1" si="8"/>
        <v>43049.958333333336</v>
      </c>
      <c r="V17" s="1">
        <f t="shared" ca="1" si="9"/>
        <v>4</v>
      </c>
      <c r="W17" s="3">
        <f t="shared" si="10"/>
        <v>43049</v>
      </c>
      <c r="X17" t="str">
        <f t="shared" ca="1" si="11"/>
        <v>2017-11-10T19:00:00-0600</v>
      </c>
      <c r="Y17" t="str">
        <f t="shared" ca="1" si="11"/>
        <v>2017-11-10T23:00:00-0600</v>
      </c>
      <c r="Z17" s="1" t="s">
        <v>35</v>
      </c>
      <c r="AA17" s="1" t="s">
        <v>36</v>
      </c>
      <c r="AB17">
        <f t="shared" ca="1" si="12"/>
        <v>715857417</v>
      </c>
      <c r="AC17" t="str">
        <f t="shared" ca="1" si="12"/>
        <v>AA-7957</v>
      </c>
      <c r="AD17" t="str">
        <f t="shared" ca="1" si="13"/>
        <v>Vivamus venenatis lacus purus, at viverra dolor efficitur ut</v>
      </c>
      <c r="AE17" s="4" t="str">
        <f t="shared" si="0"/>
        <v>43047_03</v>
      </c>
      <c r="AG17" s="1" t="s">
        <v>104</v>
      </c>
      <c r="AH17" s="2">
        <f t="shared" ca="1" si="14"/>
        <v>43054.537467245376</v>
      </c>
      <c r="AI17" t="str">
        <f t="shared" ca="1" si="15"/>
        <v>2017-11-15T12:53:57-06:00</v>
      </c>
      <c r="AJ17" s="8">
        <f t="shared" ca="1" si="16"/>
        <v>715857417</v>
      </c>
      <c r="AK17" s="8" t="str">
        <f t="shared" ca="1" si="17"/>
        <v>AA-7957</v>
      </c>
      <c r="AL17" t="s">
        <v>588</v>
      </c>
      <c r="AM17" s="1" t="s">
        <v>104</v>
      </c>
      <c r="AN17" s="1">
        <f t="shared" ca="1" si="18"/>
        <v>4</v>
      </c>
      <c r="AO17" s="1">
        <f t="shared" si="1"/>
        <v>3</v>
      </c>
      <c r="AP17" s="1">
        <f t="shared" ca="1" si="19"/>
        <v>6.0999999999999999E-2</v>
      </c>
      <c r="AQ17" s="1">
        <f t="shared" ca="1" si="20"/>
        <v>408</v>
      </c>
    </row>
    <row r="18" spans="2:43" x14ac:dyDescent="0.2">
      <c r="B18" t="str">
        <f t="shared" ca="1" si="2"/>
        <v>aaron_2017-11-15_13-09-48_Wed</v>
      </c>
      <c r="C18" t="s">
        <v>53</v>
      </c>
      <c r="D18" t="s">
        <v>54</v>
      </c>
      <c r="E18" t="s">
        <v>34</v>
      </c>
      <c r="F18" t="s">
        <v>55</v>
      </c>
      <c r="G18" s="1" t="s">
        <v>30</v>
      </c>
      <c r="H18" t="s">
        <v>32</v>
      </c>
      <c r="I18" t="s">
        <v>33</v>
      </c>
      <c r="J18" t="s">
        <v>39</v>
      </c>
      <c r="K18" s="7" t="str">
        <f t="shared" ca="1" si="3"/>
        <v>2017-11-15T13:09:48-06:00</v>
      </c>
      <c r="L18" t="str">
        <f t="shared" si="4"/>
        <v>43047_03</v>
      </c>
      <c r="M18" s="1" t="s">
        <v>52</v>
      </c>
      <c r="N18" s="2">
        <f t="shared" ca="1" si="5"/>
        <v>43054.548467245375</v>
      </c>
      <c r="O18" s="9">
        <v>43047</v>
      </c>
      <c r="P18" s="14">
        <v>43049</v>
      </c>
      <c r="Q18" s="1">
        <f t="shared" si="6"/>
        <v>43047</v>
      </c>
      <c r="R18" s="6">
        <f t="shared" ca="1" si="21"/>
        <v>43049.958333333336</v>
      </c>
      <c r="S18" s="6">
        <f t="shared" ca="1" si="7"/>
        <v>43050.125</v>
      </c>
      <c r="T18" s="5">
        <f t="shared" ca="1" si="8"/>
        <v>43049.958333333336</v>
      </c>
      <c r="U18" s="5">
        <f t="shared" ca="1" si="8"/>
        <v>43050.125</v>
      </c>
      <c r="V18" s="1">
        <f t="shared" ca="1" si="9"/>
        <v>4</v>
      </c>
      <c r="W18" s="3">
        <f t="shared" si="10"/>
        <v>43049</v>
      </c>
      <c r="X18" t="str">
        <f t="shared" ca="1" si="11"/>
        <v>2017-11-10T23:00:00-0600</v>
      </c>
      <c r="Y18" t="str">
        <f t="shared" ca="1" si="11"/>
        <v>2017-11-11T03:00:00-0600</v>
      </c>
      <c r="Z18" s="1" t="s">
        <v>35</v>
      </c>
      <c r="AA18" s="1" t="s">
        <v>36</v>
      </c>
      <c r="AB18">
        <f t="shared" ca="1" si="12"/>
        <v>715150574</v>
      </c>
      <c r="AC18" t="str">
        <f t="shared" ca="1" si="12"/>
        <v>AA-7271</v>
      </c>
      <c r="AD18" t="str">
        <f t="shared" ca="1" si="13"/>
        <v>Sed vitae vestibulum justo</v>
      </c>
      <c r="AE18" s="4" t="str">
        <f t="shared" si="0"/>
        <v>43047_03</v>
      </c>
      <c r="AG18" s="1" t="s">
        <v>104</v>
      </c>
      <c r="AH18" s="2">
        <f t="shared" ca="1" si="14"/>
        <v>43054.548467245375</v>
      </c>
      <c r="AI18" t="str">
        <f t="shared" ca="1" si="15"/>
        <v>2017-11-15T13:09:48-06:00</v>
      </c>
      <c r="AJ18" s="8">
        <f t="shared" ca="1" si="16"/>
        <v>715150574</v>
      </c>
      <c r="AK18" s="8" t="str">
        <f t="shared" ca="1" si="17"/>
        <v>AA-7271</v>
      </c>
      <c r="AL18" t="s">
        <v>589</v>
      </c>
      <c r="AM18" s="1" t="s">
        <v>104</v>
      </c>
      <c r="AN18" s="1">
        <f t="shared" ca="1" si="18"/>
        <v>4</v>
      </c>
      <c r="AO18" s="1">
        <f t="shared" si="1"/>
        <v>3</v>
      </c>
      <c r="AP18" s="1">
        <f t="shared" ca="1" si="19"/>
        <v>1.0999999999999999E-2</v>
      </c>
      <c r="AQ18" s="1">
        <f t="shared" ca="1" si="20"/>
        <v>474</v>
      </c>
    </row>
    <row r="19" spans="2:43" x14ac:dyDescent="0.2">
      <c r="B19" t="str">
        <f t="shared" ca="1" si="2"/>
        <v>aaron_2017-11-15_14-11-43_Wed</v>
      </c>
      <c r="C19" t="s">
        <v>53</v>
      </c>
      <c r="D19" t="s">
        <v>54</v>
      </c>
      <c r="E19" t="s">
        <v>34</v>
      </c>
      <c r="F19" t="s">
        <v>55</v>
      </c>
      <c r="G19" s="1" t="s">
        <v>30</v>
      </c>
      <c r="H19" t="s">
        <v>32</v>
      </c>
      <c r="I19" t="s">
        <v>33</v>
      </c>
      <c r="J19" t="s">
        <v>39</v>
      </c>
      <c r="K19" s="7" t="str">
        <f t="shared" ca="1" si="3"/>
        <v>2017-11-15T14:11:43-06:00</v>
      </c>
      <c r="L19" t="str">
        <f t="shared" si="4"/>
        <v>43047_03</v>
      </c>
      <c r="M19" s="1" t="s">
        <v>52</v>
      </c>
      <c r="N19" s="2">
        <f t="shared" ca="1" si="5"/>
        <v>43054.591467245373</v>
      </c>
      <c r="O19" s="9">
        <v>43047</v>
      </c>
      <c r="P19" s="14">
        <v>43049</v>
      </c>
      <c r="Q19" s="1">
        <f t="shared" si="6"/>
        <v>43047</v>
      </c>
      <c r="R19" s="6">
        <f t="shared" ca="1" si="21"/>
        <v>43050.125</v>
      </c>
      <c r="S19" s="6">
        <f t="shared" ca="1" si="7"/>
        <v>43050.291666666664</v>
      </c>
      <c r="T19" s="5">
        <f t="shared" ca="1" si="8"/>
        <v>43050.125</v>
      </c>
      <c r="U19" s="5">
        <f t="shared" ca="1" si="8"/>
        <v>43050.291666666664</v>
      </c>
      <c r="V19" s="1">
        <f t="shared" ca="1" si="9"/>
        <v>4</v>
      </c>
      <c r="W19" s="3">
        <f t="shared" si="10"/>
        <v>43049</v>
      </c>
      <c r="X19" t="str">
        <f t="shared" ca="1" si="11"/>
        <v>2017-11-11T03:00:00-0600</v>
      </c>
      <c r="Y19" t="str">
        <f t="shared" ca="1" si="11"/>
        <v>2017-11-11T07:00:00-0600</v>
      </c>
      <c r="Z19" s="1" t="s">
        <v>35</v>
      </c>
      <c r="AA19" s="1" t="s">
        <v>36</v>
      </c>
      <c r="AB19">
        <f t="shared" ca="1" si="12"/>
        <v>715962550</v>
      </c>
      <c r="AC19" t="str">
        <f t="shared" ca="1" si="12"/>
        <v>AA-7596</v>
      </c>
      <c r="AD19" t="str">
        <f t="shared" ca="1" si="13"/>
        <v>Sed iaculis dapibus justo sed dictum</v>
      </c>
      <c r="AE19" s="4" t="str">
        <f t="shared" si="0"/>
        <v>43047_03</v>
      </c>
      <c r="AG19" s="1" t="s">
        <v>104</v>
      </c>
      <c r="AH19" s="2">
        <f t="shared" ca="1" si="14"/>
        <v>43054.591467245373</v>
      </c>
      <c r="AI19" t="str">
        <f t="shared" ca="1" si="15"/>
        <v>2017-11-15T14:11:43-06:00</v>
      </c>
      <c r="AJ19" s="8">
        <f t="shared" ca="1" si="16"/>
        <v>715962550</v>
      </c>
      <c r="AK19" s="8" t="str">
        <f t="shared" ca="1" si="17"/>
        <v>AA-7596</v>
      </c>
      <c r="AL19" t="s">
        <v>590</v>
      </c>
      <c r="AM19" s="1" t="s">
        <v>104</v>
      </c>
      <c r="AN19" s="1">
        <f t="shared" ca="1" si="18"/>
        <v>4</v>
      </c>
      <c r="AO19" s="1">
        <f t="shared" si="1"/>
        <v>3</v>
      </c>
      <c r="AP19" s="1">
        <f t="shared" ca="1" si="19"/>
        <v>4.2999999999999997E-2</v>
      </c>
      <c r="AQ19" s="1">
        <f t="shared" ca="1" si="20"/>
        <v>94</v>
      </c>
    </row>
    <row r="20" spans="2:43" x14ac:dyDescent="0.2">
      <c r="B20" t="str">
        <f t="shared" ca="1" si="2"/>
        <v>aaron_2017-11-15_15-42-26_Wed</v>
      </c>
      <c r="C20" t="s">
        <v>53</v>
      </c>
      <c r="D20" t="s">
        <v>54</v>
      </c>
      <c r="E20" t="s">
        <v>34</v>
      </c>
      <c r="F20" t="s">
        <v>55</v>
      </c>
      <c r="G20" s="1" t="s">
        <v>30</v>
      </c>
      <c r="H20" t="s">
        <v>32</v>
      </c>
      <c r="I20" t="s">
        <v>33</v>
      </c>
      <c r="J20" t="s">
        <v>39</v>
      </c>
      <c r="K20" s="7" t="str">
        <f t="shared" ca="1" si="3"/>
        <v>2017-11-15T15:42:26-06:00</v>
      </c>
      <c r="L20" t="str">
        <f t="shared" si="4"/>
        <v>43047_03</v>
      </c>
      <c r="M20" s="1" t="s">
        <v>52</v>
      </c>
      <c r="N20" s="2">
        <f t="shared" ca="1" si="5"/>
        <v>43054.654467245375</v>
      </c>
      <c r="O20" s="9">
        <v>43047</v>
      </c>
      <c r="P20" s="14">
        <v>43049</v>
      </c>
      <c r="Q20" s="1">
        <f t="shared" si="6"/>
        <v>43047</v>
      </c>
      <c r="R20" s="6">
        <f t="shared" ca="1" si="21"/>
        <v>43050.291666666664</v>
      </c>
      <c r="S20" s="6">
        <f t="shared" ca="1" si="7"/>
        <v>43050.375</v>
      </c>
      <c r="T20" s="5">
        <f t="shared" ca="1" si="8"/>
        <v>43050.291666666664</v>
      </c>
      <c r="U20" s="5">
        <f t="shared" ca="1" si="8"/>
        <v>43050.375</v>
      </c>
      <c r="V20" s="1">
        <f t="shared" ca="1" si="9"/>
        <v>2</v>
      </c>
      <c r="W20" s="3">
        <f t="shared" si="10"/>
        <v>43049</v>
      </c>
      <c r="X20" t="str">
        <f t="shared" ca="1" si="11"/>
        <v>2017-11-11T07:00:00-0600</v>
      </c>
      <c r="Y20" t="str">
        <f t="shared" ca="1" si="11"/>
        <v>2017-11-11T09:00:00-0600</v>
      </c>
      <c r="Z20" s="1" t="s">
        <v>35</v>
      </c>
      <c r="AA20" s="1" t="s">
        <v>36</v>
      </c>
      <c r="AB20">
        <f t="shared" ca="1" si="12"/>
        <v>715947219</v>
      </c>
      <c r="AC20" t="str">
        <f t="shared" ca="1" si="12"/>
        <v>AA-7922</v>
      </c>
      <c r="AD20" t="str">
        <f t="shared" ca="1" si="13"/>
        <v>In porta libero et neque blandit semper</v>
      </c>
      <c r="AE20" s="4" t="str">
        <f t="shared" si="0"/>
        <v>43047_03</v>
      </c>
      <c r="AG20" s="1" t="s">
        <v>104</v>
      </c>
      <c r="AH20" s="2">
        <f t="shared" ca="1" si="14"/>
        <v>43054.654467245375</v>
      </c>
      <c r="AI20" t="str">
        <f t="shared" ca="1" si="15"/>
        <v>2017-11-15T15:42:26-06:00</v>
      </c>
      <c r="AJ20" s="8">
        <f t="shared" ca="1" si="16"/>
        <v>715947219</v>
      </c>
      <c r="AK20" s="8" t="str">
        <f t="shared" ca="1" si="17"/>
        <v>AA-7922</v>
      </c>
      <c r="AL20" t="s">
        <v>591</v>
      </c>
      <c r="AM20" s="1" t="s">
        <v>104</v>
      </c>
      <c r="AN20" s="1">
        <f t="shared" ca="1" si="18"/>
        <v>2</v>
      </c>
      <c r="AO20" s="1">
        <f t="shared" si="1"/>
        <v>3</v>
      </c>
      <c r="AP20" s="1">
        <f t="shared" ca="1" si="19"/>
        <v>6.3E-2</v>
      </c>
      <c r="AQ20" s="1">
        <f t="shared" ca="1" si="20"/>
        <v>417</v>
      </c>
    </row>
    <row r="21" spans="2:43" x14ac:dyDescent="0.2">
      <c r="B21" t="str">
        <f t="shared" ca="1" si="2"/>
        <v>aaron_2017-11-15_17-57-48_Wed</v>
      </c>
      <c r="C21" t="s">
        <v>53</v>
      </c>
      <c r="D21" t="s">
        <v>54</v>
      </c>
      <c r="E21" t="s">
        <v>34</v>
      </c>
      <c r="F21" t="s">
        <v>55</v>
      </c>
      <c r="G21" s="1" t="s">
        <v>30</v>
      </c>
      <c r="H21" t="s">
        <v>32</v>
      </c>
      <c r="I21" t="s">
        <v>33</v>
      </c>
      <c r="J21" t="s">
        <v>39</v>
      </c>
      <c r="K21" s="7" t="str">
        <f t="shared" ca="1" si="3"/>
        <v>2017-11-15T17:57:48-06:00</v>
      </c>
      <c r="L21" t="str">
        <f t="shared" si="4"/>
        <v>43047_04</v>
      </c>
      <c r="M21" s="1" t="s">
        <v>52</v>
      </c>
      <c r="N21" s="2">
        <f t="shared" ca="1" si="5"/>
        <v>43054.748467245372</v>
      </c>
      <c r="O21" s="9">
        <v>43047</v>
      </c>
      <c r="P21" s="14">
        <v>43050</v>
      </c>
      <c r="Q21" s="1">
        <f t="shared" si="6"/>
        <v>43047</v>
      </c>
      <c r="R21" s="6">
        <f t="shared" si="21"/>
        <v>43050.333333333336</v>
      </c>
      <c r="S21" s="6">
        <f t="shared" ca="1" si="7"/>
        <v>43050.5</v>
      </c>
      <c r="T21" s="5">
        <f t="shared" si="8"/>
        <v>43050.333333333336</v>
      </c>
      <c r="U21" s="5">
        <f t="shared" ca="1" si="8"/>
        <v>43050.5</v>
      </c>
      <c r="V21" s="1">
        <f t="shared" ca="1" si="9"/>
        <v>4</v>
      </c>
      <c r="W21" s="3">
        <f t="shared" si="10"/>
        <v>43050</v>
      </c>
      <c r="X21" t="str">
        <f t="shared" si="11"/>
        <v>2017-11-11T08:00:00-0600</v>
      </c>
      <c r="Y21" t="str">
        <f t="shared" ca="1" si="11"/>
        <v>2017-11-11T12:00:00-0600</v>
      </c>
      <c r="Z21" s="1" t="s">
        <v>35</v>
      </c>
      <c r="AA21" s="1" t="s">
        <v>36</v>
      </c>
      <c r="AB21">
        <f t="shared" ca="1" si="12"/>
        <v>715481044</v>
      </c>
      <c r="AC21" t="str">
        <f t="shared" ca="1" si="12"/>
        <v>AA-7914</v>
      </c>
      <c r="AD21" t="str">
        <f t="shared" ca="1" si="13"/>
        <v>Praesent ac ipsum elementum, vehicula lorem at, cursus nibh</v>
      </c>
      <c r="AE21" s="4" t="str">
        <f t="shared" si="0"/>
        <v>43047_04</v>
      </c>
      <c r="AG21" s="1" t="s">
        <v>104</v>
      </c>
      <c r="AH21" s="2">
        <f t="shared" ca="1" si="14"/>
        <v>43054.748467245372</v>
      </c>
      <c r="AI21" t="str">
        <f t="shared" ca="1" si="15"/>
        <v>2017-11-15T17:57:48-06:00</v>
      </c>
      <c r="AJ21" s="8">
        <f t="shared" ca="1" si="16"/>
        <v>715481044</v>
      </c>
      <c r="AK21" s="8" t="str">
        <f t="shared" ca="1" si="17"/>
        <v>AA-7914</v>
      </c>
      <c r="AL21" t="s">
        <v>592</v>
      </c>
      <c r="AM21" s="1" t="s">
        <v>104</v>
      </c>
      <c r="AN21" s="1">
        <f t="shared" ca="1" si="18"/>
        <v>4</v>
      </c>
      <c r="AO21" s="1">
        <f t="shared" si="1"/>
        <v>4</v>
      </c>
      <c r="AP21" s="1">
        <f t="shared" ca="1" si="19"/>
        <v>9.4E-2</v>
      </c>
      <c r="AQ21" s="1">
        <f t="shared" ca="1" si="20"/>
        <v>496</v>
      </c>
    </row>
    <row r="22" spans="2:43" x14ac:dyDescent="0.2">
      <c r="B22" t="str">
        <f t="shared" ca="1" si="2"/>
        <v>aaron_2017-11-15_20-04-31_Wed</v>
      </c>
      <c r="C22" t="s">
        <v>53</v>
      </c>
      <c r="D22" t="s">
        <v>54</v>
      </c>
      <c r="E22" t="s">
        <v>34</v>
      </c>
      <c r="F22" t="s">
        <v>55</v>
      </c>
      <c r="G22" s="1" t="s">
        <v>30</v>
      </c>
      <c r="H22" t="s">
        <v>32</v>
      </c>
      <c r="I22" t="s">
        <v>33</v>
      </c>
      <c r="J22" t="s">
        <v>39</v>
      </c>
      <c r="K22" s="7" t="str">
        <f t="shared" ca="1" si="3"/>
        <v>2017-11-15T20:04:31-06:00</v>
      </c>
      <c r="L22" t="str">
        <f>AE22</f>
        <v>43047_04</v>
      </c>
      <c r="M22" s="1" t="s">
        <v>52</v>
      </c>
      <c r="N22" s="2">
        <f t="shared" ca="1" si="5"/>
        <v>43054.836467245375</v>
      </c>
      <c r="O22" s="9">
        <v>43047</v>
      </c>
      <c r="P22" s="14">
        <v>43050</v>
      </c>
      <c r="Q22" s="1">
        <f t="shared" si="6"/>
        <v>43047</v>
      </c>
      <c r="R22" s="6">
        <f t="shared" ca="1" si="21"/>
        <v>43050.5</v>
      </c>
      <c r="S22" s="6">
        <f ca="1">(V22/24)+R22</f>
        <v>43050.625</v>
      </c>
      <c r="T22" s="5">
        <f ca="1">R22</f>
        <v>43050.5</v>
      </c>
      <c r="U22" s="5">
        <f ca="1">S22</f>
        <v>43050.625</v>
      </c>
      <c r="V22" s="1">
        <f t="shared" ca="1" si="9"/>
        <v>3</v>
      </c>
      <c r="W22" s="3">
        <f t="shared" si="10"/>
        <v>43050</v>
      </c>
      <c r="X22" t="str">
        <f ca="1">CONCATENATE(TEXT(R22,"yyyy-mm-dd"),"T",TEXT(R22,"hh:mm:ss"),"-0600")</f>
        <v>2017-11-11T12:00:00-0600</v>
      </c>
      <c r="Y22" t="str">
        <f ca="1">CONCATENATE(TEXT(S22,"yyyy-mm-dd"),"T",TEXT(S22,"hh:mm:ss"),"-0600")</f>
        <v>2017-11-11T15:00:00-0600</v>
      </c>
      <c r="Z22" s="1" t="s">
        <v>35</v>
      </c>
      <c r="AA22" s="1" t="s">
        <v>36</v>
      </c>
      <c r="AB22">
        <f t="shared" ca="1" si="12"/>
        <v>715995237</v>
      </c>
      <c r="AC22" t="str">
        <f t="shared" ca="1" si="12"/>
        <v>AA-7084</v>
      </c>
      <c r="AD22" t="str">
        <f t="shared" ca="1" si="13"/>
        <v>Sed laoreet libero ut mi elementum, efficitur porta metus cursus</v>
      </c>
      <c r="AE22" s="4" t="str">
        <f t="shared" si="0"/>
        <v>43047_04</v>
      </c>
      <c r="AG22" s="1" t="s">
        <v>104</v>
      </c>
      <c r="AH22" s="2">
        <f t="shared" ca="1" si="14"/>
        <v>43054.836467245375</v>
      </c>
      <c r="AI22" t="str">
        <f t="shared" ca="1" si="15"/>
        <v>2017-11-15T20:04:31-06:00</v>
      </c>
      <c r="AJ22" s="8">
        <f t="shared" ca="1" si="16"/>
        <v>715995237</v>
      </c>
      <c r="AK22" s="8" t="str">
        <f t="shared" ca="1" si="17"/>
        <v>AA-7084</v>
      </c>
      <c r="AL22" t="s">
        <v>593</v>
      </c>
      <c r="AM22" s="1" t="s">
        <v>104</v>
      </c>
      <c r="AN22" s="1">
        <f t="shared" ca="1" si="18"/>
        <v>3</v>
      </c>
      <c r="AO22" s="1">
        <f t="shared" si="1"/>
        <v>4</v>
      </c>
      <c r="AP22" s="1">
        <f t="shared" ca="1" si="19"/>
        <v>8.7999999999999995E-2</v>
      </c>
      <c r="AQ22" s="1">
        <f t="shared" ca="1" si="20"/>
        <v>553</v>
      </c>
    </row>
    <row r="23" spans="2:43" x14ac:dyDescent="0.2">
      <c r="B23" t="str">
        <f t="shared" ca="1" si="2"/>
        <v>aaron_2017-11-15_20-59-14_Wed</v>
      </c>
      <c r="C23" t="s">
        <v>53</v>
      </c>
      <c r="D23" t="s">
        <v>54</v>
      </c>
      <c r="E23" t="s">
        <v>34</v>
      </c>
      <c r="F23" t="s">
        <v>55</v>
      </c>
      <c r="G23" s="1" t="s">
        <v>30</v>
      </c>
      <c r="H23" t="s">
        <v>32</v>
      </c>
      <c r="I23" t="s">
        <v>33</v>
      </c>
      <c r="J23" t="s">
        <v>39</v>
      </c>
      <c r="K23" s="7" t="str">
        <f t="shared" ref="K23:K46" ca="1" si="22">AI23</f>
        <v>2017-11-15T20:59:14-06:00</v>
      </c>
      <c r="L23" t="str">
        <f t="shared" ref="L23:L46" si="23">AE23</f>
        <v>43047_04</v>
      </c>
      <c r="M23" s="1" t="s">
        <v>309</v>
      </c>
      <c r="N23" s="2">
        <f t="shared" ref="N23:N46" ca="1" si="24">AH23</f>
        <v>43054.874467245376</v>
      </c>
      <c r="O23" s="9">
        <v>43047</v>
      </c>
      <c r="P23" s="14">
        <v>43050</v>
      </c>
      <c r="Q23" s="1">
        <f t="shared" ref="Q23:Q46" si="25">O23</f>
        <v>43047</v>
      </c>
      <c r="R23" s="6">
        <f t="shared" ca="1" si="21"/>
        <v>43050.625</v>
      </c>
      <c r="S23" s="6">
        <f t="shared" ref="S23:S46" ca="1" si="26">(V23/24)+R23</f>
        <v>43050.708333333336</v>
      </c>
      <c r="T23" s="5">
        <f t="shared" ref="T23:T46" ca="1" si="27">R23</f>
        <v>43050.625</v>
      </c>
      <c r="U23" s="5">
        <f t="shared" ref="U23:U46" ca="1" si="28">S23</f>
        <v>43050.708333333336</v>
      </c>
      <c r="V23" s="1">
        <f t="shared" ref="V23:V46" ca="1" si="29">AN23</f>
        <v>2</v>
      </c>
      <c r="W23" s="3">
        <f t="shared" ref="W23:W46" si="30">P23</f>
        <v>43050</v>
      </c>
      <c r="X23" t="str">
        <f t="shared" ref="X23:X46" ca="1" si="31">CONCATENATE(TEXT(R23,"yyyy-mm-dd"),"T",TEXT(R23,"hh:mm:ss"),"-0600")</f>
        <v>2017-11-11T15:00:00-0600</v>
      </c>
      <c r="Y23" t="str">
        <f t="shared" ref="Y23:Y46" ca="1" si="32">CONCATENATE(TEXT(S23,"yyyy-mm-dd"),"T",TEXT(S23,"hh:mm:ss"),"-0600")</f>
        <v>2017-11-11T17:00:00-0600</v>
      </c>
      <c r="Z23" s="1" t="s">
        <v>35</v>
      </c>
      <c r="AA23" s="1" t="s">
        <v>36</v>
      </c>
      <c r="AB23">
        <f t="shared" ref="AB23:AB46" ca="1" si="33">AJ23</f>
        <v>715001967</v>
      </c>
      <c r="AC23" t="str">
        <f t="shared" ref="AC23:AC46" ca="1" si="34">AK23</f>
        <v>AA-7386</v>
      </c>
      <c r="AD23" t="str">
        <f t="shared" ca="1" si="13"/>
        <v>Ut eleifend, velit vitae facilisis molestie, metus felis viverra felis, id imperdiet enim felis at magna</v>
      </c>
      <c r="AE23" s="4" t="str">
        <f t="shared" ref="AE23:AE46" si="35">CONCATENATE(Q23,"_0",AO23)</f>
        <v>43047_04</v>
      </c>
      <c r="AG23" s="1" t="s">
        <v>104</v>
      </c>
      <c r="AH23" s="2">
        <f t="shared" ca="1" si="14"/>
        <v>43054.874467245376</v>
      </c>
      <c r="AI23" t="str">
        <f t="shared" ca="1" si="15"/>
        <v>2017-11-15T20:59:14-06:00</v>
      </c>
      <c r="AJ23" s="8">
        <f t="shared" ca="1" si="16"/>
        <v>715001967</v>
      </c>
      <c r="AK23" s="8" t="str">
        <f t="shared" ca="1" si="17"/>
        <v>AA-7386</v>
      </c>
      <c r="AL23" t="s">
        <v>594</v>
      </c>
      <c r="AM23" s="1" t="s">
        <v>104</v>
      </c>
      <c r="AN23" s="1">
        <f t="shared" ca="1" si="18"/>
        <v>2</v>
      </c>
      <c r="AO23" s="1">
        <f t="shared" si="1"/>
        <v>4</v>
      </c>
      <c r="AP23" s="1">
        <f t="shared" ca="1" si="19"/>
        <v>3.7999999999999999E-2</v>
      </c>
      <c r="AQ23" s="1">
        <f t="shared" ca="1" si="20"/>
        <v>571</v>
      </c>
    </row>
    <row r="24" spans="2:43" x14ac:dyDescent="0.2">
      <c r="B24" t="str">
        <f t="shared" ca="1" si="2"/>
        <v>aaron_2017-11-15_22-51-33_Wed</v>
      </c>
      <c r="C24" t="s">
        <v>53</v>
      </c>
      <c r="D24" t="s">
        <v>54</v>
      </c>
      <c r="E24" t="s">
        <v>34</v>
      </c>
      <c r="F24" t="s">
        <v>55</v>
      </c>
      <c r="G24" s="1" t="s">
        <v>30</v>
      </c>
      <c r="H24" t="s">
        <v>32</v>
      </c>
      <c r="I24" t="s">
        <v>33</v>
      </c>
      <c r="J24" t="s">
        <v>39</v>
      </c>
      <c r="K24" s="7" t="str">
        <f t="shared" ca="1" si="22"/>
        <v>2017-11-15T22:51:33-06:00</v>
      </c>
      <c r="L24" t="str">
        <f t="shared" si="23"/>
        <v>43047_04</v>
      </c>
      <c r="M24" s="1" t="s">
        <v>310</v>
      </c>
      <c r="N24" s="2">
        <f t="shared" ca="1" si="24"/>
        <v>43054.952467245377</v>
      </c>
      <c r="O24" s="9">
        <v>43047</v>
      </c>
      <c r="P24" s="14">
        <v>43050</v>
      </c>
      <c r="Q24" s="1">
        <f t="shared" si="25"/>
        <v>43047</v>
      </c>
      <c r="R24" s="6">
        <f t="shared" ca="1" si="21"/>
        <v>43050.708333333336</v>
      </c>
      <c r="S24" s="6">
        <f t="shared" ca="1" si="26"/>
        <v>43050.875</v>
      </c>
      <c r="T24" s="5">
        <f t="shared" ca="1" si="27"/>
        <v>43050.708333333336</v>
      </c>
      <c r="U24" s="5">
        <f t="shared" ca="1" si="28"/>
        <v>43050.875</v>
      </c>
      <c r="V24" s="1">
        <f t="shared" ca="1" si="29"/>
        <v>4</v>
      </c>
      <c r="W24" s="3">
        <f t="shared" si="30"/>
        <v>43050</v>
      </c>
      <c r="X24" t="str">
        <f t="shared" ca="1" si="31"/>
        <v>2017-11-11T17:00:00-0600</v>
      </c>
      <c r="Y24" t="str">
        <f t="shared" ca="1" si="32"/>
        <v>2017-11-11T21:00:00-0600</v>
      </c>
      <c r="Z24" s="1" t="s">
        <v>35</v>
      </c>
      <c r="AA24" s="1" t="s">
        <v>36</v>
      </c>
      <c r="AB24">
        <f t="shared" ca="1" si="33"/>
        <v>715546794</v>
      </c>
      <c r="AC24" t="str">
        <f t="shared" ca="1" si="34"/>
        <v>AA-7580</v>
      </c>
      <c r="AD24" t="str">
        <f t="shared" ca="1" si="13"/>
        <v>Sed laoreet libero ut mi elementum, efficitur porta metus cursus</v>
      </c>
      <c r="AE24" s="4" t="str">
        <f t="shared" si="35"/>
        <v>43047_04</v>
      </c>
      <c r="AG24" s="1" t="s">
        <v>104</v>
      </c>
      <c r="AH24" s="2">
        <f t="shared" ca="1" si="14"/>
        <v>43054.952467245377</v>
      </c>
      <c r="AI24" t="str">
        <f t="shared" ca="1" si="15"/>
        <v>2017-11-15T22:51:33-06:00</v>
      </c>
      <c r="AJ24" s="8">
        <f t="shared" ca="1" si="16"/>
        <v>715546794</v>
      </c>
      <c r="AK24" s="8" t="str">
        <f t="shared" ca="1" si="17"/>
        <v>AA-7580</v>
      </c>
      <c r="AL24" t="s">
        <v>595</v>
      </c>
      <c r="AM24" s="1" t="s">
        <v>104</v>
      </c>
      <c r="AN24" s="1">
        <f t="shared" ca="1" si="18"/>
        <v>4</v>
      </c>
      <c r="AO24" s="1">
        <f t="shared" si="1"/>
        <v>4</v>
      </c>
      <c r="AP24" s="1">
        <f t="shared" ca="1" si="19"/>
        <v>7.8E-2</v>
      </c>
      <c r="AQ24" s="1">
        <f t="shared" ca="1" si="20"/>
        <v>553</v>
      </c>
    </row>
    <row r="25" spans="2:43" x14ac:dyDescent="0.2">
      <c r="B25" t="str">
        <f t="shared" ca="1" si="2"/>
        <v>aaron_2017-11-15_23-26-07_Wed</v>
      </c>
      <c r="C25" t="s">
        <v>53</v>
      </c>
      <c r="D25" t="s">
        <v>54</v>
      </c>
      <c r="E25" t="s">
        <v>34</v>
      </c>
      <c r="F25" t="s">
        <v>55</v>
      </c>
      <c r="G25" s="1" t="s">
        <v>30</v>
      </c>
      <c r="H25" t="s">
        <v>32</v>
      </c>
      <c r="I25" t="s">
        <v>33</v>
      </c>
      <c r="J25" t="s">
        <v>39</v>
      </c>
      <c r="K25" s="7" t="str">
        <f t="shared" ca="1" si="22"/>
        <v>2017-11-15T23:26:07-06:00</v>
      </c>
      <c r="L25" t="str">
        <f t="shared" si="23"/>
        <v>43047_04</v>
      </c>
      <c r="M25" s="1" t="s">
        <v>311</v>
      </c>
      <c r="N25" s="2">
        <f t="shared" ca="1" si="24"/>
        <v>43054.976467245375</v>
      </c>
      <c r="O25" s="9">
        <v>43047</v>
      </c>
      <c r="P25" s="14">
        <v>43050</v>
      </c>
      <c r="Q25" s="1">
        <f t="shared" si="25"/>
        <v>43047</v>
      </c>
      <c r="R25" s="6">
        <f t="shared" ca="1" si="21"/>
        <v>43050.875</v>
      </c>
      <c r="S25" s="6">
        <f t="shared" ca="1" si="26"/>
        <v>43051</v>
      </c>
      <c r="T25" s="5">
        <f t="shared" ca="1" si="27"/>
        <v>43050.875</v>
      </c>
      <c r="U25" s="5">
        <f t="shared" ca="1" si="28"/>
        <v>43051</v>
      </c>
      <c r="V25" s="1">
        <f t="shared" ca="1" si="29"/>
        <v>3</v>
      </c>
      <c r="W25" s="3">
        <f t="shared" si="30"/>
        <v>43050</v>
      </c>
      <c r="X25" t="str">
        <f t="shared" ca="1" si="31"/>
        <v>2017-11-11T21:00:00-0600</v>
      </c>
      <c r="Y25" t="str">
        <f t="shared" ca="1" si="32"/>
        <v>2017-11-12T00:00:00-0600</v>
      </c>
      <c r="Z25" s="1" t="s">
        <v>35</v>
      </c>
      <c r="AA25" s="1" t="s">
        <v>36</v>
      </c>
      <c r="AB25">
        <f t="shared" ca="1" si="33"/>
        <v>715519616</v>
      </c>
      <c r="AC25" t="str">
        <f t="shared" ca="1" si="34"/>
        <v>AA-7235</v>
      </c>
      <c r="AD25" t="str">
        <f t="shared" ca="1" si="13"/>
        <v>Sed ligula sapien, sodales id ex ut, consectetur congue enim</v>
      </c>
      <c r="AE25" s="4" t="str">
        <f t="shared" si="35"/>
        <v>43047_04</v>
      </c>
      <c r="AG25" s="1" t="s">
        <v>104</v>
      </c>
      <c r="AH25" s="2">
        <f t="shared" ca="1" si="14"/>
        <v>43054.976467245375</v>
      </c>
      <c r="AI25" t="str">
        <f t="shared" ca="1" si="15"/>
        <v>2017-11-15T23:26:07-06:00</v>
      </c>
      <c r="AJ25" s="8">
        <f t="shared" ca="1" si="16"/>
        <v>715519616</v>
      </c>
      <c r="AK25" s="8" t="str">
        <f t="shared" ca="1" si="17"/>
        <v>AA-7235</v>
      </c>
      <c r="AL25" t="s">
        <v>596</v>
      </c>
      <c r="AM25" s="1" t="s">
        <v>104</v>
      </c>
      <c r="AN25" s="1">
        <f t="shared" ca="1" si="18"/>
        <v>3</v>
      </c>
      <c r="AO25" s="1">
        <f t="shared" si="1"/>
        <v>4</v>
      </c>
      <c r="AP25" s="1">
        <f t="shared" ca="1" si="19"/>
        <v>2.4E-2</v>
      </c>
      <c r="AQ25" s="1">
        <f t="shared" ca="1" si="20"/>
        <v>81</v>
      </c>
    </row>
    <row r="26" spans="2:43" x14ac:dyDescent="0.2">
      <c r="B26" t="str">
        <f t="shared" ca="1" si="2"/>
        <v>aaron_2017-11-16_01-08-21_Thu</v>
      </c>
      <c r="C26" t="s">
        <v>53</v>
      </c>
      <c r="D26" t="s">
        <v>54</v>
      </c>
      <c r="E26" t="s">
        <v>34</v>
      </c>
      <c r="F26" t="s">
        <v>55</v>
      </c>
      <c r="G26" s="1" t="s">
        <v>30</v>
      </c>
      <c r="H26" t="s">
        <v>32</v>
      </c>
      <c r="I26" t="s">
        <v>33</v>
      </c>
      <c r="J26" t="s">
        <v>39</v>
      </c>
      <c r="K26" s="7" t="str">
        <f t="shared" ca="1" si="22"/>
        <v>2017-11-16T01:08:21-06:00</v>
      </c>
      <c r="L26" t="str">
        <f t="shared" si="23"/>
        <v>43047_04</v>
      </c>
      <c r="M26" s="1" t="s">
        <v>312</v>
      </c>
      <c r="N26" s="2">
        <f t="shared" ca="1" si="24"/>
        <v>43055.047467245378</v>
      </c>
      <c r="O26" s="9">
        <v>43047</v>
      </c>
      <c r="P26" s="14">
        <v>43050</v>
      </c>
      <c r="Q26" s="1">
        <f t="shared" si="25"/>
        <v>43047</v>
      </c>
      <c r="R26" s="6">
        <f t="shared" ca="1" si="21"/>
        <v>43051</v>
      </c>
      <c r="S26" s="6">
        <f t="shared" ca="1" si="26"/>
        <v>43051.166666666664</v>
      </c>
      <c r="T26" s="5">
        <f t="shared" ca="1" si="27"/>
        <v>43051</v>
      </c>
      <c r="U26" s="5">
        <f t="shared" ca="1" si="28"/>
        <v>43051.166666666664</v>
      </c>
      <c r="V26" s="1">
        <f t="shared" ca="1" si="29"/>
        <v>4</v>
      </c>
      <c r="W26" s="3">
        <f t="shared" si="30"/>
        <v>43050</v>
      </c>
      <c r="X26" t="str">
        <f t="shared" ca="1" si="31"/>
        <v>2017-11-12T00:00:00-0600</v>
      </c>
      <c r="Y26" t="str">
        <f t="shared" ca="1" si="32"/>
        <v>2017-11-12T04:00:00-0600</v>
      </c>
      <c r="Z26" s="1" t="s">
        <v>35</v>
      </c>
      <c r="AA26" s="1" t="s">
        <v>36</v>
      </c>
      <c r="AB26">
        <f t="shared" ca="1" si="33"/>
        <v>715036617</v>
      </c>
      <c r="AC26" t="str">
        <f t="shared" ca="1" si="34"/>
        <v>AA-7589</v>
      </c>
      <c r="AD26" t="str">
        <f t="shared" ca="1" si="13"/>
        <v>Duis aliquet, tellus ac rhoncus eleifend, mi ex sagittis est, non posuere lorem urna sit amet turpis</v>
      </c>
      <c r="AE26" s="4" t="str">
        <f t="shared" si="35"/>
        <v>43047_04</v>
      </c>
      <c r="AG26" s="1" t="s">
        <v>104</v>
      </c>
      <c r="AH26" s="2">
        <f t="shared" ca="1" si="14"/>
        <v>43055.047467245378</v>
      </c>
      <c r="AI26" t="str">
        <f t="shared" ca="1" si="15"/>
        <v>2017-11-16T01:08:21-06:00</v>
      </c>
      <c r="AJ26" s="8">
        <f t="shared" ca="1" si="16"/>
        <v>715036617</v>
      </c>
      <c r="AK26" s="8" t="str">
        <f t="shared" ca="1" si="17"/>
        <v>AA-7589</v>
      </c>
      <c r="AL26" t="s">
        <v>597</v>
      </c>
      <c r="AM26" s="1" t="s">
        <v>104</v>
      </c>
      <c r="AN26" s="1">
        <f t="shared" ca="1" si="18"/>
        <v>4</v>
      </c>
      <c r="AO26" s="1">
        <f t="shared" si="1"/>
        <v>4</v>
      </c>
      <c r="AP26" s="1">
        <f t="shared" ca="1" si="19"/>
        <v>7.0999999999999994E-2</v>
      </c>
      <c r="AQ26" s="1">
        <f t="shared" ca="1" si="20"/>
        <v>524</v>
      </c>
    </row>
    <row r="27" spans="2:43" x14ac:dyDescent="0.2">
      <c r="B27" t="str">
        <f t="shared" ca="1" si="2"/>
        <v>aaron_2017-11-16_01-48-40_Thu</v>
      </c>
      <c r="C27" t="s">
        <v>53</v>
      </c>
      <c r="D27" t="s">
        <v>54</v>
      </c>
      <c r="E27" t="s">
        <v>34</v>
      </c>
      <c r="F27" t="s">
        <v>55</v>
      </c>
      <c r="G27" s="1" t="s">
        <v>30</v>
      </c>
      <c r="H27" t="s">
        <v>32</v>
      </c>
      <c r="I27" t="s">
        <v>33</v>
      </c>
      <c r="J27" t="s">
        <v>39</v>
      </c>
      <c r="K27" s="7" t="str">
        <f t="shared" ca="1" si="22"/>
        <v>2017-11-16T01:48:40-06:00</v>
      </c>
      <c r="L27" t="str">
        <f t="shared" si="23"/>
        <v>43047_04</v>
      </c>
      <c r="M27" s="1" t="s">
        <v>313</v>
      </c>
      <c r="N27" s="2">
        <f t="shared" ca="1" si="24"/>
        <v>43055.075467245377</v>
      </c>
      <c r="O27" s="9">
        <v>43047</v>
      </c>
      <c r="P27" s="14">
        <v>43050</v>
      </c>
      <c r="Q27" s="1">
        <f t="shared" si="25"/>
        <v>43047</v>
      </c>
      <c r="R27" s="6">
        <f t="shared" ca="1" si="21"/>
        <v>43051.166666666664</v>
      </c>
      <c r="S27" s="6">
        <f t="shared" ca="1" si="26"/>
        <v>43051.333333333328</v>
      </c>
      <c r="T27" s="5">
        <f t="shared" ca="1" si="27"/>
        <v>43051.166666666664</v>
      </c>
      <c r="U27" s="5">
        <f t="shared" ca="1" si="28"/>
        <v>43051.333333333328</v>
      </c>
      <c r="V27" s="1">
        <f t="shared" ca="1" si="29"/>
        <v>4</v>
      </c>
      <c r="W27" s="3">
        <f t="shared" si="30"/>
        <v>43050</v>
      </c>
      <c r="X27" t="str">
        <f t="shared" ca="1" si="31"/>
        <v>2017-11-12T04:00:00-0600</v>
      </c>
      <c r="Y27" t="str">
        <f t="shared" ca="1" si="32"/>
        <v>2017-11-12T08:00:00-0600</v>
      </c>
      <c r="Z27" s="1" t="s">
        <v>35</v>
      </c>
      <c r="AA27" s="1" t="s">
        <v>36</v>
      </c>
      <c r="AB27">
        <f t="shared" ca="1" si="33"/>
        <v>715962605</v>
      </c>
      <c r="AC27" t="str">
        <f t="shared" ca="1" si="34"/>
        <v>AA-7099</v>
      </c>
      <c r="AD27" t="str">
        <f t="shared" ca="1" si="13"/>
        <v>Maecenas molestie faucibus nunc, in tempor sapien dapibus quis</v>
      </c>
      <c r="AE27" s="4" t="str">
        <f t="shared" si="35"/>
        <v>43047_04</v>
      </c>
      <c r="AG27" s="1" t="s">
        <v>104</v>
      </c>
      <c r="AH27" s="2">
        <f t="shared" ca="1" si="14"/>
        <v>43055.075467245377</v>
      </c>
      <c r="AI27" t="str">
        <f t="shared" ca="1" si="15"/>
        <v>2017-11-16T01:48:40-06:00</v>
      </c>
      <c r="AJ27" s="8">
        <f t="shared" ca="1" si="16"/>
        <v>715962605</v>
      </c>
      <c r="AK27" s="8" t="str">
        <f t="shared" ca="1" si="17"/>
        <v>AA-7099</v>
      </c>
      <c r="AL27" t="s">
        <v>598</v>
      </c>
      <c r="AM27" s="1" t="s">
        <v>104</v>
      </c>
      <c r="AN27" s="1">
        <f t="shared" ca="1" si="18"/>
        <v>4</v>
      </c>
      <c r="AO27" s="1">
        <f t="shared" si="1"/>
        <v>4</v>
      </c>
      <c r="AP27" s="1">
        <f t="shared" ca="1" si="19"/>
        <v>2.8000000000000001E-2</v>
      </c>
      <c r="AQ27" s="1">
        <f t="shared" ca="1" si="20"/>
        <v>389</v>
      </c>
    </row>
    <row r="28" spans="2:43" x14ac:dyDescent="0.2">
      <c r="B28" t="str">
        <f t="shared" ca="1" si="2"/>
        <v>aaron_2017-11-16_03-30-55_Thu</v>
      </c>
      <c r="C28" t="s">
        <v>53</v>
      </c>
      <c r="D28" t="s">
        <v>54</v>
      </c>
      <c r="E28" t="s">
        <v>34</v>
      </c>
      <c r="F28" t="s">
        <v>55</v>
      </c>
      <c r="G28" s="1" t="s">
        <v>30</v>
      </c>
      <c r="H28" t="s">
        <v>32</v>
      </c>
      <c r="I28" t="s">
        <v>33</v>
      </c>
      <c r="J28" t="s">
        <v>39</v>
      </c>
      <c r="K28" s="7" t="str">
        <f t="shared" ca="1" si="22"/>
        <v>2017-11-16T03:30:55-06:00</v>
      </c>
      <c r="L28" t="str">
        <f t="shared" si="23"/>
        <v>43047_04</v>
      </c>
      <c r="M28" s="1" t="s">
        <v>314</v>
      </c>
      <c r="N28" s="2">
        <f t="shared" ca="1" si="24"/>
        <v>43055.14646724538</v>
      </c>
      <c r="O28" s="9">
        <v>43047</v>
      </c>
      <c r="P28" s="14">
        <v>43050</v>
      </c>
      <c r="Q28" s="1">
        <f t="shared" si="25"/>
        <v>43047</v>
      </c>
      <c r="R28" s="6">
        <f t="shared" ca="1" si="21"/>
        <v>43051.333333333328</v>
      </c>
      <c r="S28" s="6">
        <f t="shared" ca="1" si="26"/>
        <v>43051.499999999993</v>
      </c>
      <c r="T28" s="5">
        <f t="shared" ca="1" si="27"/>
        <v>43051.333333333328</v>
      </c>
      <c r="U28" s="5">
        <f t="shared" ca="1" si="28"/>
        <v>43051.499999999993</v>
      </c>
      <c r="V28" s="1">
        <f t="shared" ca="1" si="29"/>
        <v>4</v>
      </c>
      <c r="W28" s="3">
        <f t="shared" si="30"/>
        <v>43050</v>
      </c>
      <c r="X28" t="str">
        <f t="shared" ca="1" si="31"/>
        <v>2017-11-12T08:00:00-0600</v>
      </c>
      <c r="Y28" t="str">
        <f t="shared" ca="1" si="32"/>
        <v>2017-11-12T12:00:00-0600</v>
      </c>
      <c r="Z28" s="1" t="s">
        <v>35</v>
      </c>
      <c r="AA28" s="1" t="s">
        <v>36</v>
      </c>
      <c r="AB28">
        <f t="shared" ca="1" si="33"/>
        <v>715287514</v>
      </c>
      <c r="AC28" t="str">
        <f t="shared" ca="1" si="34"/>
        <v>AA-7424</v>
      </c>
      <c r="AD28" t="str">
        <f t="shared" ca="1" si="13"/>
        <v>Nam eget elit sit amet erat scelerisque rutrum.</v>
      </c>
      <c r="AE28" s="4" t="str">
        <f t="shared" si="35"/>
        <v>43047_04</v>
      </c>
      <c r="AG28" s="1" t="s">
        <v>104</v>
      </c>
      <c r="AH28" s="2">
        <f t="shared" ca="1" si="14"/>
        <v>43055.14646724538</v>
      </c>
      <c r="AI28" t="str">
        <f t="shared" ca="1" si="15"/>
        <v>2017-11-16T03:30:55-06:00</v>
      </c>
      <c r="AJ28" s="8">
        <f t="shared" ca="1" si="16"/>
        <v>715287514</v>
      </c>
      <c r="AK28" s="8" t="str">
        <f t="shared" ca="1" si="17"/>
        <v>AA-7424</v>
      </c>
      <c r="AL28" t="s">
        <v>599</v>
      </c>
      <c r="AM28" s="1" t="s">
        <v>104</v>
      </c>
      <c r="AN28" s="1">
        <f t="shared" ca="1" si="18"/>
        <v>4</v>
      </c>
      <c r="AO28" s="1">
        <f t="shared" si="1"/>
        <v>4</v>
      </c>
      <c r="AP28" s="1">
        <f t="shared" ca="1" si="19"/>
        <v>7.0999999999999994E-2</v>
      </c>
      <c r="AQ28" s="1">
        <f t="shared" ca="1" si="20"/>
        <v>448</v>
      </c>
    </row>
    <row r="29" spans="2:43" x14ac:dyDescent="0.2">
      <c r="B29" t="str">
        <f t="shared" ca="1" si="2"/>
        <v>aaron_2017-11-16_03-53-57_Thu</v>
      </c>
      <c r="C29" t="s">
        <v>53</v>
      </c>
      <c r="D29" t="s">
        <v>54</v>
      </c>
      <c r="E29" t="s">
        <v>34</v>
      </c>
      <c r="F29" t="s">
        <v>55</v>
      </c>
      <c r="G29" s="1" t="s">
        <v>30</v>
      </c>
      <c r="H29" t="s">
        <v>32</v>
      </c>
      <c r="I29" t="s">
        <v>33</v>
      </c>
      <c r="J29" t="s">
        <v>39</v>
      </c>
      <c r="K29" s="7" t="str">
        <f t="shared" ca="1" si="22"/>
        <v>2017-11-16T03:53:57-06:00</v>
      </c>
      <c r="L29" t="str">
        <f t="shared" si="23"/>
        <v>43047_05</v>
      </c>
      <c r="M29" s="1" t="s">
        <v>315</v>
      </c>
      <c r="N29" s="2">
        <f t="shared" ca="1" si="24"/>
        <v>43055.162467245384</v>
      </c>
      <c r="O29" s="9">
        <v>43047</v>
      </c>
      <c r="P29" s="14">
        <v>43051</v>
      </c>
      <c r="Q29" s="1">
        <f t="shared" si="25"/>
        <v>43047</v>
      </c>
      <c r="R29" s="6">
        <f t="shared" si="21"/>
        <v>43051.333333333336</v>
      </c>
      <c r="S29" s="6">
        <f t="shared" ca="1" si="26"/>
        <v>43051.458333333336</v>
      </c>
      <c r="T29" s="5">
        <f t="shared" si="27"/>
        <v>43051.333333333336</v>
      </c>
      <c r="U29" s="5">
        <f t="shared" ca="1" si="28"/>
        <v>43051.458333333336</v>
      </c>
      <c r="V29" s="1">
        <f t="shared" ca="1" si="29"/>
        <v>3</v>
      </c>
      <c r="W29" s="3">
        <f t="shared" si="30"/>
        <v>43051</v>
      </c>
      <c r="X29" t="str">
        <f t="shared" si="31"/>
        <v>2017-11-12T08:00:00-0600</v>
      </c>
      <c r="Y29" t="str">
        <f t="shared" ca="1" si="32"/>
        <v>2017-11-12T11:00:00-0600</v>
      </c>
      <c r="Z29" s="1" t="s">
        <v>35</v>
      </c>
      <c r="AA29" s="1" t="s">
        <v>36</v>
      </c>
      <c r="AB29">
        <f t="shared" ca="1" si="33"/>
        <v>715418832</v>
      </c>
      <c r="AC29" t="str">
        <f t="shared" ca="1" si="34"/>
        <v>AA-7186</v>
      </c>
      <c r="AD29" t="str">
        <f t="shared" ca="1" si="13"/>
        <v>Phasellus rhoncus lorem sed justo finibus posuere.</v>
      </c>
      <c r="AE29" s="4" t="str">
        <f t="shared" si="35"/>
        <v>43047_05</v>
      </c>
      <c r="AG29" s="1" t="s">
        <v>104</v>
      </c>
      <c r="AH29" s="2">
        <f t="shared" ca="1" si="14"/>
        <v>43055.162467245384</v>
      </c>
      <c r="AI29" t="str">
        <f t="shared" ca="1" si="15"/>
        <v>2017-11-16T03:53:57-06:00</v>
      </c>
      <c r="AJ29" s="8">
        <f t="shared" ca="1" si="16"/>
        <v>715418832</v>
      </c>
      <c r="AK29" s="8" t="str">
        <f t="shared" ca="1" si="17"/>
        <v>AA-7186</v>
      </c>
      <c r="AL29" t="s">
        <v>600</v>
      </c>
      <c r="AM29" s="1" t="s">
        <v>104</v>
      </c>
      <c r="AN29" s="1">
        <f t="shared" ca="1" si="18"/>
        <v>3</v>
      </c>
      <c r="AO29" s="1">
        <f t="shared" si="1"/>
        <v>5</v>
      </c>
      <c r="AP29" s="1">
        <f t="shared" ca="1" si="19"/>
        <v>1.6E-2</v>
      </c>
      <c r="AQ29" s="1">
        <f t="shared" ca="1" si="20"/>
        <v>96</v>
      </c>
    </row>
    <row r="30" spans="2:43" x14ac:dyDescent="0.2">
      <c r="B30" t="str">
        <f t="shared" ca="1" si="2"/>
        <v>aaron_2017-11-16_04-55-52_Thu</v>
      </c>
      <c r="C30" t="s">
        <v>53</v>
      </c>
      <c r="D30" t="s">
        <v>54</v>
      </c>
      <c r="E30" t="s">
        <v>34</v>
      </c>
      <c r="F30" t="s">
        <v>55</v>
      </c>
      <c r="G30" s="1" t="s">
        <v>30</v>
      </c>
      <c r="H30" t="s">
        <v>32</v>
      </c>
      <c r="I30" t="s">
        <v>33</v>
      </c>
      <c r="J30" t="s">
        <v>39</v>
      </c>
      <c r="K30" s="7" t="str">
        <f t="shared" ca="1" si="22"/>
        <v>2017-11-16T04:55:52-06:00</v>
      </c>
      <c r="L30" t="str">
        <f t="shared" si="23"/>
        <v>43047_05</v>
      </c>
      <c r="M30" s="1" t="s">
        <v>316</v>
      </c>
      <c r="N30" s="2">
        <f t="shared" ca="1" si="24"/>
        <v>43055.205467245381</v>
      </c>
      <c r="O30" s="9">
        <v>43047</v>
      </c>
      <c r="P30" s="14">
        <v>43051</v>
      </c>
      <c r="Q30" s="1">
        <f t="shared" si="25"/>
        <v>43047</v>
      </c>
      <c r="R30" s="6">
        <f t="shared" ca="1" si="21"/>
        <v>43051.458333333336</v>
      </c>
      <c r="S30" s="6">
        <f t="shared" ca="1" si="26"/>
        <v>43051.666666666672</v>
      </c>
      <c r="T30" s="5">
        <f t="shared" ca="1" si="27"/>
        <v>43051.458333333336</v>
      </c>
      <c r="U30" s="5">
        <f t="shared" ca="1" si="28"/>
        <v>43051.666666666672</v>
      </c>
      <c r="V30" s="1">
        <f t="shared" ca="1" si="29"/>
        <v>5</v>
      </c>
      <c r="W30" s="3">
        <f t="shared" si="30"/>
        <v>43051</v>
      </c>
      <c r="X30" t="str">
        <f t="shared" ca="1" si="31"/>
        <v>2017-11-12T11:00:00-0600</v>
      </c>
      <c r="Y30" t="str">
        <f t="shared" ca="1" si="32"/>
        <v>2017-11-12T16:00:00-0600</v>
      </c>
      <c r="Z30" s="1" t="s">
        <v>35</v>
      </c>
      <c r="AA30" s="1" t="s">
        <v>36</v>
      </c>
      <c r="AB30">
        <f t="shared" ca="1" si="33"/>
        <v>715588497</v>
      </c>
      <c r="AC30" t="str">
        <f t="shared" ca="1" si="34"/>
        <v>AA-7179</v>
      </c>
      <c r="AD30" t="str">
        <f t="shared" ca="1" si="13"/>
        <v>Cras molestie eros eu leo auctor consectetur</v>
      </c>
      <c r="AE30" s="4" t="str">
        <f t="shared" si="35"/>
        <v>43047_05</v>
      </c>
      <c r="AG30" s="1" t="s">
        <v>104</v>
      </c>
      <c r="AH30" s="2">
        <f t="shared" ca="1" si="14"/>
        <v>43055.205467245381</v>
      </c>
      <c r="AI30" t="str">
        <f t="shared" ca="1" si="15"/>
        <v>2017-11-16T04:55:52-06:00</v>
      </c>
      <c r="AJ30" s="8">
        <f t="shared" ca="1" si="16"/>
        <v>715588497</v>
      </c>
      <c r="AK30" s="8" t="str">
        <f t="shared" ca="1" si="17"/>
        <v>AA-7179</v>
      </c>
      <c r="AL30" t="s">
        <v>601</v>
      </c>
      <c r="AM30" s="1" t="s">
        <v>104</v>
      </c>
      <c r="AN30" s="1">
        <f t="shared" ca="1" si="18"/>
        <v>5</v>
      </c>
      <c r="AO30" s="1">
        <f t="shared" si="1"/>
        <v>5</v>
      </c>
      <c r="AP30" s="1">
        <f t="shared" ca="1" si="19"/>
        <v>4.2999999999999997E-2</v>
      </c>
      <c r="AQ30" s="1">
        <f t="shared" ca="1" si="20"/>
        <v>49</v>
      </c>
    </row>
    <row r="31" spans="2:43" x14ac:dyDescent="0.2">
      <c r="B31" t="str">
        <f t="shared" ca="1" si="2"/>
        <v>aaron_2017-11-16_06-12-12_Thu</v>
      </c>
      <c r="C31" t="s">
        <v>53</v>
      </c>
      <c r="D31" t="s">
        <v>54</v>
      </c>
      <c r="E31" t="s">
        <v>34</v>
      </c>
      <c r="F31" t="s">
        <v>55</v>
      </c>
      <c r="G31" s="1" t="s">
        <v>30</v>
      </c>
      <c r="H31" t="s">
        <v>32</v>
      </c>
      <c r="I31" t="s">
        <v>33</v>
      </c>
      <c r="J31" t="s">
        <v>39</v>
      </c>
      <c r="K31" s="7" t="str">
        <f t="shared" ca="1" si="22"/>
        <v>2017-11-16T06:12:12-06:00</v>
      </c>
      <c r="L31" t="str">
        <f t="shared" si="23"/>
        <v>43047_05</v>
      </c>
      <c r="M31" s="1" t="s">
        <v>317</v>
      </c>
      <c r="N31" s="2">
        <f t="shared" ca="1" si="24"/>
        <v>43055.258467245381</v>
      </c>
      <c r="O31" s="9">
        <v>43047</v>
      </c>
      <c r="P31" s="14">
        <v>43051</v>
      </c>
      <c r="Q31" s="1">
        <f t="shared" si="25"/>
        <v>43047</v>
      </c>
      <c r="R31" s="6">
        <f t="shared" ca="1" si="21"/>
        <v>43051.666666666672</v>
      </c>
      <c r="S31" s="6">
        <f t="shared" ca="1" si="26"/>
        <v>43051.750000000007</v>
      </c>
      <c r="T31" s="5">
        <f t="shared" ca="1" si="27"/>
        <v>43051.666666666672</v>
      </c>
      <c r="U31" s="5">
        <f t="shared" ca="1" si="28"/>
        <v>43051.750000000007</v>
      </c>
      <c r="V31" s="1">
        <f t="shared" ca="1" si="29"/>
        <v>2</v>
      </c>
      <c r="W31" s="3">
        <f t="shared" si="30"/>
        <v>43051</v>
      </c>
      <c r="X31" t="str">
        <f t="shared" ca="1" si="31"/>
        <v>2017-11-12T16:00:00-0600</v>
      </c>
      <c r="Y31" t="str">
        <f t="shared" ca="1" si="32"/>
        <v>2017-11-12T18:00:00-0600</v>
      </c>
      <c r="Z31" s="1" t="s">
        <v>35</v>
      </c>
      <c r="AA31" s="1" t="s">
        <v>36</v>
      </c>
      <c r="AB31">
        <f t="shared" ca="1" si="33"/>
        <v>715885493</v>
      </c>
      <c r="AC31" t="str">
        <f t="shared" ca="1" si="34"/>
        <v>AA-7702</v>
      </c>
      <c r="AD31" t="str">
        <f t="shared" ca="1" si="13"/>
        <v>Sed sed odio sed nulla fringilla tincidunt</v>
      </c>
      <c r="AE31" s="4" t="str">
        <f t="shared" si="35"/>
        <v>43047_05</v>
      </c>
      <c r="AG31" s="1" t="s">
        <v>104</v>
      </c>
      <c r="AH31" s="2">
        <f t="shared" ca="1" si="14"/>
        <v>43055.258467245381</v>
      </c>
      <c r="AI31" t="str">
        <f t="shared" ca="1" si="15"/>
        <v>2017-11-16T06:12:12-06:00</v>
      </c>
      <c r="AJ31" s="8">
        <f t="shared" ca="1" si="16"/>
        <v>715885493</v>
      </c>
      <c r="AK31" s="8" t="str">
        <f t="shared" ca="1" si="17"/>
        <v>AA-7702</v>
      </c>
      <c r="AL31" t="s">
        <v>602</v>
      </c>
      <c r="AM31" s="1" t="s">
        <v>104</v>
      </c>
      <c r="AN31" s="1">
        <f t="shared" ca="1" si="18"/>
        <v>2</v>
      </c>
      <c r="AO31" s="1">
        <f t="shared" si="1"/>
        <v>5</v>
      </c>
      <c r="AP31" s="1">
        <f t="shared" ca="1" si="19"/>
        <v>5.2999999999999999E-2</v>
      </c>
      <c r="AQ31" s="1">
        <f t="shared" ca="1" si="20"/>
        <v>386</v>
      </c>
    </row>
    <row r="32" spans="2:43" x14ac:dyDescent="0.2">
      <c r="B32" t="str">
        <f t="shared" ca="1" si="2"/>
        <v>aaron_2017-11-16_06-53-57_Thu</v>
      </c>
      <c r="C32" t="s">
        <v>53</v>
      </c>
      <c r="D32" t="s">
        <v>54</v>
      </c>
      <c r="E32" t="s">
        <v>34</v>
      </c>
      <c r="F32" t="s">
        <v>55</v>
      </c>
      <c r="G32" s="1" t="s">
        <v>30</v>
      </c>
      <c r="H32" t="s">
        <v>32</v>
      </c>
      <c r="I32" t="s">
        <v>33</v>
      </c>
      <c r="J32" t="s">
        <v>39</v>
      </c>
      <c r="K32" s="7" t="str">
        <f t="shared" ca="1" si="22"/>
        <v>2017-11-16T06:53:57-06:00</v>
      </c>
      <c r="L32" t="str">
        <f t="shared" si="23"/>
        <v>43047_05</v>
      </c>
      <c r="M32" s="1" t="s">
        <v>318</v>
      </c>
      <c r="N32" s="2">
        <f t="shared" ca="1" si="24"/>
        <v>43055.287467245384</v>
      </c>
      <c r="O32" s="9">
        <v>43047</v>
      </c>
      <c r="P32" s="14">
        <v>43051</v>
      </c>
      <c r="Q32" s="1">
        <f t="shared" si="25"/>
        <v>43047</v>
      </c>
      <c r="R32" s="6">
        <f t="shared" ca="1" si="21"/>
        <v>43051.750000000007</v>
      </c>
      <c r="S32" s="6">
        <f t="shared" ca="1" si="26"/>
        <v>43051.791666666672</v>
      </c>
      <c r="T32" s="5">
        <f t="shared" ca="1" si="27"/>
        <v>43051.750000000007</v>
      </c>
      <c r="U32" s="5">
        <f t="shared" ca="1" si="28"/>
        <v>43051.791666666672</v>
      </c>
      <c r="V32" s="1">
        <f t="shared" ca="1" si="29"/>
        <v>1</v>
      </c>
      <c r="W32" s="3">
        <f t="shared" si="30"/>
        <v>43051</v>
      </c>
      <c r="X32" t="str">
        <f t="shared" ca="1" si="31"/>
        <v>2017-11-12T18:00:00-0600</v>
      </c>
      <c r="Y32" t="str">
        <f t="shared" ca="1" si="32"/>
        <v>2017-11-12T19:00:00-0600</v>
      </c>
      <c r="Z32" s="1" t="s">
        <v>35</v>
      </c>
      <c r="AA32" s="1" t="s">
        <v>36</v>
      </c>
      <c r="AB32">
        <f t="shared" ca="1" si="33"/>
        <v>715183875</v>
      </c>
      <c r="AC32" t="str">
        <f t="shared" ca="1" si="34"/>
        <v>AA-7459</v>
      </c>
      <c r="AD32" t="str">
        <f t="shared" ca="1" si="13"/>
        <v>Vivamus fermentum turpis vel nisi ullamcorper congue</v>
      </c>
      <c r="AE32" s="4" t="str">
        <f t="shared" si="35"/>
        <v>43047_05</v>
      </c>
      <c r="AG32" s="1" t="s">
        <v>104</v>
      </c>
      <c r="AH32" s="2">
        <f t="shared" ca="1" si="14"/>
        <v>43055.287467245384</v>
      </c>
      <c r="AI32" t="str">
        <f t="shared" ca="1" si="15"/>
        <v>2017-11-16T06:53:57-06:00</v>
      </c>
      <c r="AJ32" s="8">
        <f t="shared" ca="1" si="16"/>
        <v>715183875</v>
      </c>
      <c r="AK32" s="8" t="str">
        <f t="shared" ca="1" si="17"/>
        <v>AA-7459</v>
      </c>
      <c r="AL32" t="s">
        <v>603</v>
      </c>
      <c r="AM32" s="1" t="s">
        <v>104</v>
      </c>
      <c r="AN32" s="1">
        <f t="shared" ca="1" si="18"/>
        <v>1</v>
      </c>
      <c r="AO32" s="1">
        <f t="shared" si="1"/>
        <v>5</v>
      </c>
      <c r="AP32" s="1">
        <f t="shared" ca="1" si="19"/>
        <v>2.9000000000000001E-2</v>
      </c>
      <c r="AQ32" s="1">
        <f t="shared" ca="1" si="20"/>
        <v>402</v>
      </c>
    </row>
    <row r="33" spans="2:43" x14ac:dyDescent="0.2">
      <c r="B33" t="str">
        <f t="shared" ca="1" si="2"/>
        <v>aaron_2017-11-16_08-27-33_Thu</v>
      </c>
      <c r="C33" t="s">
        <v>53</v>
      </c>
      <c r="D33" t="s">
        <v>54</v>
      </c>
      <c r="E33" t="s">
        <v>34</v>
      </c>
      <c r="F33" t="s">
        <v>55</v>
      </c>
      <c r="G33" s="1" t="s">
        <v>30</v>
      </c>
      <c r="H33" t="s">
        <v>32</v>
      </c>
      <c r="I33" t="s">
        <v>33</v>
      </c>
      <c r="J33" t="s">
        <v>39</v>
      </c>
      <c r="K33" s="7" t="str">
        <f t="shared" ca="1" si="22"/>
        <v>2017-11-16T08:27:33-06:00</v>
      </c>
      <c r="L33" t="str">
        <f t="shared" si="23"/>
        <v>43047_06</v>
      </c>
      <c r="M33" s="1" t="s">
        <v>319</v>
      </c>
      <c r="N33" s="2">
        <f t="shared" ca="1" si="24"/>
        <v>43055.352467245386</v>
      </c>
      <c r="O33" s="9">
        <v>43047</v>
      </c>
      <c r="P33" s="14">
        <v>43052</v>
      </c>
      <c r="Q33" s="1">
        <f t="shared" si="25"/>
        <v>43047</v>
      </c>
      <c r="R33" s="6">
        <f t="shared" si="21"/>
        <v>43052.333333333336</v>
      </c>
      <c r="S33" s="6">
        <f t="shared" ca="1" si="26"/>
        <v>43052.541666666672</v>
      </c>
      <c r="T33" s="5">
        <f t="shared" si="27"/>
        <v>43052.333333333336</v>
      </c>
      <c r="U33" s="5">
        <f t="shared" ca="1" si="28"/>
        <v>43052.541666666672</v>
      </c>
      <c r="V33" s="1">
        <f t="shared" ca="1" si="29"/>
        <v>5</v>
      </c>
      <c r="W33" s="3">
        <f t="shared" si="30"/>
        <v>43052</v>
      </c>
      <c r="X33" t="str">
        <f t="shared" si="31"/>
        <v>2017-11-13T08:00:00-0600</v>
      </c>
      <c r="Y33" t="str">
        <f t="shared" ca="1" si="32"/>
        <v>2017-11-13T13:00:00-0600</v>
      </c>
      <c r="Z33" s="1" t="s">
        <v>35</v>
      </c>
      <c r="AA33" s="1" t="s">
        <v>36</v>
      </c>
      <c r="AB33">
        <f t="shared" ca="1" si="33"/>
        <v>715600317</v>
      </c>
      <c r="AC33" t="str">
        <f t="shared" ca="1" si="34"/>
        <v>AA-7100</v>
      </c>
      <c r="AD33" t="str">
        <f t="shared" ca="1" si="13"/>
        <v>Suspendisse porttitor justo eu blandit sagittis</v>
      </c>
      <c r="AE33" s="4" t="str">
        <f t="shared" si="35"/>
        <v>43047_06</v>
      </c>
      <c r="AG33" s="1" t="s">
        <v>104</v>
      </c>
      <c r="AH33" s="2">
        <f t="shared" ca="1" si="14"/>
        <v>43055.352467245386</v>
      </c>
      <c r="AI33" t="str">
        <f t="shared" ca="1" si="15"/>
        <v>2017-11-16T08:27:33-06:00</v>
      </c>
      <c r="AJ33" s="8">
        <f t="shared" ca="1" si="16"/>
        <v>715600317</v>
      </c>
      <c r="AK33" s="8" t="str">
        <f t="shared" ca="1" si="17"/>
        <v>AA-7100</v>
      </c>
      <c r="AL33" t="s">
        <v>604</v>
      </c>
      <c r="AM33" s="1" t="s">
        <v>104</v>
      </c>
      <c r="AN33" s="1">
        <f t="shared" ca="1" si="18"/>
        <v>5</v>
      </c>
      <c r="AO33" s="1">
        <f t="shared" si="1"/>
        <v>6</v>
      </c>
      <c r="AP33" s="1">
        <f t="shared" ca="1" si="19"/>
        <v>6.5000000000000002E-2</v>
      </c>
      <c r="AQ33" s="1">
        <f t="shared" ca="1" si="20"/>
        <v>207</v>
      </c>
    </row>
    <row r="34" spans="2:43" x14ac:dyDescent="0.2">
      <c r="B34" t="str">
        <f t="shared" ca="1" si="2"/>
        <v>aaron_2017-11-16_08-57-48_Thu</v>
      </c>
      <c r="C34" t="s">
        <v>53</v>
      </c>
      <c r="D34" t="s">
        <v>54</v>
      </c>
      <c r="E34" t="s">
        <v>34</v>
      </c>
      <c r="F34" t="s">
        <v>55</v>
      </c>
      <c r="G34" s="1" t="s">
        <v>30</v>
      </c>
      <c r="H34" t="s">
        <v>32</v>
      </c>
      <c r="I34" t="s">
        <v>33</v>
      </c>
      <c r="J34" t="s">
        <v>39</v>
      </c>
      <c r="K34" s="7" t="str">
        <f t="shared" ca="1" si="22"/>
        <v>2017-11-16T08:57:48-06:00</v>
      </c>
      <c r="L34" t="str">
        <f t="shared" si="23"/>
        <v>43047_06</v>
      </c>
      <c r="M34" s="1" t="s">
        <v>320</v>
      </c>
      <c r="N34" s="2">
        <f t="shared" ca="1" si="24"/>
        <v>43055.373467245387</v>
      </c>
      <c r="O34" s="9">
        <v>43047</v>
      </c>
      <c r="P34" s="14">
        <v>43052</v>
      </c>
      <c r="Q34" s="1">
        <f t="shared" si="25"/>
        <v>43047</v>
      </c>
      <c r="R34" s="6">
        <f t="shared" ca="1" si="21"/>
        <v>43052.541666666672</v>
      </c>
      <c r="S34" s="6">
        <f t="shared" ca="1" si="26"/>
        <v>43052.666666666672</v>
      </c>
      <c r="T34" s="5">
        <f t="shared" ca="1" si="27"/>
        <v>43052.541666666672</v>
      </c>
      <c r="U34" s="5">
        <f t="shared" ca="1" si="28"/>
        <v>43052.666666666672</v>
      </c>
      <c r="V34" s="1">
        <f t="shared" ca="1" si="29"/>
        <v>3</v>
      </c>
      <c r="W34" s="3">
        <f t="shared" si="30"/>
        <v>43052</v>
      </c>
      <c r="X34" t="str">
        <f t="shared" ca="1" si="31"/>
        <v>2017-11-13T13:00:00-0600</v>
      </c>
      <c r="Y34" t="str">
        <f t="shared" ca="1" si="32"/>
        <v>2017-11-13T16:00:00-0600</v>
      </c>
      <c r="Z34" s="1" t="s">
        <v>35</v>
      </c>
      <c r="AA34" s="1" t="s">
        <v>36</v>
      </c>
      <c r="AB34">
        <f t="shared" ca="1" si="33"/>
        <v>715814585</v>
      </c>
      <c r="AC34" t="str">
        <f t="shared" ca="1" si="34"/>
        <v>AA-7632</v>
      </c>
      <c r="AD34" t="str">
        <f t="shared" ca="1" si="13"/>
        <v>Suspendisse mattis metus eget tellus pharetra, eget malesuada augue aliquam</v>
      </c>
      <c r="AE34" s="4" t="str">
        <f t="shared" si="35"/>
        <v>43047_06</v>
      </c>
      <c r="AG34" s="1" t="s">
        <v>104</v>
      </c>
      <c r="AH34" s="2">
        <f t="shared" ca="1" si="14"/>
        <v>43055.373467245387</v>
      </c>
      <c r="AI34" t="str">
        <f t="shared" ca="1" si="15"/>
        <v>2017-11-16T08:57:48-06:00</v>
      </c>
      <c r="AJ34" s="8">
        <f t="shared" ca="1" si="16"/>
        <v>715814585</v>
      </c>
      <c r="AK34" s="8" t="str">
        <f t="shared" ca="1" si="17"/>
        <v>AA-7632</v>
      </c>
      <c r="AL34" t="s">
        <v>605</v>
      </c>
      <c r="AM34" s="1" t="s">
        <v>104</v>
      </c>
      <c r="AN34" s="1">
        <f t="shared" ca="1" si="18"/>
        <v>3</v>
      </c>
      <c r="AO34" s="1">
        <f t="shared" si="1"/>
        <v>6</v>
      </c>
      <c r="AP34" s="1">
        <f t="shared" ca="1" si="19"/>
        <v>2.1000000000000001E-2</v>
      </c>
      <c r="AQ34" s="1">
        <f t="shared" ca="1" si="20"/>
        <v>166</v>
      </c>
    </row>
    <row r="35" spans="2:43" x14ac:dyDescent="0.2">
      <c r="B35" t="str">
        <f t="shared" ca="1" si="2"/>
        <v>aaron_2017-11-16_09-26-36_Thu</v>
      </c>
      <c r="C35" t="s">
        <v>53</v>
      </c>
      <c r="D35" t="s">
        <v>54</v>
      </c>
      <c r="E35" t="s">
        <v>34</v>
      </c>
      <c r="F35" t="s">
        <v>55</v>
      </c>
      <c r="G35" s="1" t="s">
        <v>30</v>
      </c>
      <c r="H35" t="s">
        <v>32</v>
      </c>
      <c r="I35" t="s">
        <v>33</v>
      </c>
      <c r="J35" t="s">
        <v>39</v>
      </c>
      <c r="K35" s="7" t="str">
        <f t="shared" ca="1" si="22"/>
        <v>2017-11-16T09:26:36-06:00</v>
      </c>
      <c r="L35" t="str">
        <f t="shared" si="23"/>
        <v>43047_06</v>
      </c>
      <c r="M35" s="1" t="s">
        <v>321</v>
      </c>
      <c r="N35" s="2">
        <f t="shared" ca="1" si="24"/>
        <v>43055.393467245383</v>
      </c>
      <c r="O35" s="9">
        <v>43047</v>
      </c>
      <c r="P35" s="14">
        <v>43052</v>
      </c>
      <c r="Q35" s="1">
        <f t="shared" si="25"/>
        <v>43047</v>
      </c>
      <c r="R35" s="6">
        <f t="shared" ca="1" si="21"/>
        <v>43052.666666666672</v>
      </c>
      <c r="S35" s="6">
        <f t="shared" ca="1" si="26"/>
        <v>43052.791666666672</v>
      </c>
      <c r="T35" s="5">
        <f t="shared" ca="1" si="27"/>
        <v>43052.666666666672</v>
      </c>
      <c r="U35" s="5">
        <f t="shared" ca="1" si="28"/>
        <v>43052.791666666672</v>
      </c>
      <c r="V35" s="1">
        <f t="shared" ca="1" si="29"/>
        <v>3</v>
      </c>
      <c r="W35" s="3">
        <f t="shared" si="30"/>
        <v>43052</v>
      </c>
      <c r="X35" t="str">
        <f t="shared" ca="1" si="31"/>
        <v>2017-11-13T16:00:00-0600</v>
      </c>
      <c r="Y35" t="str">
        <f t="shared" ca="1" si="32"/>
        <v>2017-11-13T19:00:00-0600</v>
      </c>
      <c r="Z35" s="1" t="s">
        <v>35</v>
      </c>
      <c r="AA35" s="1" t="s">
        <v>36</v>
      </c>
      <c r="AB35">
        <f t="shared" ca="1" si="33"/>
        <v>715543999</v>
      </c>
      <c r="AC35" t="str">
        <f t="shared" ca="1" si="34"/>
        <v>AA-7981</v>
      </c>
      <c r="AD35" t="str">
        <f t="shared" ca="1" si="13"/>
        <v>Etiam nec tincidunt odio</v>
      </c>
      <c r="AE35" s="4" t="str">
        <f t="shared" si="35"/>
        <v>43047_06</v>
      </c>
      <c r="AG35" s="1" t="s">
        <v>104</v>
      </c>
      <c r="AH35" s="2">
        <f t="shared" ca="1" si="14"/>
        <v>43055.393467245383</v>
      </c>
      <c r="AI35" t="str">
        <f t="shared" ca="1" si="15"/>
        <v>2017-11-16T09:26:36-06:00</v>
      </c>
      <c r="AJ35" s="8">
        <f t="shared" ca="1" si="16"/>
        <v>715543999</v>
      </c>
      <c r="AK35" s="8" t="str">
        <f t="shared" ca="1" si="17"/>
        <v>AA-7981</v>
      </c>
      <c r="AL35" t="s">
        <v>573</v>
      </c>
      <c r="AM35" s="1" t="s">
        <v>104</v>
      </c>
      <c r="AN35" s="1">
        <f t="shared" ca="1" si="18"/>
        <v>3</v>
      </c>
      <c r="AO35" s="1">
        <f t="shared" si="1"/>
        <v>6</v>
      </c>
      <c r="AP35" s="1">
        <f t="shared" ca="1" si="19"/>
        <v>0.02</v>
      </c>
      <c r="AQ35" s="1">
        <f t="shared" ca="1" si="20"/>
        <v>493</v>
      </c>
    </row>
    <row r="36" spans="2:43" x14ac:dyDescent="0.2">
      <c r="B36" t="str">
        <f t="shared" ca="1" si="2"/>
        <v>aaron_2017-11-16_11-44-50_Thu</v>
      </c>
      <c r="C36" t="s">
        <v>53</v>
      </c>
      <c r="D36" t="s">
        <v>54</v>
      </c>
      <c r="E36" t="s">
        <v>34</v>
      </c>
      <c r="F36" t="s">
        <v>55</v>
      </c>
      <c r="G36" s="1" t="s">
        <v>30</v>
      </c>
      <c r="H36" t="s">
        <v>32</v>
      </c>
      <c r="I36" t="s">
        <v>33</v>
      </c>
      <c r="J36" t="s">
        <v>39</v>
      </c>
      <c r="K36" s="7" t="str">
        <f t="shared" ca="1" si="22"/>
        <v>2017-11-16T11:44:50-06:00</v>
      </c>
      <c r="L36" t="str">
        <f t="shared" si="23"/>
        <v>43047_06</v>
      </c>
      <c r="M36" s="1" t="s">
        <v>322</v>
      </c>
      <c r="N36" s="2">
        <f t="shared" ca="1" si="24"/>
        <v>43055.489467245381</v>
      </c>
      <c r="O36" s="9">
        <v>43047</v>
      </c>
      <c r="P36" s="14">
        <v>43052</v>
      </c>
      <c r="Q36" s="1">
        <f t="shared" si="25"/>
        <v>43047</v>
      </c>
      <c r="R36" s="6">
        <f t="shared" ca="1" si="21"/>
        <v>43052.791666666672</v>
      </c>
      <c r="S36" s="6">
        <f t="shared" ca="1" si="26"/>
        <v>43052.833333333336</v>
      </c>
      <c r="T36" s="5">
        <f t="shared" ca="1" si="27"/>
        <v>43052.791666666672</v>
      </c>
      <c r="U36" s="5">
        <f t="shared" ca="1" si="28"/>
        <v>43052.833333333336</v>
      </c>
      <c r="V36" s="1">
        <f t="shared" ca="1" si="29"/>
        <v>1</v>
      </c>
      <c r="W36" s="3">
        <f t="shared" si="30"/>
        <v>43052</v>
      </c>
      <c r="X36" t="str">
        <f t="shared" ca="1" si="31"/>
        <v>2017-11-13T19:00:00-0600</v>
      </c>
      <c r="Y36" t="str">
        <f t="shared" ca="1" si="32"/>
        <v>2017-11-13T20:00:00-0600</v>
      </c>
      <c r="Z36" s="1" t="s">
        <v>35</v>
      </c>
      <c r="AA36" s="1" t="s">
        <v>36</v>
      </c>
      <c r="AB36">
        <f t="shared" ca="1" si="33"/>
        <v>715796393</v>
      </c>
      <c r="AC36" t="str">
        <f t="shared" ca="1" si="34"/>
        <v>AA-7145</v>
      </c>
      <c r="AD36" t="str">
        <f t="shared" ca="1" si="13"/>
        <v>Sed convallis finibus fringilla.</v>
      </c>
      <c r="AE36" s="4" t="str">
        <f t="shared" si="35"/>
        <v>43047_06</v>
      </c>
      <c r="AG36" s="1" t="s">
        <v>104</v>
      </c>
      <c r="AH36" s="2">
        <f t="shared" ca="1" si="14"/>
        <v>43055.489467245381</v>
      </c>
      <c r="AI36" t="str">
        <f t="shared" ca="1" si="15"/>
        <v>2017-11-16T11:44:50-06:00</v>
      </c>
      <c r="AJ36" s="8">
        <f t="shared" ca="1" si="16"/>
        <v>715796393</v>
      </c>
      <c r="AK36" s="8" t="str">
        <f t="shared" ca="1" si="17"/>
        <v>AA-7145</v>
      </c>
      <c r="AL36" t="s">
        <v>606</v>
      </c>
      <c r="AM36" s="1" t="s">
        <v>104</v>
      </c>
      <c r="AN36" s="1">
        <f t="shared" ca="1" si="18"/>
        <v>1</v>
      </c>
      <c r="AO36" s="1">
        <f t="shared" si="1"/>
        <v>6</v>
      </c>
      <c r="AP36" s="1">
        <f t="shared" ca="1" si="19"/>
        <v>9.6000000000000002E-2</v>
      </c>
      <c r="AQ36" s="1">
        <f t="shared" ca="1" si="20"/>
        <v>575</v>
      </c>
    </row>
    <row r="37" spans="2:43" x14ac:dyDescent="0.2">
      <c r="B37" t="str">
        <f t="shared" ca="1" si="2"/>
        <v>aaron_2017-11-16_13-02-36_Thu</v>
      </c>
      <c r="C37" t="s">
        <v>53</v>
      </c>
      <c r="D37" t="s">
        <v>54</v>
      </c>
      <c r="E37" t="s">
        <v>34</v>
      </c>
      <c r="F37" t="s">
        <v>55</v>
      </c>
      <c r="G37" s="1" t="s">
        <v>30</v>
      </c>
      <c r="H37" t="s">
        <v>32</v>
      </c>
      <c r="I37" t="s">
        <v>33</v>
      </c>
      <c r="J37" t="s">
        <v>39</v>
      </c>
      <c r="K37" s="7" t="str">
        <f t="shared" ca="1" si="22"/>
        <v>2017-11-16T13:02:36-06:00</v>
      </c>
      <c r="L37" t="str">
        <f t="shared" si="23"/>
        <v>43047_07</v>
      </c>
      <c r="M37" s="1" t="s">
        <v>323</v>
      </c>
      <c r="N37" s="2">
        <f t="shared" ca="1" si="24"/>
        <v>43055.543467245378</v>
      </c>
      <c r="O37" s="9">
        <v>43047</v>
      </c>
      <c r="P37" s="14">
        <v>43053</v>
      </c>
      <c r="Q37" s="1">
        <f t="shared" si="25"/>
        <v>43047</v>
      </c>
      <c r="R37" s="6">
        <f t="shared" si="21"/>
        <v>43053.333333333336</v>
      </c>
      <c r="S37" s="6">
        <f t="shared" ca="1" si="26"/>
        <v>43053.375</v>
      </c>
      <c r="T37" s="5">
        <f t="shared" si="27"/>
        <v>43053.333333333336</v>
      </c>
      <c r="U37" s="5">
        <f t="shared" ca="1" si="28"/>
        <v>43053.375</v>
      </c>
      <c r="V37" s="1">
        <f t="shared" ca="1" si="29"/>
        <v>1</v>
      </c>
      <c r="W37" s="3">
        <f t="shared" si="30"/>
        <v>43053</v>
      </c>
      <c r="X37" t="str">
        <f t="shared" si="31"/>
        <v>2017-11-14T08:00:00-0600</v>
      </c>
      <c r="Y37" t="str">
        <f t="shared" ca="1" si="32"/>
        <v>2017-11-14T09:00:00-0600</v>
      </c>
      <c r="Z37" s="1" t="s">
        <v>35</v>
      </c>
      <c r="AA37" s="1" t="s">
        <v>36</v>
      </c>
      <c r="AB37">
        <f t="shared" ca="1" si="33"/>
        <v>715383736</v>
      </c>
      <c r="AC37" t="str">
        <f t="shared" ca="1" si="34"/>
        <v>AA-7896</v>
      </c>
      <c r="AD37" t="str">
        <f t="shared" ca="1" si="13"/>
        <v>Curabitur tempor interdum arcu, a placerat velit tristique eu</v>
      </c>
      <c r="AE37" s="4" t="str">
        <f t="shared" si="35"/>
        <v>43047_07</v>
      </c>
      <c r="AG37" s="1" t="s">
        <v>104</v>
      </c>
      <c r="AH37" s="2">
        <f t="shared" ca="1" si="14"/>
        <v>43055.543467245378</v>
      </c>
      <c r="AI37" t="str">
        <f t="shared" ca="1" si="15"/>
        <v>2017-11-16T13:02:36-06:00</v>
      </c>
      <c r="AJ37" s="8">
        <f t="shared" ca="1" si="16"/>
        <v>715383736</v>
      </c>
      <c r="AK37" s="8" t="str">
        <f t="shared" ca="1" si="17"/>
        <v>AA-7896</v>
      </c>
      <c r="AL37" t="s">
        <v>595</v>
      </c>
      <c r="AM37" s="1" t="s">
        <v>104</v>
      </c>
      <c r="AN37" s="1">
        <f t="shared" ca="1" si="18"/>
        <v>1</v>
      </c>
      <c r="AO37" s="1">
        <f t="shared" si="1"/>
        <v>7</v>
      </c>
      <c r="AP37" s="1">
        <f t="shared" ca="1" si="19"/>
        <v>5.3999999999999999E-2</v>
      </c>
      <c r="AQ37" s="1">
        <f t="shared" ca="1" si="20"/>
        <v>113</v>
      </c>
    </row>
    <row r="38" spans="2:43" x14ac:dyDescent="0.2">
      <c r="B38" t="str">
        <f t="shared" ca="1" si="2"/>
        <v>aaron_2017-11-16_14-57-48_Thu</v>
      </c>
      <c r="C38" t="s">
        <v>53</v>
      </c>
      <c r="D38" t="s">
        <v>54</v>
      </c>
      <c r="E38" t="s">
        <v>34</v>
      </c>
      <c r="F38" t="s">
        <v>55</v>
      </c>
      <c r="G38" s="1" t="s">
        <v>30</v>
      </c>
      <c r="H38" t="s">
        <v>32</v>
      </c>
      <c r="I38" t="s">
        <v>33</v>
      </c>
      <c r="J38" t="s">
        <v>39</v>
      </c>
      <c r="K38" s="7" t="str">
        <f t="shared" ca="1" si="22"/>
        <v>2017-11-16T14:57:48-06:00</v>
      </c>
      <c r="L38" t="str">
        <f t="shared" si="23"/>
        <v>43047_07</v>
      </c>
      <c r="M38" s="1" t="s">
        <v>324</v>
      </c>
      <c r="N38" s="2">
        <f t="shared" ca="1" si="24"/>
        <v>43055.623467245379</v>
      </c>
      <c r="O38" s="9">
        <v>43047</v>
      </c>
      <c r="P38" s="14">
        <v>43053</v>
      </c>
      <c r="Q38" s="1">
        <f t="shared" si="25"/>
        <v>43047</v>
      </c>
      <c r="R38" s="6">
        <f t="shared" ca="1" si="21"/>
        <v>43053.375</v>
      </c>
      <c r="S38" s="6">
        <f t="shared" ca="1" si="26"/>
        <v>43053.583333333336</v>
      </c>
      <c r="T38" s="5">
        <f t="shared" ca="1" si="27"/>
        <v>43053.375</v>
      </c>
      <c r="U38" s="5">
        <f t="shared" ca="1" si="28"/>
        <v>43053.583333333336</v>
      </c>
      <c r="V38" s="1">
        <f t="shared" ca="1" si="29"/>
        <v>5</v>
      </c>
      <c r="W38" s="3">
        <f t="shared" si="30"/>
        <v>43053</v>
      </c>
      <c r="X38" t="str">
        <f t="shared" ca="1" si="31"/>
        <v>2017-11-14T09:00:00-0600</v>
      </c>
      <c r="Y38" t="str">
        <f t="shared" ca="1" si="32"/>
        <v>2017-11-14T14:00:00-0600</v>
      </c>
      <c r="Z38" s="1" t="s">
        <v>35</v>
      </c>
      <c r="AA38" s="1" t="s">
        <v>36</v>
      </c>
      <c r="AB38">
        <f t="shared" ca="1" si="33"/>
        <v>715017265</v>
      </c>
      <c r="AC38" t="str">
        <f t="shared" ca="1" si="34"/>
        <v>AA-7427</v>
      </c>
      <c r="AD38" t="str">
        <f t="shared" ca="1" si="13"/>
        <v>Nunc a efficitur augue</v>
      </c>
      <c r="AE38" s="4" t="str">
        <f t="shared" si="35"/>
        <v>43047_07</v>
      </c>
      <c r="AG38" s="1" t="s">
        <v>104</v>
      </c>
      <c r="AH38" s="2">
        <f t="shared" ca="1" si="14"/>
        <v>43055.623467245379</v>
      </c>
      <c r="AI38" t="str">
        <f t="shared" ca="1" si="15"/>
        <v>2017-11-16T14:57:48-06:00</v>
      </c>
      <c r="AJ38" s="8">
        <f t="shared" ca="1" si="16"/>
        <v>715017265</v>
      </c>
      <c r="AK38" s="8" t="str">
        <f t="shared" ca="1" si="17"/>
        <v>AA-7427</v>
      </c>
      <c r="AL38" t="s">
        <v>607</v>
      </c>
      <c r="AM38" s="1" t="s">
        <v>104</v>
      </c>
      <c r="AN38" s="1">
        <f t="shared" ca="1" si="18"/>
        <v>5</v>
      </c>
      <c r="AO38" s="1">
        <f t="shared" si="1"/>
        <v>7</v>
      </c>
      <c r="AP38" s="1">
        <f t="shared" ca="1" si="19"/>
        <v>0.08</v>
      </c>
      <c r="AQ38" s="1">
        <f t="shared" ca="1" si="20"/>
        <v>578</v>
      </c>
    </row>
    <row r="39" spans="2:43" x14ac:dyDescent="0.2">
      <c r="B39" t="str">
        <f t="shared" ca="1" si="2"/>
        <v>aaron_2017-11-16_16-58-45_Thu</v>
      </c>
      <c r="C39" t="s">
        <v>53</v>
      </c>
      <c r="D39" t="s">
        <v>54</v>
      </c>
      <c r="E39" t="s">
        <v>34</v>
      </c>
      <c r="F39" t="s">
        <v>55</v>
      </c>
      <c r="G39" s="1" t="s">
        <v>30</v>
      </c>
      <c r="H39" t="s">
        <v>32</v>
      </c>
      <c r="I39" t="s">
        <v>33</v>
      </c>
      <c r="J39" t="s">
        <v>39</v>
      </c>
      <c r="K39" s="7" t="str">
        <f t="shared" ca="1" si="22"/>
        <v>2017-11-16T16:58:45-06:00</v>
      </c>
      <c r="L39" t="str">
        <f t="shared" si="23"/>
        <v>43047_07</v>
      </c>
      <c r="M39" s="1" t="s">
        <v>325</v>
      </c>
      <c r="N39" s="2">
        <f t="shared" ca="1" si="24"/>
        <v>43055.707467245382</v>
      </c>
      <c r="O39" s="9">
        <v>43047</v>
      </c>
      <c r="P39" s="14">
        <v>43053</v>
      </c>
      <c r="Q39" s="1">
        <f t="shared" si="25"/>
        <v>43047</v>
      </c>
      <c r="R39" s="6">
        <f t="shared" ca="1" si="21"/>
        <v>43053.583333333336</v>
      </c>
      <c r="S39" s="6">
        <f t="shared" ca="1" si="26"/>
        <v>43053.791666666672</v>
      </c>
      <c r="T39" s="5">
        <f t="shared" ca="1" si="27"/>
        <v>43053.583333333336</v>
      </c>
      <c r="U39" s="5">
        <f t="shared" ca="1" si="28"/>
        <v>43053.791666666672</v>
      </c>
      <c r="V39" s="1">
        <f t="shared" ca="1" si="29"/>
        <v>5</v>
      </c>
      <c r="W39" s="3">
        <f t="shared" si="30"/>
        <v>43053</v>
      </c>
      <c r="X39" t="str">
        <f t="shared" ca="1" si="31"/>
        <v>2017-11-14T14:00:00-0600</v>
      </c>
      <c r="Y39" t="str">
        <f t="shared" ca="1" si="32"/>
        <v>2017-11-14T19:00:00-0600</v>
      </c>
      <c r="Z39" s="1" t="s">
        <v>35</v>
      </c>
      <c r="AA39" s="1" t="s">
        <v>36</v>
      </c>
      <c r="AB39">
        <f t="shared" ca="1" si="33"/>
        <v>715477299</v>
      </c>
      <c r="AC39" t="str">
        <f t="shared" ca="1" si="34"/>
        <v>AA-7313</v>
      </c>
      <c r="AD39" t="str">
        <f t="shared" ca="1" si="13"/>
        <v>Integer ut tincidunt risus, eget laoreet nunc</v>
      </c>
      <c r="AE39" s="4" t="str">
        <f t="shared" si="35"/>
        <v>43047_07</v>
      </c>
      <c r="AG39" s="1" t="s">
        <v>104</v>
      </c>
      <c r="AH39" s="2">
        <f t="shared" ca="1" si="14"/>
        <v>43055.707467245382</v>
      </c>
      <c r="AI39" t="str">
        <f t="shared" ca="1" si="15"/>
        <v>2017-11-16T16:58:45-06:00</v>
      </c>
      <c r="AJ39" s="8">
        <f t="shared" ca="1" si="16"/>
        <v>715477299</v>
      </c>
      <c r="AK39" s="8" t="str">
        <f t="shared" ca="1" si="17"/>
        <v>AA-7313</v>
      </c>
      <c r="AL39" t="s">
        <v>608</v>
      </c>
      <c r="AM39" s="1" t="s">
        <v>104</v>
      </c>
      <c r="AN39" s="1">
        <f t="shared" ca="1" si="18"/>
        <v>5</v>
      </c>
      <c r="AO39" s="1">
        <f t="shared" si="1"/>
        <v>7</v>
      </c>
      <c r="AP39" s="1">
        <f t="shared" ca="1" si="19"/>
        <v>8.4000000000000005E-2</v>
      </c>
      <c r="AQ39" s="1">
        <f t="shared" ca="1" si="20"/>
        <v>465</v>
      </c>
    </row>
    <row r="40" spans="2:43" x14ac:dyDescent="0.2">
      <c r="B40" t="str">
        <f t="shared" ca="1" si="2"/>
        <v>aaron_2017-11-16_17-07-24_Thu</v>
      </c>
      <c r="C40" t="s">
        <v>53</v>
      </c>
      <c r="D40" t="s">
        <v>54</v>
      </c>
      <c r="E40" t="s">
        <v>34</v>
      </c>
      <c r="F40" t="s">
        <v>55</v>
      </c>
      <c r="G40" s="1" t="s">
        <v>30</v>
      </c>
      <c r="H40" t="s">
        <v>32</v>
      </c>
      <c r="I40" t="s">
        <v>33</v>
      </c>
      <c r="J40" t="s">
        <v>39</v>
      </c>
      <c r="K40" s="7" t="str">
        <f t="shared" ca="1" si="22"/>
        <v>2017-11-16T17:07:24-06:00</v>
      </c>
      <c r="L40" t="str">
        <f t="shared" si="23"/>
        <v>43047_07</v>
      </c>
      <c r="M40" s="1" t="s">
        <v>326</v>
      </c>
      <c r="N40" s="2">
        <f t="shared" ca="1" si="24"/>
        <v>43055.713467245383</v>
      </c>
      <c r="O40" s="9">
        <v>43047</v>
      </c>
      <c r="P40" s="14">
        <v>43053</v>
      </c>
      <c r="Q40" s="1">
        <f t="shared" si="25"/>
        <v>43047</v>
      </c>
      <c r="R40" s="6">
        <f t="shared" ca="1" si="21"/>
        <v>43053.791666666672</v>
      </c>
      <c r="S40" s="6">
        <f t="shared" ca="1" si="26"/>
        <v>43053.916666666672</v>
      </c>
      <c r="T40" s="5">
        <f t="shared" ca="1" si="27"/>
        <v>43053.791666666672</v>
      </c>
      <c r="U40" s="5">
        <f t="shared" ca="1" si="28"/>
        <v>43053.916666666672</v>
      </c>
      <c r="V40" s="1">
        <f t="shared" ca="1" si="29"/>
        <v>3</v>
      </c>
      <c r="W40" s="3">
        <f t="shared" si="30"/>
        <v>43053</v>
      </c>
      <c r="X40" t="str">
        <f t="shared" ca="1" si="31"/>
        <v>2017-11-14T19:00:00-0600</v>
      </c>
      <c r="Y40" t="str">
        <f t="shared" ca="1" si="32"/>
        <v>2017-11-14T22:00:00-0600</v>
      </c>
      <c r="Z40" s="1" t="s">
        <v>35</v>
      </c>
      <c r="AA40" s="1" t="s">
        <v>36</v>
      </c>
      <c r="AB40">
        <f t="shared" ca="1" si="33"/>
        <v>715243064</v>
      </c>
      <c r="AC40" t="str">
        <f t="shared" ca="1" si="34"/>
        <v>AA-7952</v>
      </c>
      <c r="AD40" t="str">
        <f t="shared" ca="1" si="13"/>
        <v>Maecenas eu eleifend purus</v>
      </c>
      <c r="AE40" s="4" t="str">
        <f t="shared" si="35"/>
        <v>43047_07</v>
      </c>
      <c r="AG40" s="1" t="s">
        <v>104</v>
      </c>
      <c r="AH40" s="2">
        <f t="shared" ca="1" si="14"/>
        <v>43055.713467245383</v>
      </c>
      <c r="AI40" t="str">
        <f t="shared" ca="1" si="15"/>
        <v>2017-11-16T17:07:24-06:00</v>
      </c>
      <c r="AJ40" s="8">
        <f t="shared" ca="1" si="16"/>
        <v>715243064</v>
      </c>
      <c r="AK40" s="8" t="str">
        <f t="shared" ca="1" si="17"/>
        <v>AA-7952</v>
      </c>
      <c r="AL40" t="s">
        <v>609</v>
      </c>
      <c r="AM40" s="1" t="s">
        <v>104</v>
      </c>
      <c r="AN40" s="1">
        <f t="shared" ca="1" si="18"/>
        <v>3</v>
      </c>
      <c r="AO40" s="1">
        <f t="shared" si="1"/>
        <v>7</v>
      </c>
      <c r="AP40" s="1">
        <f t="shared" ca="1" si="19"/>
        <v>6.0000000000000001E-3</v>
      </c>
      <c r="AQ40" s="1">
        <f t="shared" ca="1" si="20"/>
        <v>255</v>
      </c>
    </row>
    <row r="41" spans="2:43" x14ac:dyDescent="0.2">
      <c r="B41" t="str">
        <f t="shared" ca="1" si="2"/>
        <v>aaron_2017-11-16_17-10-16_Thu</v>
      </c>
      <c r="C41" t="s">
        <v>53</v>
      </c>
      <c r="D41" t="s">
        <v>54</v>
      </c>
      <c r="E41" t="s">
        <v>34</v>
      </c>
      <c r="F41" t="s">
        <v>55</v>
      </c>
      <c r="G41" s="1" t="s">
        <v>30</v>
      </c>
      <c r="H41" t="s">
        <v>32</v>
      </c>
      <c r="I41" t="s">
        <v>33</v>
      </c>
      <c r="J41" t="s">
        <v>39</v>
      </c>
      <c r="K41" s="7" t="str">
        <f t="shared" ca="1" si="22"/>
        <v>2017-11-16T17:10:16-06:00</v>
      </c>
      <c r="L41" t="str">
        <f t="shared" si="23"/>
        <v>43047_07</v>
      </c>
      <c r="M41" s="1" t="s">
        <v>327</v>
      </c>
      <c r="N41" s="2">
        <f t="shared" ca="1" si="24"/>
        <v>43055.715467245383</v>
      </c>
      <c r="O41" s="9">
        <v>43047</v>
      </c>
      <c r="P41" s="14">
        <v>43053</v>
      </c>
      <c r="Q41" s="1">
        <f t="shared" si="25"/>
        <v>43047</v>
      </c>
      <c r="R41" s="6">
        <f t="shared" ca="1" si="21"/>
        <v>43053.916666666672</v>
      </c>
      <c r="S41" s="6">
        <f t="shared" ca="1" si="26"/>
        <v>43054.000000000007</v>
      </c>
      <c r="T41" s="5">
        <f t="shared" ca="1" si="27"/>
        <v>43053.916666666672</v>
      </c>
      <c r="U41" s="5">
        <f t="shared" ca="1" si="28"/>
        <v>43054.000000000007</v>
      </c>
      <c r="V41" s="1">
        <f t="shared" ca="1" si="29"/>
        <v>2</v>
      </c>
      <c r="W41" s="3">
        <f t="shared" si="30"/>
        <v>43053</v>
      </c>
      <c r="X41" t="str">
        <f t="shared" ca="1" si="31"/>
        <v>2017-11-14T22:00:00-0600</v>
      </c>
      <c r="Y41" t="str">
        <f t="shared" ca="1" si="32"/>
        <v>2017-11-15T00:00:00-0600</v>
      </c>
      <c r="Z41" s="1" t="s">
        <v>35</v>
      </c>
      <c r="AA41" s="1" t="s">
        <v>36</v>
      </c>
      <c r="AB41">
        <f t="shared" ca="1" si="33"/>
        <v>715913614</v>
      </c>
      <c r="AC41" t="str">
        <f t="shared" ca="1" si="34"/>
        <v>AA-7708</v>
      </c>
      <c r="AD41" t="str">
        <f t="shared" ca="1" si="13"/>
        <v>Suspendisse congue, sapien eget venenatis dictum, ipsum velit bibendum nulla, ac aliquet orci tellus facilisis lorem</v>
      </c>
      <c r="AE41" s="4" t="str">
        <f t="shared" si="35"/>
        <v>43047_07</v>
      </c>
      <c r="AG41" s="1" t="s">
        <v>104</v>
      </c>
      <c r="AH41" s="2">
        <f t="shared" ca="1" si="14"/>
        <v>43055.715467245383</v>
      </c>
      <c r="AI41" t="str">
        <f t="shared" ca="1" si="15"/>
        <v>2017-11-16T17:10:16-06:00</v>
      </c>
      <c r="AJ41" s="8">
        <f t="shared" ca="1" si="16"/>
        <v>715913614</v>
      </c>
      <c r="AK41" s="8" t="str">
        <f t="shared" ca="1" si="17"/>
        <v>AA-7708</v>
      </c>
      <c r="AL41" t="s">
        <v>610</v>
      </c>
      <c r="AM41" s="1" t="s">
        <v>104</v>
      </c>
      <c r="AN41" s="1">
        <f t="shared" ca="1" si="18"/>
        <v>2</v>
      </c>
      <c r="AO41" s="1">
        <f t="shared" si="1"/>
        <v>7</v>
      </c>
      <c r="AP41" s="1">
        <f t="shared" ca="1" si="19"/>
        <v>2E-3</v>
      </c>
      <c r="AQ41" s="1">
        <f t="shared" ca="1" si="20"/>
        <v>23</v>
      </c>
    </row>
    <row r="42" spans="2:43" x14ac:dyDescent="0.2">
      <c r="B42" t="str">
        <f t="shared" ca="1" si="2"/>
        <v>aaron_2017-11-16_17-29-00_Thu</v>
      </c>
      <c r="C42" t="s">
        <v>53</v>
      </c>
      <c r="D42" t="s">
        <v>54</v>
      </c>
      <c r="E42" t="s">
        <v>34</v>
      </c>
      <c r="F42" t="s">
        <v>55</v>
      </c>
      <c r="G42" s="1" t="s">
        <v>30</v>
      </c>
      <c r="H42" t="s">
        <v>32</v>
      </c>
      <c r="I42" t="s">
        <v>33</v>
      </c>
      <c r="J42" t="s">
        <v>39</v>
      </c>
      <c r="K42" s="7" t="str">
        <f t="shared" ca="1" si="22"/>
        <v>2017-11-16T17:29:00-06:00</v>
      </c>
      <c r="L42" t="str">
        <f t="shared" si="23"/>
        <v>43047_07</v>
      </c>
      <c r="M42" s="1" t="s">
        <v>328</v>
      </c>
      <c r="N42" s="2">
        <f t="shared" ca="1" si="24"/>
        <v>43055.728467245382</v>
      </c>
      <c r="O42" s="9">
        <v>43047</v>
      </c>
      <c r="P42" s="14">
        <v>43053</v>
      </c>
      <c r="Q42" s="1">
        <f t="shared" si="25"/>
        <v>43047</v>
      </c>
      <c r="R42" s="6">
        <f t="shared" ca="1" si="21"/>
        <v>43054.000000000007</v>
      </c>
      <c r="S42" s="6">
        <f t="shared" ca="1" si="26"/>
        <v>43054.125000000007</v>
      </c>
      <c r="T42" s="5">
        <f t="shared" ca="1" si="27"/>
        <v>43054.000000000007</v>
      </c>
      <c r="U42" s="5">
        <f t="shared" ca="1" si="28"/>
        <v>43054.125000000007</v>
      </c>
      <c r="V42" s="1">
        <f t="shared" ca="1" si="29"/>
        <v>3</v>
      </c>
      <c r="W42" s="3">
        <f t="shared" si="30"/>
        <v>43053</v>
      </c>
      <c r="X42" t="str">
        <f t="shared" ca="1" si="31"/>
        <v>2017-11-15T00:00:00-0600</v>
      </c>
      <c r="Y42" t="str">
        <f t="shared" ca="1" si="32"/>
        <v>2017-11-15T03:00:00-0600</v>
      </c>
      <c r="Z42" s="1" t="s">
        <v>35</v>
      </c>
      <c r="AA42" s="1" t="s">
        <v>36</v>
      </c>
      <c r="AB42">
        <f t="shared" ca="1" si="33"/>
        <v>715455797</v>
      </c>
      <c r="AC42" t="str">
        <f t="shared" ca="1" si="34"/>
        <v>AA-7416</v>
      </c>
      <c r="AD42" t="str">
        <f t="shared" ca="1" si="13"/>
        <v>In viverra nisl nec turpis vulputate convallis</v>
      </c>
      <c r="AE42" s="4" t="str">
        <f t="shared" si="35"/>
        <v>43047_07</v>
      </c>
      <c r="AG42" s="1" t="s">
        <v>104</v>
      </c>
      <c r="AH42" s="2">
        <f t="shared" ca="1" si="14"/>
        <v>43055.728467245382</v>
      </c>
      <c r="AI42" t="str">
        <f t="shared" ca="1" si="15"/>
        <v>2017-11-16T17:29:00-06:00</v>
      </c>
      <c r="AJ42" s="8">
        <f t="shared" ca="1" si="16"/>
        <v>715455797</v>
      </c>
      <c r="AK42" s="8" t="str">
        <f t="shared" ca="1" si="17"/>
        <v>AA-7416</v>
      </c>
      <c r="AL42" t="s">
        <v>611</v>
      </c>
      <c r="AM42" s="1" t="s">
        <v>104</v>
      </c>
      <c r="AN42" s="1">
        <f t="shared" ca="1" si="18"/>
        <v>3</v>
      </c>
      <c r="AO42" s="1">
        <f t="shared" si="1"/>
        <v>7</v>
      </c>
      <c r="AP42" s="1">
        <f t="shared" ca="1" si="19"/>
        <v>1.2999999999999999E-2</v>
      </c>
      <c r="AQ42" s="1">
        <f t="shared" ca="1" si="20"/>
        <v>240</v>
      </c>
    </row>
    <row r="43" spans="2:43" x14ac:dyDescent="0.2">
      <c r="B43" t="str">
        <f t="shared" ca="1" si="2"/>
        <v>aaron_2017-11-16_18-56-50_Thu</v>
      </c>
      <c r="C43" t="s">
        <v>53</v>
      </c>
      <c r="D43" t="s">
        <v>54</v>
      </c>
      <c r="E43" t="s">
        <v>34</v>
      </c>
      <c r="F43" t="s">
        <v>55</v>
      </c>
      <c r="G43" s="1" t="s">
        <v>30</v>
      </c>
      <c r="H43" t="s">
        <v>32</v>
      </c>
      <c r="I43" t="s">
        <v>33</v>
      </c>
      <c r="J43" t="s">
        <v>39</v>
      </c>
      <c r="K43" s="7" t="str">
        <f t="shared" ca="1" si="22"/>
        <v>2017-11-16T18:56:50-06:00</v>
      </c>
      <c r="L43" t="str">
        <f t="shared" si="23"/>
        <v>43047_07</v>
      </c>
      <c r="M43" s="1" t="s">
        <v>329</v>
      </c>
      <c r="N43" s="2">
        <f t="shared" ca="1" si="24"/>
        <v>43055.789467245384</v>
      </c>
      <c r="O43" s="9">
        <v>43047</v>
      </c>
      <c r="P43" s="14">
        <v>43053</v>
      </c>
      <c r="Q43" s="1">
        <f t="shared" si="25"/>
        <v>43047</v>
      </c>
      <c r="R43" s="6">
        <f t="shared" ca="1" si="21"/>
        <v>43054.125000000007</v>
      </c>
      <c r="S43" s="6">
        <f t="shared" ca="1" si="26"/>
        <v>43054.250000000007</v>
      </c>
      <c r="T43" s="5">
        <f t="shared" ca="1" si="27"/>
        <v>43054.125000000007</v>
      </c>
      <c r="U43" s="5">
        <f t="shared" ca="1" si="28"/>
        <v>43054.250000000007</v>
      </c>
      <c r="V43" s="1">
        <f t="shared" ca="1" si="29"/>
        <v>3</v>
      </c>
      <c r="W43" s="3">
        <f t="shared" si="30"/>
        <v>43053</v>
      </c>
      <c r="X43" t="str">
        <f t="shared" ca="1" si="31"/>
        <v>2017-11-15T03:00:00-0600</v>
      </c>
      <c r="Y43" t="str">
        <f t="shared" ca="1" si="32"/>
        <v>2017-11-15T06:00:00-0600</v>
      </c>
      <c r="Z43" s="1" t="s">
        <v>35</v>
      </c>
      <c r="AA43" s="1" t="s">
        <v>36</v>
      </c>
      <c r="AB43">
        <f t="shared" ca="1" si="33"/>
        <v>715715222</v>
      </c>
      <c r="AC43" t="str">
        <f t="shared" ca="1" si="34"/>
        <v>AA-7129</v>
      </c>
      <c r="AD43" t="str">
        <f t="shared" ca="1" si="13"/>
        <v>Nam rutrum, urna sed pulvinar vestibulum, dolor risus viverra sem, vel dapibus dui lacus auctor nibh.</v>
      </c>
      <c r="AE43" s="4" t="str">
        <f t="shared" si="35"/>
        <v>43047_07</v>
      </c>
      <c r="AG43" s="1" t="s">
        <v>104</v>
      </c>
      <c r="AH43" s="2">
        <f t="shared" ca="1" si="14"/>
        <v>43055.789467245384</v>
      </c>
      <c r="AI43" t="str">
        <f t="shared" ca="1" si="15"/>
        <v>2017-11-16T18:56:50-06:00</v>
      </c>
      <c r="AJ43" s="8">
        <f t="shared" ca="1" si="16"/>
        <v>715715222</v>
      </c>
      <c r="AK43" s="8" t="str">
        <f t="shared" ca="1" si="17"/>
        <v>AA-7129</v>
      </c>
      <c r="AL43" t="s">
        <v>612</v>
      </c>
      <c r="AM43" s="1" t="s">
        <v>104</v>
      </c>
      <c r="AN43" s="1">
        <f t="shared" ca="1" si="18"/>
        <v>3</v>
      </c>
      <c r="AO43" s="1">
        <f t="shared" si="1"/>
        <v>7</v>
      </c>
      <c r="AP43" s="1">
        <f t="shared" ca="1" si="19"/>
        <v>6.0999999999999999E-2</v>
      </c>
      <c r="AQ43" s="1">
        <f t="shared" ca="1" si="20"/>
        <v>421</v>
      </c>
    </row>
    <row r="44" spans="2:43" x14ac:dyDescent="0.2">
      <c r="B44" t="str">
        <f t="shared" ca="1" si="2"/>
        <v>aaron_2017-11-16_21-12-12_Thu</v>
      </c>
      <c r="C44" t="s">
        <v>53</v>
      </c>
      <c r="D44" t="s">
        <v>54</v>
      </c>
      <c r="E44" t="s">
        <v>34</v>
      </c>
      <c r="F44" t="s">
        <v>55</v>
      </c>
      <c r="G44" s="1" t="s">
        <v>30</v>
      </c>
      <c r="H44" t="s">
        <v>32</v>
      </c>
      <c r="I44" t="s">
        <v>33</v>
      </c>
      <c r="J44" t="s">
        <v>39</v>
      </c>
      <c r="K44" s="7" t="str">
        <f t="shared" ca="1" si="22"/>
        <v>2017-11-16T21:12:12-06:00</v>
      </c>
      <c r="L44" t="str">
        <f t="shared" si="23"/>
        <v>43047_07</v>
      </c>
      <c r="M44" s="1" t="s">
        <v>330</v>
      </c>
      <c r="N44" s="2">
        <f t="shared" ca="1" si="24"/>
        <v>43055.883467245381</v>
      </c>
      <c r="O44" s="9">
        <v>43047</v>
      </c>
      <c r="P44" s="14">
        <v>43053</v>
      </c>
      <c r="Q44" s="1">
        <f t="shared" si="25"/>
        <v>43047</v>
      </c>
      <c r="R44" s="6">
        <f t="shared" ca="1" si="21"/>
        <v>43054.250000000007</v>
      </c>
      <c r="S44" s="6">
        <f t="shared" ca="1" si="26"/>
        <v>43054.375000000007</v>
      </c>
      <c r="T44" s="5">
        <f t="shared" ca="1" si="27"/>
        <v>43054.250000000007</v>
      </c>
      <c r="U44" s="5">
        <f t="shared" ca="1" si="28"/>
        <v>43054.375000000007</v>
      </c>
      <c r="V44" s="1">
        <f t="shared" ca="1" si="29"/>
        <v>3</v>
      </c>
      <c r="W44" s="3">
        <f t="shared" si="30"/>
        <v>43053</v>
      </c>
      <c r="X44" t="str">
        <f t="shared" ca="1" si="31"/>
        <v>2017-11-15T06:00:00-0600</v>
      </c>
      <c r="Y44" t="str">
        <f t="shared" ca="1" si="32"/>
        <v>2017-11-15T09:00:00-0600</v>
      </c>
      <c r="Z44" s="1" t="s">
        <v>35</v>
      </c>
      <c r="AA44" s="1" t="s">
        <v>36</v>
      </c>
      <c r="AB44">
        <f t="shared" ca="1" si="33"/>
        <v>715657357</v>
      </c>
      <c r="AC44" t="str">
        <f t="shared" ca="1" si="34"/>
        <v>AA-7346</v>
      </c>
      <c r="AD44" t="str">
        <f t="shared" ca="1" si="13"/>
        <v>Aliquam erat volutpat</v>
      </c>
      <c r="AE44" s="4" t="str">
        <f t="shared" si="35"/>
        <v>43047_07</v>
      </c>
      <c r="AG44" s="1" t="s">
        <v>104</v>
      </c>
      <c r="AH44" s="2">
        <f t="shared" ca="1" si="14"/>
        <v>43055.883467245381</v>
      </c>
      <c r="AI44" t="str">
        <f t="shared" ca="1" si="15"/>
        <v>2017-11-16T21:12:12-06:00</v>
      </c>
      <c r="AJ44" s="8">
        <f t="shared" ca="1" si="16"/>
        <v>715657357</v>
      </c>
      <c r="AK44" s="8" t="str">
        <f t="shared" ca="1" si="17"/>
        <v>AA-7346</v>
      </c>
      <c r="AL44" t="s">
        <v>613</v>
      </c>
      <c r="AM44" s="1" t="s">
        <v>104</v>
      </c>
      <c r="AN44" s="1">
        <f t="shared" ca="1" si="18"/>
        <v>3</v>
      </c>
      <c r="AO44" s="1">
        <f t="shared" si="1"/>
        <v>7</v>
      </c>
      <c r="AP44" s="1">
        <f t="shared" ca="1" si="19"/>
        <v>9.4E-2</v>
      </c>
      <c r="AQ44" s="1">
        <f t="shared" ca="1" si="20"/>
        <v>419</v>
      </c>
    </row>
    <row r="45" spans="2:43" x14ac:dyDescent="0.2">
      <c r="B45" t="str">
        <f t="shared" ca="1" si="2"/>
        <v>aaron_2017-11-16_22-22-45_Thu</v>
      </c>
      <c r="C45" t="s">
        <v>53</v>
      </c>
      <c r="D45" t="s">
        <v>54</v>
      </c>
      <c r="E45" t="s">
        <v>34</v>
      </c>
      <c r="F45" t="s">
        <v>55</v>
      </c>
      <c r="G45" s="1" t="s">
        <v>30</v>
      </c>
      <c r="H45" t="s">
        <v>32</v>
      </c>
      <c r="I45" t="s">
        <v>33</v>
      </c>
      <c r="J45" t="s">
        <v>39</v>
      </c>
      <c r="K45" s="7" t="str">
        <f t="shared" ca="1" si="22"/>
        <v>2017-11-16T22:22:45-06:00</v>
      </c>
      <c r="L45" t="str">
        <f t="shared" si="23"/>
        <v>43047_07</v>
      </c>
      <c r="M45" s="1" t="s">
        <v>331</v>
      </c>
      <c r="N45" s="2">
        <f t="shared" ca="1" si="24"/>
        <v>43055.93246724538</v>
      </c>
      <c r="O45" s="9">
        <v>43047</v>
      </c>
      <c r="P45" s="14">
        <v>43053</v>
      </c>
      <c r="Q45" s="1">
        <f t="shared" si="25"/>
        <v>43047</v>
      </c>
      <c r="R45" s="6">
        <f t="shared" ca="1" si="21"/>
        <v>43054.375000000007</v>
      </c>
      <c r="S45" s="6">
        <f t="shared" ca="1" si="26"/>
        <v>43054.583333333343</v>
      </c>
      <c r="T45" s="5">
        <f t="shared" ca="1" si="27"/>
        <v>43054.375000000007</v>
      </c>
      <c r="U45" s="5">
        <f t="shared" ca="1" si="28"/>
        <v>43054.583333333343</v>
      </c>
      <c r="V45" s="1">
        <f t="shared" ca="1" si="29"/>
        <v>5</v>
      </c>
      <c r="W45" s="3">
        <f t="shared" si="30"/>
        <v>43053</v>
      </c>
      <c r="X45" t="str">
        <f t="shared" ca="1" si="31"/>
        <v>2017-11-15T09:00:00-0600</v>
      </c>
      <c r="Y45" t="str">
        <f t="shared" ca="1" si="32"/>
        <v>2017-11-15T14:00:00-0600</v>
      </c>
      <c r="Z45" s="1" t="s">
        <v>35</v>
      </c>
      <c r="AA45" s="1" t="s">
        <v>36</v>
      </c>
      <c r="AB45">
        <f t="shared" ca="1" si="33"/>
        <v>715991805</v>
      </c>
      <c r="AC45" t="str">
        <f t="shared" ca="1" si="34"/>
        <v>AA-7739</v>
      </c>
      <c r="AD45" t="str">
        <f t="shared" ca="1" si="13"/>
        <v>Mauris ac tincidunt enim, suscipit porta lectus</v>
      </c>
      <c r="AE45" s="4" t="str">
        <f t="shared" si="35"/>
        <v>43047_07</v>
      </c>
      <c r="AG45" s="1" t="s">
        <v>104</v>
      </c>
      <c r="AH45" s="2">
        <f t="shared" ca="1" si="14"/>
        <v>43055.93246724538</v>
      </c>
      <c r="AI45" t="str">
        <f t="shared" ca="1" si="15"/>
        <v>2017-11-16T22:22:45-06:00</v>
      </c>
      <c r="AJ45" s="8">
        <f t="shared" ca="1" si="16"/>
        <v>715991805</v>
      </c>
      <c r="AK45" s="8" t="str">
        <f t="shared" ca="1" si="17"/>
        <v>AA-7739</v>
      </c>
      <c r="AL45" t="s">
        <v>614</v>
      </c>
      <c r="AM45" s="1" t="s">
        <v>104</v>
      </c>
      <c r="AN45" s="1">
        <f t="shared" ca="1" si="18"/>
        <v>5</v>
      </c>
      <c r="AO45" s="1">
        <f t="shared" si="1"/>
        <v>7</v>
      </c>
      <c r="AP45" s="1">
        <f t="shared" ca="1" si="19"/>
        <v>4.9000000000000002E-2</v>
      </c>
      <c r="AQ45" s="1">
        <f t="shared" ca="1" si="20"/>
        <v>400</v>
      </c>
    </row>
    <row r="46" spans="2:43" x14ac:dyDescent="0.2">
      <c r="B46" t="str">
        <f t="shared" ca="1" si="2"/>
        <v>aaron_2017-11-16_22-42-55_Thu</v>
      </c>
      <c r="C46" t="s">
        <v>53</v>
      </c>
      <c r="D46" t="s">
        <v>54</v>
      </c>
      <c r="E46" t="s">
        <v>34</v>
      </c>
      <c r="F46" t="s">
        <v>55</v>
      </c>
      <c r="G46" s="1" t="s">
        <v>30</v>
      </c>
      <c r="H46" t="s">
        <v>32</v>
      </c>
      <c r="I46" t="s">
        <v>33</v>
      </c>
      <c r="J46" t="s">
        <v>39</v>
      </c>
      <c r="K46" s="7" t="str">
        <f t="shared" ca="1" si="22"/>
        <v>2017-11-16T22:42:55-06:00</v>
      </c>
      <c r="L46" t="str">
        <f t="shared" si="23"/>
        <v>43047_07</v>
      </c>
      <c r="M46" s="1" t="s">
        <v>332</v>
      </c>
      <c r="N46" s="2">
        <f t="shared" ca="1" si="24"/>
        <v>43055.946467245383</v>
      </c>
      <c r="O46" s="9">
        <v>43047</v>
      </c>
      <c r="P46" s="14">
        <v>43053</v>
      </c>
      <c r="Q46" s="1">
        <f t="shared" si="25"/>
        <v>43047</v>
      </c>
      <c r="R46" s="6">
        <f t="shared" ca="1" si="21"/>
        <v>43054.583333333343</v>
      </c>
      <c r="S46" s="6">
        <f t="shared" ca="1" si="26"/>
        <v>43054.791666666679</v>
      </c>
      <c r="T46" s="5">
        <f t="shared" ca="1" si="27"/>
        <v>43054.583333333343</v>
      </c>
      <c r="U46" s="5">
        <f t="shared" ca="1" si="28"/>
        <v>43054.791666666679</v>
      </c>
      <c r="V46" s="1">
        <f t="shared" ca="1" si="29"/>
        <v>5</v>
      </c>
      <c r="W46" s="3">
        <f t="shared" si="30"/>
        <v>43053</v>
      </c>
      <c r="X46" t="str">
        <f t="shared" ca="1" si="31"/>
        <v>2017-11-15T14:00:00-0600</v>
      </c>
      <c r="Y46" t="str">
        <f t="shared" ca="1" si="32"/>
        <v>2017-11-15T19:00:00-0600</v>
      </c>
      <c r="Z46" s="1" t="s">
        <v>35</v>
      </c>
      <c r="AA46" s="1" t="s">
        <v>36</v>
      </c>
      <c r="AB46">
        <f t="shared" ca="1" si="33"/>
        <v>715874413</v>
      </c>
      <c r="AC46" t="str">
        <f t="shared" ca="1" si="34"/>
        <v>AA-7520</v>
      </c>
      <c r="AD46" t="str">
        <f t="shared" ca="1" si="13"/>
        <v>Quisque magna odio, pretium vel odio at, volutpat semper lacus</v>
      </c>
      <c r="AE46" s="4" t="str">
        <f t="shared" si="35"/>
        <v>43047_07</v>
      </c>
      <c r="AG46" s="1" t="s">
        <v>104</v>
      </c>
      <c r="AH46" s="2">
        <f t="shared" ca="1" si="14"/>
        <v>43055.946467245383</v>
      </c>
      <c r="AI46" t="str">
        <f t="shared" ca="1" si="15"/>
        <v>2017-11-16T22:42:55-06:00</v>
      </c>
      <c r="AJ46" s="8">
        <f t="shared" ca="1" si="16"/>
        <v>715874413</v>
      </c>
      <c r="AK46" s="8" t="str">
        <f t="shared" ca="1" si="17"/>
        <v>AA-7520</v>
      </c>
      <c r="AL46" t="s">
        <v>615</v>
      </c>
      <c r="AM46" s="1" t="s">
        <v>104</v>
      </c>
      <c r="AN46" s="1">
        <f t="shared" ca="1" si="18"/>
        <v>5</v>
      </c>
      <c r="AO46" s="1">
        <f t="shared" si="1"/>
        <v>7</v>
      </c>
      <c r="AP46" s="1">
        <f t="shared" ca="1" si="19"/>
        <v>1.4E-2</v>
      </c>
      <c r="AQ46" s="1">
        <f t="shared" ca="1" si="20"/>
        <v>145</v>
      </c>
    </row>
    <row r="47" spans="2:43" x14ac:dyDescent="0.2">
      <c r="AL47" t="s">
        <v>616</v>
      </c>
      <c r="AM47" s="1" t="s">
        <v>104</v>
      </c>
    </row>
    <row r="48" spans="2:43" x14ac:dyDescent="0.2">
      <c r="AL48" t="s">
        <v>617</v>
      </c>
      <c r="AM48" s="1" t="s">
        <v>104</v>
      </c>
    </row>
    <row r="49" spans="38:39" x14ac:dyDescent="0.2">
      <c r="AL49" t="s">
        <v>618</v>
      </c>
      <c r="AM49" s="1" t="s">
        <v>104</v>
      </c>
    </row>
    <row r="50" spans="38:39" x14ac:dyDescent="0.2">
      <c r="AL50" t="s">
        <v>619</v>
      </c>
      <c r="AM50" s="1" t="s">
        <v>104</v>
      </c>
    </row>
    <row r="51" spans="38:39" x14ac:dyDescent="0.2">
      <c r="AL51" t="s">
        <v>620</v>
      </c>
      <c r="AM51" s="1" t="s">
        <v>104</v>
      </c>
    </row>
    <row r="52" spans="38:39" x14ac:dyDescent="0.2">
      <c r="AL52" t="s">
        <v>621</v>
      </c>
      <c r="AM52" s="1" t="s">
        <v>104</v>
      </c>
    </row>
    <row r="53" spans="38:39" x14ac:dyDescent="0.2">
      <c r="AL53" t="s">
        <v>622</v>
      </c>
      <c r="AM53" s="1" t="s">
        <v>104</v>
      </c>
    </row>
    <row r="54" spans="38:39" x14ac:dyDescent="0.2">
      <c r="AL54" t="s">
        <v>623</v>
      </c>
      <c r="AM54" s="1" t="s">
        <v>104</v>
      </c>
    </row>
    <row r="55" spans="38:39" x14ac:dyDescent="0.2">
      <c r="AL55" t="s">
        <v>624</v>
      </c>
      <c r="AM55" s="1" t="s">
        <v>104</v>
      </c>
    </row>
    <row r="56" spans="38:39" x14ac:dyDescent="0.2">
      <c r="AL56" t="s">
        <v>625</v>
      </c>
      <c r="AM56" s="1" t="s">
        <v>104</v>
      </c>
    </row>
    <row r="57" spans="38:39" x14ac:dyDescent="0.2">
      <c r="AL57" t="s">
        <v>626</v>
      </c>
      <c r="AM57" s="1" t="s">
        <v>104</v>
      </c>
    </row>
    <row r="58" spans="38:39" x14ac:dyDescent="0.2">
      <c r="AL58" t="s">
        <v>627</v>
      </c>
      <c r="AM58" s="1" t="s">
        <v>104</v>
      </c>
    </row>
    <row r="59" spans="38:39" x14ac:dyDescent="0.2">
      <c r="AL59" t="s">
        <v>628</v>
      </c>
      <c r="AM59" s="1" t="s">
        <v>104</v>
      </c>
    </row>
    <row r="60" spans="38:39" x14ac:dyDescent="0.2">
      <c r="AL60" t="s">
        <v>629</v>
      </c>
      <c r="AM60" s="1" t="s">
        <v>104</v>
      </c>
    </row>
    <row r="61" spans="38:39" x14ac:dyDescent="0.2">
      <c r="AL61" t="s">
        <v>630</v>
      </c>
      <c r="AM61" s="1" t="s">
        <v>104</v>
      </c>
    </row>
    <row r="62" spans="38:39" x14ac:dyDescent="0.2">
      <c r="AL62" t="s">
        <v>631</v>
      </c>
      <c r="AM62" s="1" t="s">
        <v>104</v>
      </c>
    </row>
    <row r="63" spans="38:39" x14ac:dyDescent="0.2">
      <c r="AL63" t="s">
        <v>632</v>
      </c>
      <c r="AM63" s="1" t="s">
        <v>104</v>
      </c>
    </row>
    <row r="64" spans="38:39" x14ac:dyDescent="0.2">
      <c r="AL64" t="s">
        <v>633</v>
      </c>
      <c r="AM64" s="1" t="s">
        <v>104</v>
      </c>
    </row>
    <row r="65" spans="38:39" x14ac:dyDescent="0.2">
      <c r="AL65" t="s">
        <v>634</v>
      </c>
      <c r="AM65" s="1" t="s">
        <v>104</v>
      </c>
    </row>
    <row r="66" spans="38:39" x14ac:dyDescent="0.2">
      <c r="AL66" t="s">
        <v>635</v>
      </c>
      <c r="AM66" s="1" t="s">
        <v>104</v>
      </c>
    </row>
    <row r="67" spans="38:39" x14ac:dyDescent="0.2">
      <c r="AL67" t="s">
        <v>636</v>
      </c>
      <c r="AM67" s="1" t="s">
        <v>104</v>
      </c>
    </row>
    <row r="68" spans="38:39" x14ac:dyDescent="0.2">
      <c r="AL68" t="s">
        <v>637</v>
      </c>
      <c r="AM68" s="1" t="s">
        <v>104</v>
      </c>
    </row>
    <row r="69" spans="38:39" x14ac:dyDescent="0.2">
      <c r="AL69" t="s">
        <v>638</v>
      </c>
      <c r="AM69" s="1" t="s">
        <v>104</v>
      </c>
    </row>
    <row r="70" spans="38:39" x14ac:dyDescent="0.2">
      <c r="AL70" t="s">
        <v>639</v>
      </c>
      <c r="AM70" s="1" t="s">
        <v>104</v>
      </c>
    </row>
    <row r="71" spans="38:39" x14ac:dyDescent="0.2">
      <c r="AL71" t="s">
        <v>640</v>
      </c>
      <c r="AM71" s="1" t="s">
        <v>104</v>
      </c>
    </row>
    <row r="72" spans="38:39" x14ac:dyDescent="0.2">
      <c r="AL72" t="s">
        <v>641</v>
      </c>
      <c r="AM72" s="1" t="s">
        <v>104</v>
      </c>
    </row>
    <row r="73" spans="38:39" x14ac:dyDescent="0.2">
      <c r="AL73" t="s">
        <v>642</v>
      </c>
      <c r="AM73" s="1" t="s">
        <v>104</v>
      </c>
    </row>
    <row r="74" spans="38:39" x14ac:dyDescent="0.2">
      <c r="AL74" t="s">
        <v>643</v>
      </c>
      <c r="AM74" s="1" t="s">
        <v>104</v>
      </c>
    </row>
    <row r="75" spans="38:39" x14ac:dyDescent="0.2">
      <c r="AL75" t="s">
        <v>644</v>
      </c>
      <c r="AM75" s="1" t="s">
        <v>104</v>
      </c>
    </row>
    <row r="76" spans="38:39" x14ac:dyDescent="0.2">
      <c r="AL76" t="s">
        <v>645</v>
      </c>
      <c r="AM76" s="1" t="s">
        <v>104</v>
      </c>
    </row>
    <row r="77" spans="38:39" x14ac:dyDescent="0.2">
      <c r="AL77" t="s">
        <v>646</v>
      </c>
      <c r="AM77" s="1" t="s">
        <v>104</v>
      </c>
    </row>
    <row r="78" spans="38:39" x14ac:dyDescent="0.2">
      <c r="AL78" t="s">
        <v>647</v>
      </c>
      <c r="AM78" s="1" t="s">
        <v>104</v>
      </c>
    </row>
    <row r="79" spans="38:39" x14ac:dyDescent="0.2">
      <c r="AL79" t="s">
        <v>648</v>
      </c>
      <c r="AM79" s="1" t="s">
        <v>104</v>
      </c>
    </row>
    <row r="80" spans="38:39" x14ac:dyDescent="0.2">
      <c r="AL80" t="s">
        <v>649</v>
      </c>
      <c r="AM80" s="1" t="s">
        <v>104</v>
      </c>
    </row>
    <row r="81" spans="38:39" x14ac:dyDescent="0.2">
      <c r="AL81" t="s">
        <v>650</v>
      </c>
      <c r="AM81" s="1" t="s">
        <v>104</v>
      </c>
    </row>
    <row r="82" spans="38:39" x14ac:dyDescent="0.2">
      <c r="AL82" t="s">
        <v>651</v>
      </c>
      <c r="AM82" s="1" t="s">
        <v>104</v>
      </c>
    </row>
    <row r="83" spans="38:39" x14ac:dyDescent="0.2">
      <c r="AL83" t="s">
        <v>652</v>
      </c>
      <c r="AM83" s="1" t="s">
        <v>104</v>
      </c>
    </row>
    <row r="84" spans="38:39" x14ac:dyDescent="0.2">
      <c r="AL84" t="s">
        <v>653</v>
      </c>
      <c r="AM84" s="1" t="s">
        <v>104</v>
      </c>
    </row>
    <row r="85" spans="38:39" x14ac:dyDescent="0.2">
      <c r="AL85" t="s">
        <v>654</v>
      </c>
      <c r="AM85" s="1" t="s">
        <v>104</v>
      </c>
    </row>
    <row r="86" spans="38:39" x14ac:dyDescent="0.2">
      <c r="AL86" t="s">
        <v>655</v>
      </c>
      <c r="AM86" s="1" t="s">
        <v>104</v>
      </c>
    </row>
    <row r="87" spans="38:39" x14ac:dyDescent="0.2">
      <c r="AL87" t="s">
        <v>656</v>
      </c>
      <c r="AM87" s="1" t="s">
        <v>104</v>
      </c>
    </row>
    <row r="88" spans="38:39" x14ac:dyDescent="0.2">
      <c r="AL88" t="s">
        <v>657</v>
      </c>
      <c r="AM88" s="1" t="s">
        <v>104</v>
      </c>
    </row>
    <row r="89" spans="38:39" x14ac:dyDescent="0.2">
      <c r="AL89" t="s">
        <v>658</v>
      </c>
      <c r="AM89" s="1" t="s">
        <v>104</v>
      </c>
    </row>
    <row r="90" spans="38:39" x14ac:dyDescent="0.2">
      <c r="AL90" t="s">
        <v>659</v>
      </c>
      <c r="AM90" s="1" t="s">
        <v>104</v>
      </c>
    </row>
    <row r="91" spans="38:39" x14ac:dyDescent="0.2">
      <c r="AL91" t="s">
        <v>660</v>
      </c>
      <c r="AM91" s="1" t="s">
        <v>104</v>
      </c>
    </row>
    <row r="92" spans="38:39" x14ac:dyDescent="0.2">
      <c r="AL92" t="s">
        <v>661</v>
      </c>
      <c r="AM92" s="1" t="s">
        <v>104</v>
      </c>
    </row>
    <row r="93" spans="38:39" x14ac:dyDescent="0.2">
      <c r="AL93" t="s">
        <v>662</v>
      </c>
      <c r="AM93" s="1" t="s">
        <v>104</v>
      </c>
    </row>
    <row r="94" spans="38:39" x14ac:dyDescent="0.2">
      <c r="AL94" t="s">
        <v>663</v>
      </c>
      <c r="AM94" s="1" t="s">
        <v>104</v>
      </c>
    </row>
    <row r="95" spans="38:39" x14ac:dyDescent="0.2">
      <c r="AL95" t="s">
        <v>664</v>
      </c>
      <c r="AM95" s="1" t="s">
        <v>104</v>
      </c>
    </row>
    <row r="96" spans="38:39" x14ac:dyDescent="0.2">
      <c r="AL96" t="s">
        <v>665</v>
      </c>
      <c r="AM96" s="1" t="s">
        <v>104</v>
      </c>
    </row>
    <row r="97" spans="38:39" x14ac:dyDescent="0.2">
      <c r="AL97" t="s">
        <v>666</v>
      </c>
      <c r="AM97" s="1" t="s">
        <v>104</v>
      </c>
    </row>
    <row r="98" spans="38:39" x14ac:dyDescent="0.2">
      <c r="AL98" t="s">
        <v>667</v>
      </c>
      <c r="AM98" s="1" t="s">
        <v>104</v>
      </c>
    </row>
    <row r="99" spans="38:39" x14ac:dyDescent="0.2">
      <c r="AL99" t="s">
        <v>668</v>
      </c>
      <c r="AM99" s="1" t="s">
        <v>104</v>
      </c>
    </row>
    <row r="100" spans="38:39" x14ac:dyDescent="0.2">
      <c r="AL100" t="s">
        <v>669</v>
      </c>
      <c r="AM100" s="1" t="s">
        <v>104</v>
      </c>
    </row>
    <row r="101" spans="38:39" x14ac:dyDescent="0.2">
      <c r="AL101" t="s">
        <v>670</v>
      </c>
      <c r="AM101" s="1" t="s">
        <v>104</v>
      </c>
    </row>
    <row r="102" spans="38:39" x14ac:dyDescent="0.2">
      <c r="AL102" t="s">
        <v>671</v>
      </c>
      <c r="AM102" s="1" t="s">
        <v>104</v>
      </c>
    </row>
    <row r="103" spans="38:39" x14ac:dyDescent="0.2">
      <c r="AL103" t="s">
        <v>672</v>
      </c>
      <c r="AM103" s="1" t="s">
        <v>104</v>
      </c>
    </row>
    <row r="104" spans="38:39" x14ac:dyDescent="0.2">
      <c r="AL104" t="s">
        <v>673</v>
      </c>
      <c r="AM104" s="1" t="s">
        <v>104</v>
      </c>
    </row>
    <row r="105" spans="38:39" x14ac:dyDescent="0.2">
      <c r="AL105" t="s">
        <v>674</v>
      </c>
      <c r="AM105" s="1" t="s">
        <v>104</v>
      </c>
    </row>
    <row r="106" spans="38:39" x14ac:dyDescent="0.2">
      <c r="AL106" t="s">
        <v>675</v>
      </c>
      <c r="AM106" s="1" t="s">
        <v>104</v>
      </c>
    </row>
    <row r="107" spans="38:39" x14ac:dyDescent="0.2">
      <c r="AL107" t="s">
        <v>676</v>
      </c>
      <c r="AM107" s="1" t="s">
        <v>104</v>
      </c>
    </row>
    <row r="108" spans="38:39" x14ac:dyDescent="0.2">
      <c r="AL108" t="s">
        <v>677</v>
      </c>
      <c r="AM108" s="1" t="s">
        <v>104</v>
      </c>
    </row>
    <row r="109" spans="38:39" x14ac:dyDescent="0.2">
      <c r="AL109" t="s">
        <v>678</v>
      </c>
      <c r="AM109" s="1" t="s">
        <v>104</v>
      </c>
    </row>
    <row r="110" spans="38:39" x14ac:dyDescent="0.2">
      <c r="AL110" t="s">
        <v>679</v>
      </c>
      <c r="AM110" s="1" t="s">
        <v>104</v>
      </c>
    </row>
    <row r="111" spans="38:39" x14ac:dyDescent="0.2">
      <c r="AL111" t="s">
        <v>680</v>
      </c>
      <c r="AM111" s="1" t="s">
        <v>104</v>
      </c>
    </row>
    <row r="112" spans="38:39" x14ac:dyDescent="0.2">
      <c r="AL112" t="s">
        <v>681</v>
      </c>
      <c r="AM112" s="1" t="s">
        <v>104</v>
      </c>
    </row>
    <row r="113" spans="38:39" x14ac:dyDescent="0.2">
      <c r="AL113" t="s">
        <v>682</v>
      </c>
      <c r="AM113" s="1" t="s">
        <v>104</v>
      </c>
    </row>
    <row r="114" spans="38:39" x14ac:dyDescent="0.2">
      <c r="AL114" t="s">
        <v>683</v>
      </c>
      <c r="AM114" s="1" t="s">
        <v>104</v>
      </c>
    </row>
    <row r="115" spans="38:39" x14ac:dyDescent="0.2">
      <c r="AL115" t="s">
        <v>684</v>
      </c>
      <c r="AM115" s="1" t="s">
        <v>104</v>
      </c>
    </row>
    <row r="116" spans="38:39" x14ac:dyDescent="0.2">
      <c r="AL116" t="s">
        <v>685</v>
      </c>
      <c r="AM116" s="1" t="s">
        <v>104</v>
      </c>
    </row>
    <row r="117" spans="38:39" x14ac:dyDescent="0.2">
      <c r="AL117" t="s">
        <v>686</v>
      </c>
      <c r="AM117" s="1" t="s">
        <v>104</v>
      </c>
    </row>
    <row r="118" spans="38:39" x14ac:dyDescent="0.2">
      <c r="AL118" t="s">
        <v>687</v>
      </c>
      <c r="AM118" s="1" t="s">
        <v>104</v>
      </c>
    </row>
    <row r="119" spans="38:39" x14ac:dyDescent="0.2">
      <c r="AL119" t="s">
        <v>688</v>
      </c>
      <c r="AM119" s="1" t="s">
        <v>104</v>
      </c>
    </row>
    <row r="120" spans="38:39" x14ac:dyDescent="0.2">
      <c r="AL120" t="s">
        <v>689</v>
      </c>
      <c r="AM120" s="1" t="s">
        <v>104</v>
      </c>
    </row>
    <row r="121" spans="38:39" x14ac:dyDescent="0.2">
      <c r="AL121" t="s">
        <v>690</v>
      </c>
      <c r="AM121" s="1" t="s">
        <v>104</v>
      </c>
    </row>
    <row r="122" spans="38:39" x14ac:dyDescent="0.2">
      <c r="AL122" t="s">
        <v>691</v>
      </c>
      <c r="AM122" s="1" t="s">
        <v>104</v>
      </c>
    </row>
    <row r="123" spans="38:39" x14ac:dyDescent="0.2">
      <c r="AL123" t="s">
        <v>692</v>
      </c>
      <c r="AM123" s="1" t="s">
        <v>104</v>
      </c>
    </row>
    <row r="124" spans="38:39" x14ac:dyDescent="0.2">
      <c r="AL124" t="s">
        <v>693</v>
      </c>
      <c r="AM124" s="1" t="s">
        <v>104</v>
      </c>
    </row>
    <row r="125" spans="38:39" x14ac:dyDescent="0.2">
      <c r="AL125" t="s">
        <v>694</v>
      </c>
      <c r="AM125" s="1" t="s">
        <v>104</v>
      </c>
    </row>
    <row r="126" spans="38:39" x14ac:dyDescent="0.2">
      <c r="AL126" t="s">
        <v>695</v>
      </c>
      <c r="AM126" s="1" t="s">
        <v>104</v>
      </c>
    </row>
    <row r="127" spans="38:39" x14ac:dyDescent="0.2">
      <c r="AL127" t="s">
        <v>696</v>
      </c>
      <c r="AM127" s="1" t="s">
        <v>104</v>
      </c>
    </row>
    <row r="128" spans="38:39" x14ac:dyDescent="0.2">
      <c r="AL128" t="s">
        <v>697</v>
      </c>
      <c r="AM128" s="1" t="s">
        <v>104</v>
      </c>
    </row>
    <row r="129" spans="38:39" x14ac:dyDescent="0.2">
      <c r="AL129" t="s">
        <v>698</v>
      </c>
      <c r="AM129" s="1" t="s">
        <v>104</v>
      </c>
    </row>
    <row r="130" spans="38:39" x14ac:dyDescent="0.2">
      <c r="AL130" t="s">
        <v>699</v>
      </c>
      <c r="AM130" s="1" t="s">
        <v>104</v>
      </c>
    </row>
    <row r="131" spans="38:39" x14ac:dyDescent="0.2">
      <c r="AL131" t="s">
        <v>700</v>
      </c>
      <c r="AM131" s="1" t="s">
        <v>104</v>
      </c>
    </row>
    <row r="132" spans="38:39" x14ac:dyDescent="0.2">
      <c r="AL132" t="s">
        <v>701</v>
      </c>
      <c r="AM132" s="1" t="s">
        <v>104</v>
      </c>
    </row>
    <row r="133" spans="38:39" x14ac:dyDescent="0.2">
      <c r="AL133" t="s">
        <v>702</v>
      </c>
      <c r="AM133" s="1" t="s">
        <v>104</v>
      </c>
    </row>
    <row r="134" spans="38:39" x14ac:dyDescent="0.2">
      <c r="AL134" t="s">
        <v>703</v>
      </c>
      <c r="AM134" s="1" t="s">
        <v>104</v>
      </c>
    </row>
    <row r="135" spans="38:39" x14ac:dyDescent="0.2">
      <c r="AL135" t="s">
        <v>704</v>
      </c>
      <c r="AM135" s="1" t="s">
        <v>104</v>
      </c>
    </row>
    <row r="136" spans="38:39" x14ac:dyDescent="0.2">
      <c r="AL136" t="s">
        <v>705</v>
      </c>
      <c r="AM136" s="1" t="s">
        <v>104</v>
      </c>
    </row>
    <row r="137" spans="38:39" x14ac:dyDescent="0.2">
      <c r="AL137" t="s">
        <v>706</v>
      </c>
      <c r="AM137" s="1" t="s">
        <v>104</v>
      </c>
    </row>
    <row r="138" spans="38:39" x14ac:dyDescent="0.2">
      <c r="AL138" t="s">
        <v>707</v>
      </c>
      <c r="AM138" s="1" t="s">
        <v>104</v>
      </c>
    </row>
    <row r="139" spans="38:39" x14ac:dyDescent="0.2">
      <c r="AL139" t="s">
        <v>708</v>
      </c>
      <c r="AM139" s="1" t="s">
        <v>104</v>
      </c>
    </row>
    <row r="140" spans="38:39" x14ac:dyDescent="0.2">
      <c r="AL140" t="s">
        <v>709</v>
      </c>
      <c r="AM140" s="1" t="s">
        <v>104</v>
      </c>
    </row>
    <row r="141" spans="38:39" x14ac:dyDescent="0.2">
      <c r="AL141" t="s">
        <v>710</v>
      </c>
      <c r="AM141" s="1" t="s">
        <v>104</v>
      </c>
    </row>
    <row r="142" spans="38:39" x14ac:dyDescent="0.2">
      <c r="AL142" t="s">
        <v>711</v>
      </c>
      <c r="AM142" s="1" t="s">
        <v>104</v>
      </c>
    </row>
    <row r="143" spans="38:39" x14ac:dyDescent="0.2">
      <c r="AL143" t="s">
        <v>712</v>
      </c>
      <c r="AM143" s="1" t="s">
        <v>104</v>
      </c>
    </row>
    <row r="144" spans="38:39" x14ac:dyDescent="0.2">
      <c r="AL144" t="s">
        <v>713</v>
      </c>
      <c r="AM144" s="1" t="s">
        <v>104</v>
      </c>
    </row>
    <row r="145" spans="38:39" x14ac:dyDescent="0.2">
      <c r="AL145" t="s">
        <v>714</v>
      </c>
      <c r="AM145" s="1" t="s">
        <v>104</v>
      </c>
    </row>
    <row r="146" spans="38:39" x14ac:dyDescent="0.2">
      <c r="AL146" t="s">
        <v>715</v>
      </c>
      <c r="AM146" s="1" t="s">
        <v>104</v>
      </c>
    </row>
    <row r="147" spans="38:39" x14ac:dyDescent="0.2">
      <c r="AL147" t="s">
        <v>716</v>
      </c>
      <c r="AM147" s="1" t="s">
        <v>104</v>
      </c>
    </row>
    <row r="148" spans="38:39" x14ac:dyDescent="0.2">
      <c r="AL148" t="s">
        <v>717</v>
      </c>
      <c r="AM148" s="1" t="s">
        <v>104</v>
      </c>
    </row>
    <row r="149" spans="38:39" x14ac:dyDescent="0.2">
      <c r="AL149" t="s">
        <v>718</v>
      </c>
      <c r="AM149" s="1" t="s">
        <v>104</v>
      </c>
    </row>
    <row r="150" spans="38:39" x14ac:dyDescent="0.2">
      <c r="AL150" t="s">
        <v>719</v>
      </c>
      <c r="AM150" s="1" t="s">
        <v>104</v>
      </c>
    </row>
    <row r="151" spans="38:39" x14ac:dyDescent="0.2">
      <c r="AL151" t="s">
        <v>720</v>
      </c>
      <c r="AM151" s="1" t="s">
        <v>104</v>
      </c>
    </row>
    <row r="152" spans="38:39" x14ac:dyDescent="0.2">
      <c r="AL152" t="s">
        <v>721</v>
      </c>
      <c r="AM152" s="1" t="s">
        <v>104</v>
      </c>
    </row>
    <row r="153" spans="38:39" x14ac:dyDescent="0.2">
      <c r="AL153" t="s">
        <v>722</v>
      </c>
      <c r="AM153" s="1" t="s">
        <v>104</v>
      </c>
    </row>
    <row r="154" spans="38:39" x14ac:dyDescent="0.2">
      <c r="AL154" t="s">
        <v>723</v>
      </c>
      <c r="AM154" s="1" t="s">
        <v>104</v>
      </c>
    </row>
    <row r="155" spans="38:39" x14ac:dyDescent="0.2">
      <c r="AL155" t="s">
        <v>724</v>
      </c>
      <c r="AM155" s="1" t="s">
        <v>104</v>
      </c>
    </row>
    <row r="156" spans="38:39" x14ac:dyDescent="0.2">
      <c r="AL156" t="s">
        <v>725</v>
      </c>
      <c r="AM156" s="1" t="s">
        <v>104</v>
      </c>
    </row>
    <row r="157" spans="38:39" x14ac:dyDescent="0.2">
      <c r="AL157" t="s">
        <v>726</v>
      </c>
      <c r="AM157" s="1" t="s">
        <v>104</v>
      </c>
    </row>
    <row r="158" spans="38:39" x14ac:dyDescent="0.2">
      <c r="AL158" t="s">
        <v>727</v>
      </c>
      <c r="AM158" s="1" t="s">
        <v>104</v>
      </c>
    </row>
    <row r="159" spans="38:39" x14ac:dyDescent="0.2">
      <c r="AL159" t="s">
        <v>728</v>
      </c>
      <c r="AM159" s="1" t="s">
        <v>104</v>
      </c>
    </row>
    <row r="160" spans="38:39" x14ac:dyDescent="0.2">
      <c r="AL160" t="s">
        <v>729</v>
      </c>
      <c r="AM160" s="1" t="s">
        <v>104</v>
      </c>
    </row>
    <row r="161" spans="38:39" x14ac:dyDescent="0.2">
      <c r="AL161" t="s">
        <v>730</v>
      </c>
      <c r="AM161" s="1" t="s">
        <v>104</v>
      </c>
    </row>
    <row r="162" spans="38:39" x14ac:dyDescent="0.2">
      <c r="AL162" t="s">
        <v>658</v>
      </c>
      <c r="AM162" s="1" t="s">
        <v>104</v>
      </c>
    </row>
    <row r="163" spans="38:39" x14ac:dyDescent="0.2">
      <c r="AL163" t="s">
        <v>731</v>
      </c>
      <c r="AM163" s="1" t="s">
        <v>104</v>
      </c>
    </row>
    <row r="164" spans="38:39" x14ac:dyDescent="0.2">
      <c r="AL164" t="s">
        <v>732</v>
      </c>
      <c r="AM164" s="1" t="s">
        <v>104</v>
      </c>
    </row>
    <row r="165" spans="38:39" x14ac:dyDescent="0.2">
      <c r="AL165" t="s">
        <v>733</v>
      </c>
      <c r="AM165" s="1" t="s">
        <v>104</v>
      </c>
    </row>
    <row r="166" spans="38:39" x14ac:dyDescent="0.2">
      <c r="AL166" t="s">
        <v>734</v>
      </c>
      <c r="AM166" s="1" t="s">
        <v>104</v>
      </c>
    </row>
    <row r="167" spans="38:39" x14ac:dyDescent="0.2">
      <c r="AL167" t="s">
        <v>735</v>
      </c>
      <c r="AM167" s="1" t="s">
        <v>104</v>
      </c>
    </row>
    <row r="168" spans="38:39" x14ac:dyDescent="0.2">
      <c r="AL168" t="s">
        <v>736</v>
      </c>
      <c r="AM168" s="1" t="s">
        <v>104</v>
      </c>
    </row>
    <row r="169" spans="38:39" x14ac:dyDescent="0.2">
      <c r="AL169" t="s">
        <v>737</v>
      </c>
      <c r="AM169" s="1" t="s">
        <v>104</v>
      </c>
    </row>
    <row r="170" spans="38:39" x14ac:dyDescent="0.2">
      <c r="AL170" t="s">
        <v>738</v>
      </c>
      <c r="AM170" s="1" t="s">
        <v>104</v>
      </c>
    </row>
    <row r="171" spans="38:39" x14ac:dyDescent="0.2">
      <c r="AL171" t="s">
        <v>739</v>
      </c>
      <c r="AM171" s="1" t="s">
        <v>104</v>
      </c>
    </row>
    <row r="172" spans="38:39" x14ac:dyDescent="0.2">
      <c r="AL172" t="s">
        <v>740</v>
      </c>
      <c r="AM172" s="1" t="s">
        <v>104</v>
      </c>
    </row>
    <row r="173" spans="38:39" x14ac:dyDescent="0.2">
      <c r="AL173" t="s">
        <v>741</v>
      </c>
      <c r="AM173" s="1" t="s">
        <v>104</v>
      </c>
    </row>
    <row r="174" spans="38:39" x14ac:dyDescent="0.2">
      <c r="AL174" t="s">
        <v>742</v>
      </c>
      <c r="AM174" s="1" t="s">
        <v>104</v>
      </c>
    </row>
    <row r="175" spans="38:39" x14ac:dyDescent="0.2">
      <c r="AL175" t="s">
        <v>743</v>
      </c>
      <c r="AM175" s="1" t="s">
        <v>104</v>
      </c>
    </row>
    <row r="176" spans="38:39" x14ac:dyDescent="0.2">
      <c r="AL176" t="s">
        <v>744</v>
      </c>
      <c r="AM176" s="1" t="s">
        <v>104</v>
      </c>
    </row>
    <row r="177" spans="38:39" x14ac:dyDescent="0.2">
      <c r="AL177" t="s">
        <v>745</v>
      </c>
      <c r="AM177" s="1" t="s">
        <v>104</v>
      </c>
    </row>
    <row r="178" spans="38:39" x14ac:dyDescent="0.2">
      <c r="AL178" t="s">
        <v>746</v>
      </c>
      <c r="AM178" s="1" t="s">
        <v>104</v>
      </c>
    </row>
    <row r="179" spans="38:39" x14ac:dyDescent="0.2">
      <c r="AL179" t="s">
        <v>747</v>
      </c>
      <c r="AM179" s="1" t="s">
        <v>104</v>
      </c>
    </row>
    <row r="180" spans="38:39" x14ac:dyDescent="0.2">
      <c r="AL180" t="s">
        <v>748</v>
      </c>
      <c r="AM180" s="1" t="s">
        <v>104</v>
      </c>
    </row>
    <row r="181" spans="38:39" x14ac:dyDescent="0.2">
      <c r="AL181" t="s">
        <v>749</v>
      </c>
      <c r="AM181" s="1" t="s">
        <v>104</v>
      </c>
    </row>
    <row r="182" spans="38:39" x14ac:dyDescent="0.2">
      <c r="AL182" t="s">
        <v>750</v>
      </c>
      <c r="AM182" s="1" t="s">
        <v>104</v>
      </c>
    </row>
    <row r="183" spans="38:39" x14ac:dyDescent="0.2">
      <c r="AL183" t="s">
        <v>751</v>
      </c>
      <c r="AM183" s="1" t="s">
        <v>104</v>
      </c>
    </row>
    <row r="184" spans="38:39" x14ac:dyDescent="0.2">
      <c r="AL184" t="s">
        <v>752</v>
      </c>
      <c r="AM184" s="1" t="s">
        <v>104</v>
      </c>
    </row>
    <row r="185" spans="38:39" x14ac:dyDescent="0.2">
      <c r="AL185" t="s">
        <v>753</v>
      </c>
      <c r="AM185" s="1" t="s">
        <v>104</v>
      </c>
    </row>
    <row r="186" spans="38:39" x14ac:dyDescent="0.2">
      <c r="AL186" t="s">
        <v>754</v>
      </c>
      <c r="AM186" s="1" t="s">
        <v>104</v>
      </c>
    </row>
    <row r="187" spans="38:39" x14ac:dyDescent="0.2">
      <c r="AL187" t="s">
        <v>755</v>
      </c>
      <c r="AM187" s="1" t="s">
        <v>104</v>
      </c>
    </row>
    <row r="188" spans="38:39" x14ac:dyDescent="0.2">
      <c r="AL188" t="s">
        <v>756</v>
      </c>
      <c r="AM188" s="1" t="s">
        <v>104</v>
      </c>
    </row>
    <row r="189" spans="38:39" x14ac:dyDescent="0.2">
      <c r="AL189" t="s">
        <v>757</v>
      </c>
      <c r="AM189" s="1" t="s">
        <v>104</v>
      </c>
    </row>
    <row r="190" spans="38:39" x14ac:dyDescent="0.2">
      <c r="AL190" t="s">
        <v>758</v>
      </c>
      <c r="AM190" s="1" t="s">
        <v>104</v>
      </c>
    </row>
    <row r="191" spans="38:39" x14ac:dyDescent="0.2">
      <c r="AL191" t="s">
        <v>759</v>
      </c>
      <c r="AM191" s="1" t="s">
        <v>104</v>
      </c>
    </row>
    <row r="192" spans="38:39" x14ac:dyDescent="0.2">
      <c r="AL192" t="s">
        <v>760</v>
      </c>
      <c r="AM192" s="1" t="s">
        <v>104</v>
      </c>
    </row>
    <row r="193" spans="38:39" x14ac:dyDescent="0.2">
      <c r="AL193" t="s">
        <v>761</v>
      </c>
      <c r="AM193" s="1" t="s">
        <v>104</v>
      </c>
    </row>
    <row r="194" spans="38:39" x14ac:dyDescent="0.2">
      <c r="AL194" t="s">
        <v>762</v>
      </c>
      <c r="AM194" s="1" t="s">
        <v>104</v>
      </c>
    </row>
    <row r="195" spans="38:39" x14ac:dyDescent="0.2">
      <c r="AL195" t="s">
        <v>763</v>
      </c>
      <c r="AM195" s="1" t="s">
        <v>104</v>
      </c>
    </row>
    <row r="196" spans="38:39" x14ac:dyDescent="0.2">
      <c r="AL196" t="s">
        <v>764</v>
      </c>
      <c r="AM196" s="1" t="s">
        <v>104</v>
      </c>
    </row>
    <row r="197" spans="38:39" x14ac:dyDescent="0.2">
      <c r="AL197" t="s">
        <v>765</v>
      </c>
      <c r="AM197" s="1" t="s">
        <v>104</v>
      </c>
    </row>
    <row r="198" spans="38:39" x14ac:dyDescent="0.2">
      <c r="AL198" t="s">
        <v>766</v>
      </c>
      <c r="AM198" s="1" t="s">
        <v>104</v>
      </c>
    </row>
    <row r="199" spans="38:39" x14ac:dyDescent="0.2">
      <c r="AL199" t="s">
        <v>767</v>
      </c>
      <c r="AM199" s="1" t="s">
        <v>104</v>
      </c>
    </row>
    <row r="200" spans="38:39" x14ac:dyDescent="0.2">
      <c r="AL200" t="s">
        <v>768</v>
      </c>
      <c r="AM200" s="1" t="s">
        <v>104</v>
      </c>
    </row>
    <row r="201" spans="38:39" x14ac:dyDescent="0.2">
      <c r="AL201" t="s">
        <v>769</v>
      </c>
      <c r="AM201" s="1" t="s">
        <v>104</v>
      </c>
    </row>
    <row r="202" spans="38:39" x14ac:dyDescent="0.2">
      <c r="AL202" t="s">
        <v>770</v>
      </c>
      <c r="AM202" s="1" t="s">
        <v>104</v>
      </c>
    </row>
    <row r="203" spans="38:39" x14ac:dyDescent="0.2">
      <c r="AL203" t="s">
        <v>771</v>
      </c>
      <c r="AM203" s="1" t="s">
        <v>104</v>
      </c>
    </row>
    <row r="204" spans="38:39" x14ac:dyDescent="0.2">
      <c r="AL204" t="s">
        <v>772</v>
      </c>
      <c r="AM204" s="1" t="s">
        <v>104</v>
      </c>
    </row>
    <row r="205" spans="38:39" x14ac:dyDescent="0.2">
      <c r="AL205" t="s">
        <v>773</v>
      </c>
      <c r="AM205" s="1" t="s">
        <v>104</v>
      </c>
    </row>
    <row r="206" spans="38:39" x14ac:dyDescent="0.2">
      <c r="AL206" t="s">
        <v>774</v>
      </c>
      <c r="AM206" s="1" t="s">
        <v>104</v>
      </c>
    </row>
    <row r="207" spans="38:39" x14ac:dyDescent="0.2">
      <c r="AL207" t="s">
        <v>775</v>
      </c>
      <c r="AM207" s="1" t="s">
        <v>104</v>
      </c>
    </row>
    <row r="208" spans="38:39" x14ac:dyDescent="0.2">
      <c r="AL208" t="s">
        <v>776</v>
      </c>
      <c r="AM208" s="1" t="s">
        <v>104</v>
      </c>
    </row>
    <row r="209" spans="38:39" x14ac:dyDescent="0.2">
      <c r="AL209" t="s">
        <v>777</v>
      </c>
      <c r="AM209" s="1" t="s">
        <v>104</v>
      </c>
    </row>
    <row r="210" spans="38:39" x14ac:dyDescent="0.2">
      <c r="AL210" t="s">
        <v>778</v>
      </c>
      <c r="AM210" s="1" t="s">
        <v>104</v>
      </c>
    </row>
    <row r="211" spans="38:39" x14ac:dyDescent="0.2">
      <c r="AL211" t="s">
        <v>779</v>
      </c>
      <c r="AM211" s="1" t="s">
        <v>104</v>
      </c>
    </row>
    <row r="212" spans="38:39" x14ac:dyDescent="0.2">
      <c r="AL212" t="s">
        <v>780</v>
      </c>
      <c r="AM212" s="1" t="s">
        <v>104</v>
      </c>
    </row>
    <row r="213" spans="38:39" x14ac:dyDescent="0.2">
      <c r="AL213" t="s">
        <v>781</v>
      </c>
      <c r="AM213" s="1" t="s">
        <v>104</v>
      </c>
    </row>
    <row r="214" spans="38:39" x14ac:dyDescent="0.2">
      <c r="AL214" t="s">
        <v>782</v>
      </c>
      <c r="AM214" s="1" t="s">
        <v>104</v>
      </c>
    </row>
    <row r="215" spans="38:39" x14ac:dyDescent="0.2">
      <c r="AL215" t="s">
        <v>783</v>
      </c>
      <c r="AM215" s="1" t="s">
        <v>104</v>
      </c>
    </row>
    <row r="216" spans="38:39" x14ac:dyDescent="0.2">
      <c r="AL216" t="s">
        <v>784</v>
      </c>
      <c r="AM216" s="1" t="s">
        <v>104</v>
      </c>
    </row>
    <row r="217" spans="38:39" x14ac:dyDescent="0.2">
      <c r="AL217" t="s">
        <v>785</v>
      </c>
      <c r="AM217" s="1" t="s">
        <v>104</v>
      </c>
    </row>
    <row r="218" spans="38:39" x14ac:dyDescent="0.2">
      <c r="AL218" t="s">
        <v>786</v>
      </c>
      <c r="AM218" s="1" t="s">
        <v>104</v>
      </c>
    </row>
    <row r="219" spans="38:39" x14ac:dyDescent="0.2">
      <c r="AL219" t="s">
        <v>787</v>
      </c>
      <c r="AM219" s="1" t="s">
        <v>104</v>
      </c>
    </row>
    <row r="220" spans="38:39" x14ac:dyDescent="0.2">
      <c r="AL220" t="s">
        <v>788</v>
      </c>
      <c r="AM220" s="1" t="s">
        <v>104</v>
      </c>
    </row>
    <row r="221" spans="38:39" x14ac:dyDescent="0.2">
      <c r="AL221" t="s">
        <v>789</v>
      </c>
      <c r="AM221" s="1" t="s">
        <v>104</v>
      </c>
    </row>
    <row r="222" spans="38:39" x14ac:dyDescent="0.2">
      <c r="AL222" t="s">
        <v>790</v>
      </c>
      <c r="AM222" s="1" t="s">
        <v>104</v>
      </c>
    </row>
    <row r="223" spans="38:39" x14ac:dyDescent="0.2">
      <c r="AL223" t="s">
        <v>791</v>
      </c>
      <c r="AM223" s="1" t="s">
        <v>104</v>
      </c>
    </row>
    <row r="224" spans="38:39" x14ac:dyDescent="0.2">
      <c r="AL224" t="s">
        <v>792</v>
      </c>
      <c r="AM224" s="1" t="s">
        <v>104</v>
      </c>
    </row>
    <row r="225" spans="38:39" x14ac:dyDescent="0.2">
      <c r="AL225" t="s">
        <v>793</v>
      </c>
      <c r="AM225" s="1" t="s">
        <v>104</v>
      </c>
    </row>
    <row r="226" spans="38:39" x14ac:dyDescent="0.2">
      <c r="AL226" t="s">
        <v>794</v>
      </c>
      <c r="AM226" s="1" t="s">
        <v>104</v>
      </c>
    </row>
    <row r="227" spans="38:39" x14ac:dyDescent="0.2">
      <c r="AL227" t="s">
        <v>795</v>
      </c>
      <c r="AM227" s="1" t="s">
        <v>104</v>
      </c>
    </row>
    <row r="228" spans="38:39" x14ac:dyDescent="0.2">
      <c r="AL228" t="s">
        <v>796</v>
      </c>
      <c r="AM228" s="1" t="s">
        <v>104</v>
      </c>
    </row>
    <row r="229" spans="38:39" x14ac:dyDescent="0.2">
      <c r="AL229" t="s">
        <v>797</v>
      </c>
      <c r="AM229" s="1" t="s">
        <v>104</v>
      </c>
    </row>
    <row r="230" spans="38:39" x14ac:dyDescent="0.2">
      <c r="AL230" t="s">
        <v>798</v>
      </c>
      <c r="AM230" s="1" t="s">
        <v>104</v>
      </c>
    </row>
    <row r="231" spans="38:39" x14ac:dyDescent="0.2">
      <c r="AL231" t="s">
        <v>799</v>
      </c>
      <c r="AM231" s="1" t="s">
        <v>104</v>
      </c>
    </row>
    <row r="232" spans="38:39" x14ac:dyDescent="0.2">
      <c r="AL232" t="s">
        <v>800</v>
      </c>
      <c r="AM232" s="1" t="s">
        <v>104</v>
      </c>
    </row>
    <row r="233" spans="38:39" x14ac:dyDescent="0.2">
      <c r="AL233" t="s">
        <v>801</v>
      </c>
      <c r="AM233" s="1" t="s">
        <v>104</v>
      </c>
    </row>
    <row r="234" spans="38:39" x14ac:dyDescent="0.2">
      <c r="AL234" t="s">
        <v>802</v>
      </c>
      <c r="AM234" s="1" t="s">
        <v>104</v>
      </c>
    </row>
    <row r="235" spans="38:39" x14ac:dyDescent="0.2">
      <c r="AL235" t="s">
        <v>803</v>
      </c>
      <c r="AM235" s="1" t="s">
        <v>104</v>
      </c>
    </row>
    <row r="236" spans="38:39" x14ac:dyDescent="0.2">
      <c r="AL236" t="s">
        <v>804</v>
      </c>
      <c r="AM236" s="1" t="s">
        <v>104</v>
      </c>
    </row>
    <row r="237" spans="38:39" x14ac:dyDescent="0.2">
      <c r="AL237" t="s">
        <v>805</v>
      </c>
      <c r="AM237" s="1" t="s">
        <v>104</v>
      </c>
    </row>
    <row r="238" spans="38:39" x14ac:dyDescent="0.2">
      <c r="AL238" t="s">
        <v>806</v>
      </c>
      <c r="AM238" s="1" t="s">
        <v>104</v>
      </c>
    </row>
    <row r="239" spans="38:39" x14ac:dyDescent="0.2">
      <c r="AL239" t="s">
        <v>807</v>
      </c>
      <c r="AM239" s="1" t="s">
        <v>104</v>
      </c>
    </row>
    <row r="240" spans="38:39" x14ac:dyDescent="0.2">
      <c r="AL240" t="s">
        <v>808</v>
      </c>
      <c r="AM240" s="1" t="s">
        <v>104</v>
      </c>
    </row>
    <row r="241" spans="38:39" x14ac:dyDescent="0.2">
      <c r="AL241" t="s">
        <v>809</v>
      </c>
      <c r="AM241" s="1" t="s">
        <v>104</v>
      </c>
    </row>
    <row r="242" spans="38:39" x14ac:dyDescent="0.2">
      <c r="AL242" t="s">
        <v>810</v>
      </c>
      <c r="AM242" s="1" t="s">
        <v>104</v>
      </c>
    </row>
    <row r="243" spans="38:39" x14ac:dyDescent="0.2">
      <c r="AL243" t="s">
        <v>811</v>
      </c>
      <c r="AM243" s="1" t="s">
        <v>104</v>
      </c>
    </row>
    <row r="244" spans="38:39" x14ac:dyDescent="0.2">
      <c r="AL244" t="s">
        <v>812</v>
      </c>
      <c r="AM244" s="1" t="s">
        <v>104</v>
      </c>
    </row>
    <row r="245" spans="38:39" x14ac:dyDescent="0.2">
      <c r="AL245" t="s">
        <v>813</v>
      </c>
      <c r="AM245" s="1" t="s">
        <v>104</v>
      </c>
    </row>
    <row r="246" spans="38:39" x14ac:dyDescent="0.2">
      <c r="AL246" t="s">
        <v>814</v>
      </c>
      <c r="AM246" s="1" t="s">
        <v>104</v>
      </c>
    </row>
    <row r="247" spans="38:39" x14ac:dyDescent="0.2">
      <c r="AL247" t="s">
        <v>815</v>
      </c>
      <c r="AM247" s="1" t="s">
        <v>104</v>
      </c>
    </row>
    <row r="248" spans="38:39" x14ac:dyDescent="0.2">
      <c r="AL248" t="s">
        <v>811</v>
      </c>
      <c r="AM248" s="1" t="s">
        <v>104</v>
      </c>
    </row>
    <row r="249" spans="38:39" x14ac:dyDescent="0.2">
      <c r="AL249" t="s">
        <v>816</v>
      </c>
      <c r="AM249" s="1" t="s">
        <v>104</v>
      </c>
    </row>
    <row r="250" spans="38:39" x14ac:dyDescent="0.2">
      <c r="AL250" t="s">
        <v>817</v>
      </c>
      <c r="AM250" s="1" t="s">
        <v>104</v>
      </c>
    </row>
    <row r="251" spans="38:39" x14ac:dyDescent="0.2">
      <c r="AL251" t="s">
        <v>818</v>
      </c>
      <c r="AM251" s="1" t="s">
        <v>104</v>
      </c>
    </row>
    <row r="252" spans="38:39" x14ac:dyDescent="0.2">
      <c r="AL252" t="s">
        <v>819</v>
      </c>
      <c r="AM252" s="1" t="s">
        <v>104</v>
      </c>
    </row>
    <row r="253" spans="38:39" x14ac:dyDescent="0.2">
      <c r="AL253" t="s">
        <v>820</v>
      </c>
      <c r="AM253" s="1" t="s">
        <v>104</v>
      </c>
    </row>
    <row r="254" spans="38:39" x14ac:dyDescent="0.2">
      <c r="AL254" t="s">
        <v>821</v>
      </c>
      <c r="AM254" s="1" t="s">
        <v>104</v>
      </c>
    </row>
    <row r="255" spans="38:39" x14ac:dyDescent="0.2">
      <c r="AL255" t="s">
        <v>822</v>
      </c>
      <c r="AM255" s="1" t="s">
        <v>104</v>
      </c>
    </row>
    <row r="256" spans="38:39" x14ac:dyDescent="0.2">
      <c r="AL256" t="s">
        <v>823</v>
      </c>
      <c r="AM256" s="1" t="s">
        <v>104</v>
      </c>
    </row>
    <row r="257" spans="38:39" x14ac:dyDescent="0.2">
      <c r="AL257" t="s">
        <v>824</v>
      </c>
      <c r="AM257" s="1" t="s">
        <v>104</v>
      </c>
    </row>
    <row r="258" spans="38:39" x14ac:dyDescent="0.2">
      <c r="AL258" t="s">
        <v>825</v>
      </c>
      <c r="AM258" s="1" t="s">
        <v>104</v>
      </c>
    </row>
    <row r="259" spans="38:39" x14ac:dyDescent="0.2">
      <c r="AL259" t="s">
        <v>826</v>
      </c>
      <c r="AM259" s="1" t="s">
        <v>104</v>
      </c>
    </row>
    <row r="260" spans="38:39" x14ac:dyDescent="0.2">
      <c r="AL260" t="s">
        <v>827</v>
      </c>
      <c r="AM260" s="1" t="s">
        <v>104</v>
      </c>
    </row>
    <row r="261" spans="38:39" x14ac:dyDescent="0.2">
      <c r="AL261" t="s">
        <v>828</v>
      </c>
      <c r="AM261" s="1" t="s">
        <v>104</v>
      </c>
    </row>
    <row r="262" spans="38:39" x14ac:dyDescent="0.2">
      <c r="AL262" t="s">
        <v>829</v>
      </c>
      <c r="AM262" s="1" t="s">
        <v>104</v>
      </c>
    </row>
    <row r="263" spans="38:39" x14ac:dyDescent="0.2">
      <c r="AL263" t="s">
        <v>830</v>
      </c>
      <c r="AM263" s="1" t="s">
        <v>104</v>
      </c>
    </row>
    <row r="264" spans="38:39" x14ac:dyDescent="0.2">
      <c r="AL264" t="s">
        <v>831</v>
      </c>
      <c r="AM264" s="1" t="s">
        <v>104</v>
      </c>
    </row>
    <row r="265" spans="38:39" x14ac:dyDescent="0.2">
      <c r="AL265" t="s">
        <v>832</v>
      </c>
      <c r="AM265" s="1" t="s">
        <v>104</v>
      </c>
    </row>
    <row r="266" spans="38:39" x14ac:dyDescent="0.2">
      <c r="AL266" t="s">
        <v>833</v>
      </c>
      <c r="AM266" s="1" t="s">
        <v>104</v>
      </c>
    </row>
    <row r="267" spans="38:39" x14ac:dyDescent="0.2">
      <c r="AL267" t="s">
        <v>834</v>
      </c>
      <c r="AM267" s="1" t="s">
        <v>104</v>
      </c>
    </row>
    <row r="268" spans="38:39" x14ac:dyDescent="0.2">
      <c r="AL268" t="s">
        <v>835</v>
      </c>
      <c r="AM268" s="1" t="s">
        <v>104</v>
      </c>
    </row>
    <row r="269" spans="38:39" x14ac:dyDescent="0.2">
      <c r="AL269" t="s">
        <v>836</v>
      </c>
      <c r="AM269" s="1" t="s">
        <v>104</v>
      </c>
    </row>
    <row r="270" spans="38:39" x14ac:dyDescent="0.2">
      <c r="AL270" t="s">
        <v>837</v>
      </c>
      <c r="AM270" s="1" t="s">
        <v>104</v>
      </c>
    </row>
    <row r="271" spans="38:39" x14ac:dyDescent="0.2">
      <c r="AL271" t="s">
        <v>838</v>
      </c>
      <c r="AM271" s="1" t="s">
        <v>104</v>
      </c>
    </row>
    <row r="272" spans="38:39" x14ac:dyDescent="0.2">
      <c r="AL272" t="s">
        <v>839</v>
      </c>
      <c r="AM272" s="1" t="s">
        <v>104</v>
      </c>
    </row>
    <row r="273" spans="38:39" x14ac:dyDescent="0.2">
      <c r="AL273" t="s">
        <v>840</v>
      </c>
      <c r="AM273" s="1" t="s">
        <v>104</v>
      </c>
    </row>
    <row r="274" spans="38:39" x14ac:dyDescent="0.2">
      <c r="AL274" t="s">
        <v>841</v>
      </c>
      <c r="AM274" s="1" t="s">
        <v>104</v>
      </c>
    </row>
    <row r="275" spans="38:39" x14ac:dyDescent="0.2">
      <c r="AL275" t="s">
        <v>842</v>
      </c>
      <c r="AM275" s="1" t="s">
        <v>104</v>
      </c>
    </row>
    <row r="276" spans="38:39" x14ac:dyDescent="0.2">
      <c r="AL276" t="s">
        <v>843</v>
      </c>
      <c r="AM276" s="1" t="s">
        <v>104</v>
      </c>
    </row>
    <row r="277" spans="38:39" x14ac:dyDescent="0.2">
      <c r="AL277" t="s">
        <v>844</v>
      </c>
      <c r="AM277" s="1" t="s">
        <v>104</v>
      </c>
    </row>
    <row r="278" spans="38:39" x14ac:dyDescent="0.2">
      <c r="AL278" t="s">
        <v>845</v>
      </c>
      <c r="AM278" s="1" t="s">
        <v>104</v>
      </c>
    </row>
    <row r="279" spans="38:39" x14ac:dyDescent="0.2">
      <c r="AL279" t="s">
        <v>846</v>
      </c>
      <c r="AM279" s="1" t="s">
        <v>104</v>
      </c>
    </row>
    <row r="280" spans="38:39" x14ac:dyDescent="0.2">
      <c r="AL280" t="s">
        <v>847</v>
      </c>
      <c r="AM280" s="1" t="s">
        <v>104</v>
      </c>
    </row>
    <row r="281" spans="38:39" x14ac:dyDescent="0.2">
      <c r="AL281" t="s">
        <v>848</v>
      </c>
      <c r="AM281" s="1" t="s">
        <v>104</v>
      </c>
    </row>
    <row r="282" spans="38:39" x14ac:dyDescent="0.2">
      <c r="AL282" t="s">
        <v>849</v>
      </c>
      <c r="AM282" s="1" t="s">
        <v>104</v>
      </c>
    </row>
    <row r="283" spans="38:39" x14ac:dyDescent="0.2">
      <c r="AL283" t="s">
        <v>850</v>
      </c>
      <c r="AM283" s="1" t="s">
        <v>104</v>
      </c>
    </row>
    <row r="284" spans="38:39" x14ac:dyDescent="0.2">
      <c r="AL284" t="s">
        <v>851</v>
      </c>
      <c r="AM284" s="1" t="s">
        <v>104</v>
      </c>
    </row>
    <row r="285" spans="38:39" x14ac:dyDescent="0.2">
      <c r="AL285" t="s">
        <v>852</v>
      </c>
      <c r="AM285" s="1" t="s">
        <v>104</v>
      </c>
    </row>
    <row r="286" spans="38:39" x14ac:dyDescent="0.2">
      <c r="AL286" t="s">
        <v>853</v>
      </c>
      <c r="AM286" s="1" t="s">
        <v>104</v>
      </c>
    </row>
    <row r="287" spans="38:39" x14ac:dyDescent="0.2">
      <c r="AL287" t="s">
        <v>854</v>
      </c>
      <c r="AM287" s="1" t="s">
        <v>104</v>
      </c>
    </row>
    <row r="288" spans="38:39" x14ac:dyDescent="0.2">
      <c r="AL288" t="s">
        <v>855</v>
      </c>
      <c r="AM288" s="1" t="s">
        <v>104</v>
      </c>
    </row>
    <row r="289" spans="38:39" x14ac:dyDescent="0.2">
      <c r="AL289" t="s">
        <v>856</v>
      </c>
      <c r="AM289" s="1" t="s">
        <v>104</v>
      </c>
    </row>
    <row r="290" spans="38:39" x14ac:dyDescent="0.2">
      <c r="AL290" t="s">
        <v>857</v>
      </c>
      <c r="AM290" s="1" t="s">
        <v>104</v>
      </c>
    </row>
    <row r="291" spans="38:39" x14ac:dyDescent="0.2">
      <c r="AL291" t="s">
        <v>858</v>
      </c>
      <c r="AM291" s="1" t="s">
        <v>104</v>
      </c>
    </row>
    <row r="292" spans="38:39" x14ac:dyDescent="0.2">
      <c r="AL292" t="s">
        <v>859</v>
      </c>
      <c r="AM292" s="1" t="s">
        <v>104</v>
      </c>
    </row>
    <row r="293" spans="38:39" x14ac:dyDescent="0.2">
      <c r="AL293" t="s">
        <v>860</v>
      </c>
      <c r="AM293" s="1" t="s">
        <v>104</v>
      </c>
    </row>
    <row r="294" spans="38:39" x14ac:dyDescent="0.2">
      <c r="AL294" t="s">
        <v>861</v>
      </c>
      <c r="AM294" s="1" t="s">
        <v>104</v>
      </c>
    </row>
    <row r="295" spans="38:39" x14ac:dyDescent="0.2">
      <c r="AL295" t="s">
        <v>862</v>
      </c>
      <c r="AM295" s="1" t="s">
        <v>104</v>
      </c>
    </row>
    <row r="296" spans="38:39" x14ac:dyDescent="0.2">
      <c r="AL296" t="s">
        <v>863</v>
      </c>
      <c r="AM296" s="1" t="s">
        <v>104</v>
      </c>
    </row>
    <row r="297" spans="38:39" x14ac:dyDescent="0.2">
      <c r="AL297" t="s">
        <v>864</v>
      </c>
      <c r="AM297" s="1" t="s">
        <v>104</v>
      </c>
    </row>
    <row r="298" spans="38:39" x14ac:dyDescent="0.2">
      <c r="AL298" t="s">
        <v>865</v>
      </c>
      <c r="AM298" s="1" t="s">
        <v>104</v>
      </c>
    </row>
    <row r="299" spans="38:39" x14ac:dyDescent="0.2">
      <c r="AL299" t="s">
        <v>866</v>
      </c>
      <c r="AM299" s="1" t="s">
        <v>104</v>
      </c>
    </row>
    <row r="300" spans="38:39" x14ac:dyDescent="0.2">
      <c r="AL300" t="s">
        <v>867</v>
      </c>
      <c r="AM300" s="1" t="s">
        <v>104</v>
      </c>
    </row>
    <row r="301" spans="38:39" x14ac:dyDescent="0.2">
      <c r="AL301" t="s">
        <v>868</v>
      </c>
      <c r="AM301" s="1" t="s">
        <v>104</v>
      </c>
    </row>
    <row r="302" spans="38:39" x14ac:dyDescent="0.2">
      <c r="AL302" t="s">
        <v>869</v>
      </c>
      <c r="AM302" s="1" t="s">
        <v>104</v>
      </c>
    </row>
    <row r="303" spans="38:39" x14ac:dyDescent="0.2">
      <c r="AL303" t="s">
        <v>870</v>
      </c>
      <c r="AM303" s="1" t="s">
        <v>104</v>
      </c>
    </row>
    <row r="304" spans="38:39" x14ac:dyDescent="0.2">
      <c r="AL304" t="s">
        <v>871</v>
      </c>
      <c r="AM304" s="1" t="s">
        <v>104</v>
      </c>
    </row>
    <row r="305" spans="38:39" x14ac:dyDescent="0.2">
      <c r="AL305" t="s">
        <v>872</v>
      </c>
      <c r="AM305" s="1" t="s">
        <v>104</v>
      </c>
    </row>
    <row r="306" spans="38:39" x14ac:dyDescent="0.2">
      <c r="AL306" t="s">
        <v>873</v>
      </c>
      <c r="AM306" s="1" t="s">
        <v>104</v>
      </c>
    </row>
    <row r="307" spans="38:39" x14ac:dyDescent="0.2">
      <c r="AL307" t="s">
        <v>874</v>
      </c>
      <c r="AM307" s="1" t="s">
        <v>104</v>
      </c>
    </row>
    <row r="308" spans="38:39" x14ac:dyDescent="0.2">
      <c r="AL308" t="s">
        <v>875</v>
      </c>
      <c r="AM308" s="1" t="s">
        <v>104</v>
      </c>
    </row>
    <row r="309" spans="38:39" x14ac:dyDescent="0.2">
      <c r="AL309" t="s">
        <v>876</v>
      </c>
      <c r="AM309" s="1" t="s">
        <v>104</v>
      </c>
    </row>
    <row r="310" spans="38:39" x14ac:dyDescent="0.2">
      <c r="AL310" t="s">
        <v>877</v>
      </c>
      <c r="AM310" s="1" t="s">
        <v>104</v>
      </c>
    </row>
    <row r="311" spans="38:39" x14ac:dyDescent="0.2">
      <c r="AL311" t="s">
        <v>878</v>
      </c>
      <c r="AM311" s="1" t="s">
        <v>104</v>
      </c>
    </row>
    <row r="312" spans="38:39" x14ac:dyDescent="0.2">
      <c r="AL312" t="s">
        <v>879</v>
      </c>
      <c r="AM312" s="1" t="s">
        <v>104</v>
      </c>
    </row>
    <row r="313" spans="38:39" x14ac:dyDescent="0.2">
      <c r="AL313" t="s">
        <v>880</v>
      </c>
      <c r="AM313" s="1" t="s">
        <v>104</v>
      </c>
    </row>
    <row r="314" spans="38:39" x14ac:dyDescent="0.2">
      <c r="AL314" t="s">
        <v>881</v>
      </c>
      <c r="AM314" s="1" t="s">
        <v>104</v>
      </c>
    </row>
    <row r="315" spans="38:39" x14ac:dyDescent="0.2">
      <c r="AL315" t="s">
        <v>882</v>
      </c>
      <c r="AM315" s="1" t="s">
        <v>104</v>
      </c>
    </row>
    <row r="316" spans="38:39" x14ac:dyDescent="0.2">
      <c r="AL316" t="s">
        <v>883</v>
      </c>
      <c r="AM316" s="1" t="s">
        <v>104</v>
      </c>
    </row>
    <row r="317" spans="38:39" x14ac:dyDescent="0.2">
      <c r="AL317" t="s">
        <v>884</v>
      </c>
      <c r="AM317" s="1" t="s">
        <v>104</v>
      </c>
    </row>
    <row r="318" spans="38:39" x14ac:dyDescent="0.2">
      <c r="AL318" t="s">
        <v>885</v>
      </c>
      <c r="AM318" s="1" t="s">
        <v>104</v>
      </c>
    </row>
    <row r="319" spans="38:39" x14ac:dyDescent="0.2">
      <c r="AL319" t="s">
        <v>886</v>
      </c>
      <c r="AM319" s="1" t="s">
        <v>104</v>
      </c>
    </row>
    <row r="320" spans="38:39" x14ac:dyDescent="0.2">
      <c r="AL320" t="s">
        <v>887</v>
      </c>
      <c r="AM320" s="1" t="s">
        <v>104</v>
      </c>
    </row>
    <row r="321" spans="38:39" x14ac:dyDescent="0.2">
      <c r="AL321" t="s">
        <v>888</v>
      </c>
      <c r="AM321" s="1" t="s">
        <v>104</v>
      </c>
    </row>
    <row r="322" spans="38:39" x14ac:dyDescent="0.2">
      <c r="AL322" t="s">
        <v>889</v>
      </c>
      <c r="AM322" s="1" t="s">
        <v>104</v>
      </c>
    </row>
    <row r="323" spans="38:39" x14ac:dyDescent="0.2">
      <c r="AL323" t="s">
        <v>890</v>
      </c>
      <c r="AM323" s="1" t="s">
        <v>104</v>
      </c>
    </row>
    <row r="324" spans="38:39" x14ac:dyDescent="0.2">
      <c r="AL324" t="s">
        <v>891</v>
      </c>
      <c r="AM324" s="1" t="s">
        <v>104</v>
      </c>
    </row>
    <row r="325" spans="38:39" x14ac:dyDescent="0.2">
      <c r="AL325" t="s">
        <v>892</v>
      </c>
      <c r="AM325" s="1" t="s">
        <v>104</v>
      </c>
    </row>
    <row r="326" spans="38:39" x14ac:dyDescent="0.2">
      <c r="AL326" t="s">
        <v>893</v>
      </c>
      <c r="AM326" s="1" t="s">
        <v>104</v>
      </c>
    </row>
    <row r="327" spans="38:39" x14ac:dyDescent="0.2">
      <c r="AL327" t="s">
        <v>894</v>
      </c>
      <c r="AM327" s="1" t="s">
        <v>104</v>
      </c>
    </row>
    <row r="328" spans="38:39" x14ac:dyDescent="0.2">
      <c r="AL328" t="s">
        <v>895</v>
      </c>
      <c r="AM328" s="1" t="s">
        <v>104</v>
      </c>
    </row>
    <row r="329" spans="38:39" x14ac:dyDescent="0.2">
      <c r="AL329" t="s">
        <v>896</v>
      </c>
      <c r="AM329" s="1" t="s">
        <v>104</v>
      </c>
    </row>
    <row r="330" spans="38:39" x14ac:dyDescent="0.2">
      <c r="AL330" t="s">
        <v>897</v>
      </c>
      <c r="AM330" s="1" t="s">
        <v>104</v>
      </c>
    </row>
    <row r="331" spans="38:39" x14ac:dyDescent="0.2">
      <c r="AL331" t="s">
        <v>898</v>
      </c>
      <c r="AM331" s="1" t="s">
        <v>104</v>
      </c>
    </row>
    <row r="332" spans="38:39" x14ac:dyDescent="0.2">
      <c r="AL332" t="s">
        <v>899</v>
      </c>
      <c r="AM332" s="1" t="s">
        <v>104</v>
      </c>
    </row>
    <row r="333" spans="38:39" x14ac:dyDescent="0.2">
      <c r="AL333" t="s">
        <v>900</v>
      </c>
      <c r="AM333" s="1" t="s">
        <v>104</v>
      </c>
    </row>
    <row r="334" spans="38:39" x14ac:dyDescent="0.2">
      <c r="AL334" t="s">
        <v>901</v>
      </c>
      <c r="AM334" s="1" t="s">
        <v>104</v>
      </c>
    </row>
    <row r="335" spans="38:39" x14ac:dyDescent="0.2">
      <c r="AL335" t="s">
        <v>902</v>
      </c>
      <c r="AM335" s="1" t="s">
        <v>104</v>
      </c>
    </row>
    <row r="336" spans="38:39" x14ac:dyDescent="0.2">
      <c r="AL336" t="s">
        <v>903</v>
      </c>
      <c r="AM336" s="1" t="s">
        <v>104</v>
      </c>
    </row>
    <row r="337" spans="38:39" x14ac:dyDescent="0.2">
      <c r="AL337" t="s">
        <v>904</v>
      </c>
      <c r="AM337" s="1" t="s">
        <v>104</v>
      </c>
    </row>
    <row r="338" spans="38:39" x14ac:dyDescent="0.2">
      <c r="AL338" t="s">
        <v>905</v>
      </c>
      <c r="AM338" s="1" t="s">
        <v>104</v>
      </c>
    </row>
    <row r="339" spans="38:39" x14ac:dyDescent="0.2">
      <c r="AL339" t="s">
        <v>906</v>
      </c>
      <c r="AM339" s="1" t="s">
        <v>104</v>
      </c>
    </row>
    <row r="340" spans="38:39" x14ac:dyDescent="0.2">
      <c r="AL340" t="s">
        <v>907</v>
      </c>
      <c r="AM340" s="1" t="s">
        <v>104</v>
      </c>
    </row>
    <row r="341" spans="38:39" x14ac:dyDescent="0.2">
      <c r="AL341" t="s">
        <v>908</v>
      </c>
      <c r="AM341" s="1" t="s">
        <v>104</v>
      </c>
    </row>
    <row r="342" spans="38:39" x14ac:dyDescent="0.2">
      <c r="AL342" t="s">
        <v>909</v>
      </c>
      <c r="AM342" s="1" t="s">
        <v>104</v>
      </c>
    </row>
    <row r="343" spans="38:39" x14ac:dyDescent="0.2">
      <c r="AL343" t="s">
        <v>910</v>
      </c>
      <c r="AM343" s="1" t="s">
        <v>104</v>
      </c>
    </row>
    <row r="344" spans="38:39" x14ac:dyDescent="0.2">
      <c r="AL344" t="s">
        <v>911</v>
      </c>
      <c r="AM344" s="1" t="s">
        <v>104</v>
      </c>
    </row>
    <row r="345" spans="38:39" x14ac:dyDescent="0.2">
      <c r="AL345" t="s">
        <v>912</v>
      </c>
      <c r="AM345" s="1" t="s">
        <v>104</v>
      </c>
    </row>
    <row r="346" spans="38:39" x14ac:dyDescent="0.2">
      <c r="AL346" t="s">
        <v>913</v>
      </c>
      <c r="AM346" s="1" t="s">
        <v>104</v>
      </c>
    </row>
    <row r="347" spans="38:39" x14ac:dyDescent="0.2">
      <c r="AL347" t="s">
        <v>914</v>
      </c>
      <c r="AM347" s="1" t="s">
        <v>104</v>
      </c>
    </row>
    <row r="348" spans="38:39" x14ac:dyDescent="0.2">
      <c r="AL348" t="s">
        <v>915</v>
      </c>
      <c r="AM348" s="1" t="s">
        <v>104</v>
      </c>
    </row>
    <row r="349" spans="38:39" x14ac:dyDescent="0.2">
      <c r="AL349" t="s">
        <v>811</v>
      </c>
      <c r="AM349" s="1" t="s">
        <v>104</v>
      </c>
    </row>
    <row r="350" spans="38:39" x14ac:dyDescent="0.2">
      <c r="AL350" t="s">
        <v>916</v>
      </c>
      <c r="AM350" s="1" t="s">
        <v>104</v>
      </c>
    </row>
    <row r="351" spans="38:39" x14ac:dyDescent="0.2">
      <c r="AL351" t="s">
        <v>917</v>
      </c>
      <c r="AM351" s="1" t="s">
        <v>104</v>
      </c>
    </row>
    <row r="352" spans="38:39" x14ac:dyDescent="0.2">
      <c r="AL352" t="s">
        <v>918</v>
      </c>
      <c r="AM352" s="1" t="s">
        <v>104</v>
      </c>
    </row>
    <row r="353" spans="38:39" x14ac:dyDescent="0.2">
      <c r="AL353" t="s">
        <v>919</v>
      </c>
      <c r="AM353" s="1" t="s">
        <v>104</v>
      </c>
    </row>
    <row r="354" spans="38:39" x14ac:dyDescent="0.2">
      <c r="AL354" t="s">
        <v>920</v>
      </c>
      <c r="AM354" s="1" t="s">
        <v>104</v>
      </c>
    </row>
    <row r="355" spans="38:39" x14ac:dyDescent="0.2">
      <c r="AL355" t="s">
        <v>921</v>
      </c>
      <c r="AM355" s="1" t="s">
        <v>104</v>
      </c>
    </row>
    <row r="356" spans="38:39" x14ac:dyDescent="0.2">
      <c r="AL356" t="s">
        <v>922</v>
      </c>
      <c r="AM356" s="1" t="s">
        <v>104</v>
      </c>
    </row>
    <row r="357" spans="38:39" x14ac:dyDescent="0.2">
      <c r="AL357" t="s">
        <v>923</v>
      </c>
      <c r="AM357" s="1" t="s">
        <v>104</v>
      </c>
    </row>
    <row r="358" spans="38:39" x14ac:dyDescent="0.2">
      <c r="AL358" t="s">
        <v>924</v>
      </c>
      <c r="AM358" s="1" t="s">
        <v>104</v>
      </c>
    </row>
    <row r="359" spans="38:39" x14ac:dyDescent="0.2">
      <c r="AL359" t="s">
        <v>925</v>
      </c>
      <c r="AM359" s="1" t="s">
        <v>104</v>
      </c>
    </row>
    <row r="360" spans="38:39" x14ac:dyDescent="0.2">
      <c r="AL360" t="s">
        <v>926</v>
      </c>
      <c r="AM360" s="1" t="s">
        <v>104</v>
      </c>
    </row>
    <row r="361" spans="38:39" x14ac:dyDescent="0.2">
      <c r="AL361" t="s">
        <v>927</v>
      </c>
      <c r="AM361" s="1" t="s">
        <v>104</v>
      </c>
    </row>
    <row r="362" spans="38:39" x14ac:dyDescent="0.2">
      <c r="AL362" t="s">
        <v>928</v>
      </c>
      <c r="AM362" s="1" t="s">
        <v>104</v>
      </c>
    </row>
    <row r="363" spans="38:39" x14ac:dyDescent="0.2">
      <c r="AL363" t="s">
        <v>929</v>
      </c>
      <c r="AM363" s="1" t="s">
        <v>104</v>
      </c>
    </row>
    <row r="364" spans="38:39" x14ac:dyDescent="0.2">
      <c r="AL364" t="s">
        <v>573</v>
      </c>
      <c r="AM364" s="1" t="s">
        <v>104</v>
      </c>
    </row>
    <row r="365" spans="38:39" x14ac:dyDescent="0.2">
      <c r="AL365" t="s">
        <v>930</v>
      </c>
      <c r="AM365" s="1" t="s">
        <v>104</v>
      </c>
    </row>
    <row r="366" spans="38:39" x14ac:dyDescent="0.2">
      <c r="AL366" t="s">
        <v>931</v>
      </c>
      <c r="AM366" s="1" t="s">
        <v>104</v>
      </c>
    </row>
    <row r="367" spans="38:39" x14ac:dyDescent="0.2">
      <c r="AL367" t="s">
        <v>932</v>
      </c>
      <c r="AM367" s="1" t="s">
        <v>104</v>
      </c>
    </row>
    <row r="368" spans="38:39" x14ac:dyDescent="0.2">
      <c r="AL368" t="s">
        <v>933</v>
      </c>
      <c r="AM368" s="1" t="s">
        <v>104</v>
      </c>
    </row>
    <row r="369" spans="38:39" x14ac:dyDescent="0.2">
      <c r="AL369" t="s">
        <v>934</v>
      </c>
      <c r="AM369" s="1" t="s">
        <v>104</v>
      </c>
    </row>
    <row r="370" spans="38:39" x14ac:dyDescent="0.2">
      <c r="AL370" t="s">
        <v>935</v>
      </c>
      <c r="AM370" s="1" t="s">
        <v>104</v>
      </c>
    </row>
    <row r="371" spans="38:39" x14ac:dyDescent="0.2">
      <c r="AL371" t="s">
        <v>936</v>
      </c>
      <c r="AM371" s="1" t="s">
        <v>104</v>
      </c>
    </row>
    <row r="372" spans="38:39" x14ac:dyDescent="0.2">
      <c r="AL372" t="s">
        <v>937</v>
      </c>
      <c r="AM372" s="1" t="s">
        <v>104</v>
      </c>
    </row>
    <row r="373" spans="38:39" x14ac:dyDescent="0.2">
      <c r="AL373" t="s">
        <v>658</v>
      </c>
      <c r="AM373" s="1" t="s">
        <v>104</v>
      </c>
    </row>
    <row r="374" spans="38:39" x14ac:dyDescent="0.2">
      <c r="AL374" t="s">
        <v>938</v>
      </c>
      <c r="AM374" s="1" t="s">
        <v>104</v>
      </c>
    </row>
    <row r="375" spans="38:39" x14ac:dyDescent="0.2">
      <c r="AL375" t="s">
        <v>939</v>
      </c>
      <c r="AM375" s="1" t="s">
        <v>104</v>
      </c>
    </row>
    <row r="376" spans="38:39" x14ac:dyDescent="0.2">
      <c r="AL376" t="s">
        <v>940</v>
      </c>
      <c r="AM376" s="1" t="s">
        <v>104</v>
      </c>
    </row>
    <row r="377" spans="38:39" x14ac:dyDescent="0.2">
      <c r="AL377" t="s">
        <v>941</v>
      </c>
      <c r="AM377" s="1" t="s">
        <v>104</v>
      </c>
    </row>
    <row r="378" spans="38:39" x14ac:dyDescent="0.2">
      <c r="AL378" t="s">
        <v>942</v>
      </c>
      <c r="AM378" s="1" t="s">
        <v>104</v>
      </c>
    </row>
    <row r="379" spans="38:39" x14ac:dyDescent="0.2">
      <c r="AL379" t="s">
        <v>943</v>
      </c>
      <c r="AM379" s="1" t="s">
        <v>104</v>
      </c>
    </row>
    <row r="380" spans="38:39" x14ac:dyDescent="0.2">
      <c r="AL380" t="s">
        <v>944</v>
      </c>
      <c r="AM380" s="1" t="s">
        <v>104</v>
      </c>
    </row>
    <row r="381" spans="38:39" x14ac:dyDescent="0.2">
      <c r="AL381" t="s">
        <v>945</v>
      </c>
      <c r="AM381" s="1" t="s">
        <v>104</v>
      </c>
    </row>
    <row r="382" spans="38:39" x14ac:dyDescent="0.2">
      <c r="AL382" t="s">
        <v>946</v>
      </c>
      <c r="AM382" s="1" t="s">
        <v>104</v>
      </c>
    </row>
    <row r="383" spans="38:39" x14ac:dyDescent="0.2">
      <c r="AL383" t="s">
        <v>947</v>
      </c>
      <c r="AM383" s="1" t="s">
        <v>104</v>
      </c>
    </row>
    <row r="384" spans="38:39" x14ac:dyDescent="0.2">
      <c r="AL384" t="s">
        <v>948</v>
      </c>
      <c r="AM384" s="1" t="s">
        <v>104</v>
      </c>
    </row>
    <row r="385" spans="38:39" x14ac:dyDescent="0.2">
      <c r="AL385" t="s">
        <v>949</v>
      </c>
      <c r="AM385" s="1" t="s">
        <v>104</v>
      </c>
    </row>
    <row r="386" spans="38:39" x14ac:dyDescent="0.2">
      <c r="AL386" t="s">
        <v>950</v>
      </c>
      <c r="AM386" s="1" t="s">
        <v>104</v>
      </c>
    </row>
    <row r="387" spans="38:39" x14ac:dyDescent="0.2">
      <c r="AL387" t="s">
        <v>951</v>
      </c>
      <c r="AM387" s="1" t="s">
        <v>104</v>
      </c>
    </row>
    <row r="388" spans="38:39" x14ac:dyDescent="0.2">
      <c r="AL388" t="s">
        <v>952</v>
      </c>
      <c r="AM388" s="1" t="s">
        <v>104</v>
      </c>
    </row>
    <row r="389" spans="38:39" x14ac:dyDescent="0.2">
      <c r="AL389" t="s">
        <v>953</v>
      </c>
      <c r="AM389" s="1" t="s">
        <v>104</v>
      </c>
    </row>
    <row r="390" spans="38:39" x14ac:dyDescent="0.2">
      <c r="AL390" t="s">
        <v>954</v>
      </c>
      <c r="AM390" s="1" t="s">
        <v>104</v>
      </c>
    </row>
    <row r="391" spans="38:39" x14ac:dyDescent="0.2">
      <c r="AL391" t="s">
        <v>955</v>
      </c>
      <c r="AM391" s="1" t="s">
        <v>104</v>
      </c>
    </row>
    <row r="392" spans="38:39" x14ac:dyDescent="0.2">
      <c r="AL392" t="s">
        <v>956</v>
      </c>
      <c r="AM392" s="1" t="s">
        <v>104</v>
      </c>
    </row>
    <row r="393" spans="38:39" x14ac:dyDescent="0.2">
      <c r="AL393" t="s">
        <v>957</v>
      </c>
      <c r="AM393" s="1" t="s">
        <v>104</v>
      </c>
    </row>
    <row r="394" spans="38:39" x14ac:dyDescent="0.2">
      <c r="AL394" t="s">
        <v>958</v>
      </c>
      <c r="AM394" s="1" t="s">
        <v>104</v>
      </c>
    </row>
    <row r="395" spans="38:39" x14ac:dyDescent="0.2">
      <c r="AL395" t="s">
        <v>959</v>
      </c>
      <c r="AM395" s="1" t="s">
        <v>104</v>
      </c>
    </row>
    <row r="396" spans="38:39" x14ac:dyDescent="0.2">
      <c r="AL396" t="s">
        <v>960</v>
      </c>
      <c r="AM396" s="1" t="s">
        <v>104</v>
      </c>
    </row>
    <row r="397" spans="38:39" x14ac:dyDescent="0.2">
      <c r="AL397" t="s">
        <v>961</v>
      </c>
      <c r="AM397" s="1" t="s">
        <v>104</v>
      </c>
    </row>
    <row r="398" spans="38:39" x14ac:dyDescent="0.2">
      <c r="AL398" t="s">
        <v>962</v>
      </c>
      <c r="AM398" s="1" t="s">
        <v>104</v>
      </c>
    </row>
    <row r="399" spans="38:39" x14ac:dyDescent="0.2">
      <c r="AL399" t="s">
        <v>963</v>
      </c>
      <c r="AM399" s="1" t="s">
        <v>104</v>
      </c>
    </row>
    <row r="400" spans="38:39" x14ac:dyDescent="0.2">
      <c r="AL400" t="s">
        <v>964</v>
      </c>
      <c r="AM400" s="1" t="s">
        <v>104</v>
      </c>
    </row>
    <row r="401" spans="38:39" x14ac:dyDescent="0.2">
      <c r="AL401" t="s">
        <v>965</v>
      </c>
      <c r="AM401" s="1" t="s">
        <v>104</v>
      </c>
    </row>
    <row r="402" spans="38:39" x14ac:dyDescent="0.2">
      <c r="AL402" t="s">
        <v>966</v>
      </c>
      <c r="AM402" s="1" t="s">
        <v>104</v>
      </c>
    </row>
    <row r="403" spans="38:39" x14ac:dyDescent="0.2">
      <c r="AL403" t="s">
        <v>967</v>
      </c>
      <c r="AM403" s="1" t="s">
        <v>104</v>
      </c>
    </row>
    <row r="404" spans="38:39" x14ac:dyDescent="0.2">
      <c r="AL404" t="s">
        <v>968</v>
      </c>
      <c r="AM404" s="1" t="s">
        <v>104</v>
      </c>
    </row>
    <row r="405" spans="38:39" x14ac:dyDescent="0.2">
      <c r="AL405" t="s">
        <v>969</v>
      </c>
      <c r="AM405" s="1" t="s">
        <v>104</v>
      </c>
    </row>
    <row r="406" spans="38:39" x14ac:dyDescent="0.2">
      <c r="AL406" t="s">
        <v>970</v>
      </c>
      <c r="AM406" s="1" t="s">
        <v>104</v>
      </c>
    </row>
    <row r="407" spans="38:39" x14ac:dyDescent="0.2">
      <c r="AL407" t="s">
        <v>971</v>
      </c>
      <c r="AM407" s="1" t="s">
        <v>104</v>
      </c>
    </row>
    <row r="408" spans="38:39" x14ac:dyDescent="0.2">
      <c r="AL408" t="s">
        <v>972</v>
      </c>
      <c r="AM408" s="1" t="s">
        <v>104</v>
      </c>
    </row>
    <row r="409" spans="38:39" x14ac:dyDescent="0.2">
      <c r="AL409" t="s">
        <v>973</v>
      </c>
      <c r="AM409" s="1" t="s">
        <v>104</v>
      </c>
    </row>
    <row r="410" spans="38:39" x14ac:dyDescent="0.2">
      <c r="AL410" t="s">
        <v>974</v>
      </c>
      <c r="AM410" s="1" t="s">
        <v>104</v>
      </c>
    </row>
    <row r="411" spans="38:39" x14ac:dyDescent="0.2">
      <c r="AL411" t="s">
        <v>975</v>
      </c>
      <c r="AM411" s="1" t="s">
        <v>104</v>
      </c>
    </row>
    <row r="412" spans="38:39" x14ac:dyDescent="0.2">
      <c r="AL412" t="s">
        <v>976</v>
      </c>
      <c r="AM412" s="1" t="s">
        <v>104</v>
      </c>
    </row>
    <row r="413" spans="38:39" x14ac:dyDescent="0.2">
      <c r="AL413" t="s">
        <v>977</v>
      </c>
      <c r="AM413" s="1" t="s">
        <v>104</v>
      </c>
    </row>
    <row r="414" spans="38:39" x14ac:dyDescent="0.2">
      <c r="AL414" t="s">
        <v>978</v>
      </c>
      <c r="AM414" s="1" t="s">
        <v>104</v>
      </c>
    </row>
    <row r="415" spans="38:39" x14ac:dyDescent="0.2">
      <c r="AL415" t="s">
        <v>979</v>
      </c>
      <c r="AM415" s="1" t="s">
        <v>104</v>
      </c>
    </row>
    <row r="416" spans="38:39" x14ac:dyDescent="0.2">
      <c r="AL416" t="s">
        <v>980</v>
      </c>
      <c r="AM416" s="1" t="s">
        <v>104</v>
      </c>
    </row>
    <row r="417" spans="38:39" x14ac:dyDescent="0.2">
      <c r="AL417" t="s">
        <v>981</v>
      </c>
      <c r="AM417" s="1" t="s">
        <v>104</v>
      </c>
    </row>
    <row r="418" spans="38:39" x14ac:dyDescent="0.2">
      <c r="AL418" t="s">
        <v>982</v>
      </c>
      <c r="AM418" s="1" t="s">
        <v>104</v>
      </c>
    </row>
    <row r="419" spans="38:39" x14ac:dyDescent="0.2">
      <c r="AL419" t="s">
        <v>845</v>
      </c>
      <c r="AM419" s="1" t="s">
        <v>104</v>
      </c>
    </row>
    <row r="420" spans="38:39" x14ac:dyDescent="0.2">
      <c r="AL420" t="s">
        <v>983</v>
      </c>
      <c r="AM420" s="1" t="s">
        <v>104</v>
      </c>
    </row>
    <row r="421" spans="38:39" x14ac:dyDescent="0.2">
      <c r="AL421" t="s">
        <v>984</v>
      </c>
      <c r="AM421" s="1" t="s">
        <v>104</v>
      </c>
    </row>
    <row r="422" spans="38:39" x14ac:dyDescent="0.2">
      <c r="AL422" t="s">
        <v>985</v>
      </c>
      <c r="AM422" s="1" t="s">
        <v>104</v>
      </c>
    </row>
    <row r="423" spans="38:39" x14ac:dyDescent="0.2">
      <c r="AL423" t="s">
        <v>986</v>
      </c>
      <c r="AM423" s="1" t="s">
        <v>104</v>
      </c>
    </row>
    <row r="424" spans="38:39" x14ac:dyDescent="0.2">
      <c r="AL424" t="s">
        <v>987</v>
      </c>
      <c r="AM424" s="1" t="s">
        <v>104</v>
      </c>
    </row>
    <row r="425" spans="38:39" x14ac:dyDescent="0.2">
      <c r="AL425" t="s">
        <v>988</v>
      </c>
      <c r="AM425" s="1" t="s">
        <v>104</v>
      </c>
    </row>
    <row r="426" spans="38:39" x14ac:dyDescent="0.2">
      <c r="AL426" t="s">
        <v>989</v>
      </c>
      <c r="AM426" s="1" t="s">
        <v>104</v>
      </c>
    </row>
    <row r="427" spans="38:39" x14ac:dyDescent="0.2">
      <c r="AL427" t="s">
        <v>658</v>
      </c>
      <c r="AM427" s="1" t="s">
        <v>104</v>
      </c>
    </row>
    <row r="428" spans="38:39" x14ac:dyDescent="0.2">
      <c r="AL428" t="s">
        <v>990</v>
      </c>
      <c r="AM428" s="1" t="s">
        <v>104</v>
      </c>
    </row>
    <row r="429" spans="38:39" x14ac:dyDescent="0.2">
      <c r="AL429" t="s">
        <v>991</v>
      </c>
      <c r="AM429" s="1" t="s">
        <v>104</v>
      </c>
    </row>
    <row r="430" spans="38:39" x14ac:dyDescent="0.2">
      <c r="AL430" t="s">
        <v>992</v>
      </c>
      <c r="AM430" s="1" t="s">
        <v>104</v>
      </c>
    </row>
    <row r="431" spans="38:39" x14ac:dyDescent="0.2">
      <c r="AL431" t="s">
        <v>993</v>
      </c>
      <c r="AM431" s="1" t="s">
        <v>104</v>
      </c>
    </row>
    <row r="432" spans="38:39" x14ac:dyDescent="0.2">
      <c r="AL432" t="s">
        <v>994</v>
      </c>
      <c r="AM432" s="1" t="s">
        <v>104</v>
      </c>
    </row>
    <row r="433" spans="38:39" x14ac:dyDescent="0.2">
      <c r="AL433" t="s">
        <v>995</v>
      </c>
      <c r="AM433" s="1" t="s">
        <v>104</v>
      </c>
    </row>
    <row r="434" spans="38:39" x14ac:dyDescent="0.2">
      <c r="AL434" t="s">
        <v>996</v>
      </c>
      <c r="AM434" s="1" t="s">
        <v>104</v>
      </c>
    </row>
    <row r="435" spans="38:39" x14ac:dyDescent="0.2">
      <c r="AL435" t="s">
        <v>997</v>
      </c>
      <c r="AM435" s="1" t="s">
        <v>104</v>
      </c>
    </row>
    <row r="436" spans="38:39" x14ac:dyDescent="0.2">
      <c r="AL436" t="s">
        <v>998</v>
      </c>
      <c r="AM436" s="1" t="s">
        <v>104</v>
      </c>
    </row>
    <row r="437" spans="38:39" x14ac:dyDescent="0.2">
      <c r="AL437" t="s">
        <v>999</v>
      </c>
      <c r="AM437" s="1" t="s">
        <v>104</v>
      </c>
    </row>
    <row r="438" spans="38:39" x14ac:dyDescent="0.2">
      <c r="AL438" t="s">
        <v>1000</v>
      </c>
      <c r="AM438" s="1" t="s">
        <v>104</v>
      </c>
    </row>
    <row r="439" spans="38:39" x14ac:dyDescent="0.2">
      <c r="AL439" t="s">
        <v>1001</v>
      </c>
      <c r="AM439" s="1" t="s">
        <v>104</v>
      </c>
    </row>
    <row r="440" spans="38:39" x14ac:dyDescent="0.2">
      <c r="AL440" t="s">
        <v>1002</v>
      </c>
      <c r="AM440" s="1" t="s">
        <v>104</v>
      </c>
    </row>
    <row r="441" spans="38:39" x14ac:dyDescent="0.2">
      <c r="AL441" t="s">
        <v>1003</v>
      </c>
      <c r="AM441" s="1" t="s">
        <v>104</v>
      </c>
    </row>
    <row r="442" spans="38:39" x14ac:dyDescent="0.2">
      <c r="AL442" t="s">
        <v>1004</v>
      </c>
      <c r="AM442" s="1" t="s">
        <v>104</v>
      </c>
    </row>
    <row r="443" spans="38:39" x14ac:dyDescent="0.2">
      <c r="AL443" t="s">
        <v>1005</v>
      </c>
      <c r="AM443" s="1" t="s">
        <v>104</v>
      </c>
    </row>
    <row r="444" spans="38:39" x14ac:dyDescent="0.2">
      <c r="AL444" t="s">
        <v>1006</v>
      </c>
      <c r="AM444" s="1" t="s">
        <v>104</v>
      </c>
    </row>
    <row r="445" spans="38:39" x14ac:dyDescent="0.2">
      <c r="AL445" t="s">
        <v>1007</v>
      </c>
      <c r="AM445" s="1" t="s">
        <v>104</v>
      </c>
    </row>
    <row r="446" spans="38:39" x14ac:dyDescent="0.2">
      <c r="AL446" t="s">
        <v>1008</v>
      </c>
      <c r="AM446" s="1" t="s">
        <v>104</v>
      </c>
    </row>
    <row r="447" spans="38:39" x14ac:dyDescent="0.2">
      <c r="AL447" t="s">
        <v>1009</v>
      </c>
      <c r="AM447" s="1" t="s">
        <v>104</v>
      </c>
    </row>
    <row r="448" spans="38:39" x14ac:dyDescent="0.2">
      <c r="AL448" t="s">
        <v>1010</v>
      </c>
      <c r="AM448" s="1" t="s">
        <v>104</v>
      </c>
    </row>
    <row r="449" spans="38:39" x14ac:dyDescent="0.2">
      <c r="AL449" t="s">
        <v>1011</v>
      </c>
      <c r="AM449" s="1" t="s">
        <v>104</v>
      </c>
    </row>
    <row r="450" spans="38:39" x14ac:dyDescent="0.2">
      <c r="AL450" t="s">
        <v>1012</v>
      </c>
      <c r="AM450" s="1" t="s">
        <v>104</v>
      </c>
    </row>
    <row r="451" spans="38:39" x14ac:dyDescent="0.2">
      <c r="AL451" t="s">
        <v>1013</v>
      </c>
      <c r="AM451" s="1" t="s">
        <v>104</v>
      </c>
    </row>
    <row r="452" spans="38:39" x14ac:dyDescent="0.2">
      <c r="AL452" t="s">
        <v>1014</v>
      </c>
      <c r="AM452" s="1" t="s">
        <v>104</v>
      </c>
    </row>
    <row r="453" spans="38:39" x14ac:dyDescent="0.2">
      <c r="AL453" t="s">
        <v>1015</v>
      </c>
      <c r="AM453" s="1" t="s">
        <v>104</v>
      </c>
    </row>
    <row r="454" spans="38:39" x14ac:dyDescent="0.2">
      <c r="AL454" t="s">
        <v>1016</v>
      </c>
      <c r="AM454" s="1" t="s">
        <v>104</v>
      </c>
    </row>
    <row r="455" spans="38:39" x14ac:dyDescent="0.2">
      <c r="AL455" t="s">
        <v>1017</v>
      </c>
      <c r="AM455" s="1" t="s">
        <v>104</v>
      </c>
    </row>
    <row r="456" spans="38:39" x14ac:dyDescent="0.2">
      <c r="AL456" t="s">
        <v>1018</v>
      </c>
      <c r="AM456" s="1" t="s">
        <v>104</v>
      </c>
    </row>
    <row r="457" spans="38:39" x14ac:dyDescent="0.2">
      <c r="AL457" t="s">
        <v>1019</v>
      </c>
      <c r="AM457" s="1" t="s">
        <v>104</v>
      </c>
    </row>
    <row r="458" spans="38:39" x14ac:dyDescent="0.2">
      <c r="AL458" t="s">
        <v>1020</v>
      </c>
      <c r="AM458" s="1" t="s">
        <v>104</v>
      </c>
    </row>
    <row r="459" spans="38:39" x14ac:dyDescent="0.2">
      <c r="AL459" t="s">
        <v>1021</v>
      </c>
      <c r="AM459" s="1" t="s">
        <v>104</v>
      </c>
    </row>
    <row r="460" spans="38:39" x14ac:dyDescent="0.2">
      <c r="AL460" t="s">
        <v>1022</v>
      </c>
      <c r="AM460" s="1" t="s">
        <v>104</v>
      </c>
    </row>
    <row r="461" spans="38:39" x14ac:dyDescent="0.2">
      <c r="AL461" t="s">
        <v>1023</v>
      </c>
      <c r="AM461" s="1" t="s">
        <v>104</v>
      </c>
    </row>
    <row r="462" spans="38:39" x14ac:dyDescent="0.2">
      <c r="AL462" t="s">
        <v>1024</v>
      </c>
      <c r="AM462" s="1" t="s">
        <v>104</v>
      </c>
    </row>
    <row r="463" spans="38:39" x14ac:dyDescent="0.2">
      <c r="AL463" t="s">
        <v>1025</v>
      </c>
      <c r="AM463" s="1" t="s">
        <v>104</v>
      </c>
    </row>
    <row r="464" spans="38:39" x14ac:dyDescent="0.2">
      <c r="AL464" t="s">
        <v>1026</v>
      </c>
      <c r="AM464" s="1" t="s">
        <v>104</v>
      </c>
    </row>
    <row r="465" spans="38:39" x14ac:dyDescent="0.2">
      <c r="AL465" t="s">
        <v>1027</v>
      </c>
      <c r="AM465" s="1" t="s">
        <v>104</v>
      </c>
    </row>
    <row r="466" spans="38:39" x14ac:dyDescent="0.2">
      <c r="AL466" t="s">
        <v>1028</v>
      </c>
      <c r="AM466" s="1" t="s">
        <v>104</v>
      </c>
    </row>
    <row r="467" spans="38:39" x14ac:dyDescent="0.2">
      <c r="AL467" t="s">
        <v>1029</v>
      </c>
      <c r="AM467" s="1" t="s">
        <v>104</v>
      </c>
    </row>
    <row r="468" spans="38:39" x14ac:dyDescent="0.2">
      <c r="AL468" t="s">
        <v>1030</v>
      </c>
      <c r="AM468" s="1" t="s">
        <v>104</v>
      </c>
    </row>
    <row r="469" spans="38:39" x14ac:dyDescent="0.2">
      <c r="AL469" t="s">
        <v>1031</v>
      </c>
      <c r="AM469" s="1" t="s">
        <v>104</v>
      </c>
    </row>
    <row r="470" spans="38:39" x14ac:dyDescent="0.2">
      <c r="AL470" t="s">
        <v>1032</v>
      </c>
      <c r="AM470" s="1" t="s">
        <v>104</v>
      </c>
    </row>
    <row r="471" spans="38:39" x14ac:dyDescent="0.2">
      <c r="AL471" t="s">
        <v>1033</v>
      </c>
      <c r="AM471" s="1" t="s">
        <v>104</v>
      </c>
    </row>
    <row r="472" spans="38:39" x14ac:dyDescent="0.2">
      <c r="AL472" t="s">
        <v>1034</v>
      </c>
      <c r="AM472" s="1" t="s">
        <v>104</v>
      </c>
    </row>
    <row r="473" spans="38:39" x14ac:dyDescent="0.2">
      <c r="AL473" t="s">
        <v>1035</v>
      </c>
      <c r="AM473" s="1" t="s">
        <v>104</v>
      </c>
    </row>
    <row r="474" spans="38:39" x14ac:dyDescent="0.2">
      <c r="AL474" t="s">
        <v>1036</v>
      </c>
      <c r="AM474" s="1" t="s">
        <v>104</v>
      </c>
    </row>
    <row r="475" spans="38:39" x14ac:dyDescent="0.2">
      <c r="AL475" t="s">
        <v>1037</v>
      </c>
      <c r="AM475" s="1" t="s">
        <v>104</v>
      </c>
    </row>
    <row r="476" spans="38:39" x14ac:dyDescent="0.2">
      <c r="AL476" t="s">
        <v>1038</v>
      </c>
      <c r="AM476" s="1" t="s">
        <v>104</v>
      </c>
    </row>
    <row r="477" spans="38:39" x14ac:dyDescent="0.2">
      <c r="AL477" t="s">
        <v>1039</v>
      </c>
      <c r="AM477" s="1" t="s">
        <v>104</v>
      </c>
    </row>
    <row r="478" spans="38:39" x14ac:dyDescent="0.2">
      <c r="AL478" t="s">
        <v>1040</v>
      </c>
      <c r="AM478" s="1" t="s">
        <v>104</v>
      </c>
    </row>
    <row r="479" spans="38:39" x14ac:dyDescent="0.2">
      <c r="AL479" t="s">
        <v>1041</v>
      </c>
      <c r="AM479" s="1" t="s">
        <v>104</v>
      </c>
    </row>
    <row r="480" spans="38:39" x14ac:dyDescent="0.2">
      <c r="AL480" t="s">
        <v>1042</v>
      </c>
      <c r="AM480" s="1" t="s">
        <v>104</v>
      </c>
    </row>
    <row r="481" spans="38:39" x14ac:dyDescent="0.2">
      <c r="AL481" t="s">
        <v>1043</v>
      </c>
      <c r="AM481" s="1" t="s">
        <v>104</v>
      </c>
    </row>
    <row r="482" spans="38:39" x14ac:dyDescent="0.2">
      <c r="AL482" t="s">
        <v>1044</v>
      </c>
      <c r="AM482" s="1" t="s">
        <v>104</v>
      </c>
    </row>
    <row r="483" spans="38:39" x14ac:dyDescent="0.2">
      <c r="AL483" t="s">
        <v>1045</v>
      </c>
      <c r="AM483" s="1" t="s">
        <v>104</v>
      </c>
    </row>
    <row r="484" spans="38:39" x14ac:dyDescent="0.2">
      <c r="AL484" t="s">
        <v>573</v>
      </c>
      <c r="AM484" s="1" t="s">
        <v>104</v>
      </c>
    </row>
    <row r="485" spans="38:39" x14ac:dyDescent="0.2">
      <c r="AL485" t="s">
        <v>1046</v>
      </c>
      <c r="AM485" s="1" t="s">
        <v>104</v>
      </c>
    </row>
    <row r="486" spans="38:39" x14ac:dyDescent="0.2">
      <c r="AL486" t="s">
        <v>1047</v>
      </c>
      <c r="AM486" s="1" t="s">
        <v>104</v>
      </c>
    </row>
    <row r="487" spans="38:39" x14ac:dyDescent="0.2">
      <c r="AL487" t="s">
        <v>1048</v>
      </c>
      <c r="AM487" s="1" t="s">
        <v>104</v>
      </c>
    </row>
    <row r="488" spans="38:39" x14ac:dyDescent="0.2">
      <c r="AL488" t="s">
        <v>1049</v>
      </c>
      <c r="AM488" s="1" t="s">
        <v>104</v>
      </c>
    </row>
    <row r="489" spans="38:39" x14ac:dyDescent="0.2">
      <c r="AL489" t="s">
        <v>1050</v>
      </c>
      <c r="AM489" s="1" t="s">
        <v>104</v>
      </c>
    </row>
    <row r="490" spans="38:39" x14ac:dyDescent="0.2">
      <c r="AL490" t="s">
        <v>1051</v>
      </c>
      <c r="AM490" s="1" t="s">
        <v>104</v>
      </c>
    </row>
    <row r="491" spans="38:39" x14ac:dyDescent="0.2">
      <c r="AL491" t="s">
        <v>1052</v>
      </c>
      <c r="AM491" s="1" t="s">
        <v>104</v>
      </c>
    </row>
    <row r="492" spans="38:39" x14ac:dyDescent="0.2">
      <c r="AL492" t="s">
        <v>1053</v>
      </c>
      <c r="AM492" s="1" t="s">
        <v>104</v>
      </c>
    </row>
    <row r="493" spans="38:39" x14ac:dyDescent="0.2">
      <c r="AL493" t="s">
        <v>1054</v>
      </c>
      <c r="AM493" s="1" t="s">
        <v>104</v>
      </c>
    </row>
    <row r="494" spans="38:39" x14ac:dyDescent="0.2">
      <c r="AL494" t="s">
        <v>1055</v>
      </c>
      <c r="AM494" s="1" t="s">
        <v>104</v>
      </c>
    </row>
    <row r="495" spans="38:39" x14ac:dyDescent="0.2">
      <c r="AL495" t="s">
        <v>1056</v>
      </c>
      <c r="AM495" s="1" t="s">
        <v>104</v>
      </c>
    </row>
    <row r="496" spans="38:39" x14ac:dyDescent="0.2">
      <c r="AL496" t="s">
        <v>1057</v>
      </c>
      <c r="AM496" s="1" t="s">
        <v>104</v>
      </c>
    </row>
    <row r="497" spans="38:39" x14ac:dyDescent="0.2">
      <c r="AL497" t="s">
        <v>1058</v>
      </c>
      <c r="AM497" s="1" t="s">
        <v>104</v>
      </c>
    </row>
    <row r="498" spans="38:39" x14ac:dyDescent="0.2">
      <c r="AL498" t="s">
        <v>1059</v>
      </c>
      <c r="AM498" s="1" t="s">
        <v>104</v>
      </c>
    </row>
    <row r="499" spans="38:39" x14ac:dyDescent="0.2">
      <c r="AL499" t="s">
        <v>926</v>
      </c>
      <c r="AM499" s="1" t="s">
        <v>104</v>
      </c>
    </row>
    <row r="500" spans="38:39" x14ac:dyDescent="0.2">
      <c r="AL500" t="s">
        <v>1060</v>
      </c>
      <c r="AM500" s="1" t="s">
        <v>104</v>
      </c>
    </row>
    <row r="501" spans="38:39" x14ac:dyDescent="0.2">
      <c r="AL501" t="s">
        <v>1061</v>
      </c>
      <c r="AM501" s="1" t="s">
        <v>104</v>
      </c>
    </row>
    <row r="502" spans="38:39" x14ac:dyDescent="0.2">
      <c r="AL502" t="s">
        <v>1062</v>
      </c>
      <c r="AM502" s="1" t="s">
        <v>104</v>
      </c>
    </row>
    <row r="503" spans="38:39" x14ac:dyDescent="0.2">
      <c r="AL503" t="s">
        <v>1063</v>
      </c>
      <c r="AM503" s="1" t="s">
        <v>104</v>
      </c>
    </row>
    <row r="504" spans="38:39" x14ac:dyDescent="0.2">
      <c r="AL504" t="s">
        <v>1064</v>
      </c>
      <c r="AM504" s="1" t="s">
        <v>104</v>
      </c>
    </row>
    <row r="505" spans="38:39" x14ac:dyDescent="0.2">
      <c r="AL505" t="s">
        <v>1065</v>
      </c>
      <c r="AM505" s="1" t="s">
        <v>104</v>
      </c>
    </row>
    <row r="506" spans="38:39" x14ac:dyDescent="0.2">
      <c r="AL506" t="s">
        <v>1066</v>
      </c>
      <c r="AM506" s="1" t="s">
        <v>104</v>
      </c>
    </row>
    <row r="507" spans="38:39" x14ac:dyDescent="0.2">
      <c r="AL507" t="s">
        <v>1067</v>
      </c>
      <c r="AM507" s="1" t="s">
        <v>104</v>
      </c>
    </row>
    <row r="508" spans="38:39" x14ac:dyDescent="0.2">
      <c r="AL508" t="s">
        <v>1068</v>
      </c>
      <c r="AM508" s="1" t="s">
        <v>104</v>
      </c>
    </row>
    <row r="509" spans="38:39" x14ac:dyDescent="0.2">
      <c r="AL509" t="s">
        <v>1069</v>
      </c>
      <c r="AM509" s="1" t="s">
        <v>104</v>
      </c>
    </row>
    <row r="510" spans="38:39" x14ac:dyDescent="0.2">
      <c r="AL510" t="s">
        <v>1070</v>
      </c>
      <c r="AM510" s="1" t="s">
        <v>104</v>
      </c>
    </row>
    <row r="511" spans="38:39" x14ac:dyDescent="0.2">
      <c r="AL511" t="s">
        <v>1071</v>
      </c>
      <c r="AM511" s="1" t="s">
        <v>104</v>
      </c>
    </row>
    <row r="512" spans="38:39" x14ac:dyDescent="0.2">
      <c r="AL512" t="s">
        <v>1072</v>
      </c>
      <c r="AM512" s="1" t="s">
        <v>104</v>
      </c>
    </row>
    <row r="513" spans="38:39" x14ac:dyDescent="0.2">
      <c r="AL513" t="s">
        <v>1073</v>
      </c>
      <c r="AM513" s="1" t="s">
        <v>104</v>
      </c>
    </row>
    <row r="514" spans="38:39" x14ac:dyDescent="0.2">
      <c r="AL514" t="s">
        <v>1074</v>
      </c>
      <c r="AM514" s="1" t="s">
        <v>104</v>
      </c>
    </row>
    <row r="515" spans="38:39" x14ac:dyDescent="0.2">
      <c r="AL515" t="s">
        <v>595</v>
      </c>
      <c r="AM515" s="1" t="s">
        <v>104</v>
      </c>
    </row>
    <row r="516" spans="38:39" x14ac:dyDescent="0.2">
      <c r="AL516" t="s">
        <v>1075</v>
      </c>
      <c r="AM516" s="1" t="s">
        <v>104</v>
      </c>
    </row>
    <row r="517" spans="38:39" x14ac:dyDescent="0.2">
      <c r="AL517" t="s">
        <v>1076</v>
      </c>
      <c r="AM517" s="1" t="s">
        <v>104</v>
      </c>
    </row>
    <row r="518" spans="38:39" x14ac:dyDescent="0.2">
      <c r="AL518" t="s">
        <v>1077</v>
      </c>
      <c r="AM518" s="1" t="s">
        <v>104</v>
      </c>
    </row>
    <row r="519" spans="38:39" x14ac:dyDescent="0.2">
      <c r="AL519" t="s">
        <v>1078</v>
      </c>
      <c r="AM519" s="1" t="s">
        <v>104</v>
      </c>
    </row>
    <row r="520" spans="38:39" x14ac:dyDescent="0.2">
      <c r="AL520" t="s">
        <v>1079</v>
      </c>
      <c r="AM520" s="1" t="s">
        <v>104</v>
      </c>
    </row>
    <row r="521" spans="38:39" x14ac:dyDescent="0.2">
      <c r="AL521" t="s">
        <v>1080</v>
      </c>
      <c r="AM521" s="1" t="s">
        <v>104</v>
      </c>
    </row>
    <row r="522" spans="38:39" x14ac:dyDescent="0.2">
      <c r="AL522" t="s">
        <v>1081</v>
      </c>
      <c r="AM522" s="1" t="s">
        <v>104</v>
      </c>
    </row>
    <row r="523" spans="38:39" x14ac:dyDescent="0.2">
      <c r="AL523" t="s">
        <v>1082</v>
      </c>
      <c r="AM523" s="1" t="s">
        <v>104</v>
      </c>
    </row>
    <row r="524" spans="38:39" x14ac:dyDescent="0.2">
      <c r="AL524" t="s">
        <v>1083</v>
      </c>
      <c r="AM524" s="1" t="s">
        <v>104</v>
      </c>
    </row>
    <row r="525" spans="38:39" x14ac:dyDescent="0.2">
      <c r="AL525" t="s">
        <v>1084</v>
      </c>
      <c r="AM525" s="1" t="s">
        <v>104</v>
      </c>
    </row>
    <row r="526" spans="38:39" x14ac:dyDescent="0.2">
      <c r="AL526" t="s">
        <v>1085</v>
      </c>
      <c r="AM526" s="1" t="s">
        <v>104</v>
      </c>
    </row>
    <row r="527" spans="38:39" x14ac:dyDescent="0.2">
      <c r="AL527" t="s">
        <v>1086</v>
      </c>
      <c r="AM527" s="1" t="s">
        <v>104</v>
      </c>
    </row>
    <row r="528" spans="38:39" x14ac:dyDescent="0.2">
      <c r="AL528" t="s">
        <v>1087</v>
      </c>
      <c r="AM528" s="1" t="s">
        <v>104</v>
      </c>
    </row>
    <row r="529" spans="38:39" x14ac:dyDescent="0.2">
      <c r="AL529" t="s">
        <v>1088</v>
      </c>
      <c r="AM529" s="1" t="s">
        <v>104</v>
      </c>
    </row>
    <row r="530" spans="38:39" x14ac:dyDescent="0.2">
      <c r="AL530" t="s">
        <v>1089</v>
      </c>
      <c r="AM530" s="1" t="s">
        <v>104</v>
      </c>
    </row>
    <row r="531" spans="38:39" x14ac:dyDescent="0.2">
      <c r="AL531" t="s">
        <v>1090</v>
      </c>
      <c r="AM531" s="1" t="s">
        <v>104</v>
      </c>
    </row>
    <row r="532" spans="38:39" x14ac:dyDescent="0.2">
      <c r="AL532" t="s">
        <v>1091</v>
      </c>
      <c r="AM532" s="1" t="s">
        <v>104</v>
      </c>
    </row>
    <row r="533" spans="38:39" x14ac:dyDescent="0.2">
      <c r="AL533" t="s">
        <v>1092</v>
      </c>
      <c r="AM533" s="1" t="s">
        <v>104</v>
      </c>
    </row>
    <row r="534" spans="38:39" x14ac:dyDescent="0.2">
      <c r="AL534" t="s">
        <v>1093</v>
      </c>
      <c r="AM534" s="1" t="s">
        <v>104</v>
      </c>
    </row>
    <row r="535" spans="38:39" x14ac:dyDescent="0.2">
      <c r="AL535" t="s">
        <v>1094</v>
      </c>
      <c r="AM535" s="1" t="s">
        <v>104</v>
      </c>
    </row>
    <row r="536" spans="38:39" x14ac:dyDescent="0.2">
      <c r="AL536" t="s">
        <v>1095</v>
      </c>
      <c r="AM536" s="1" t="s">
        <v>104</v>
      </c>
    </row>
    <row r="537" spans="38:39" x14ac:dyDescent="0.2">
      <c r="AL537" t="s">
        <v>1096</v>
      </c>
      <c r="AM537" s="1" t="s">
        <v>104</v>
      </c>
    </row>
    <row r="538" spans="38:39" x14ac:dyDescent="0.2">
      <c r="AL538" t="s">
        <v>1097</v>
      </c>
      <c r="AM538" s="1" t="s">
        <v>104</v>
      </c>
    </row>
    <row r="539" spans="38:39" x14ac:dyDescent="0.2">
      <c r="AL539" t="s">
        <v>1098</v>
      </c>
      <c r="AM539" s="1" t="s">
        <v>104</v>
      </c>
    </row>
    <row r="540" spans="38:39" x14ac:dyDescent="0.2">
      <c r="AL540" t="s">
        <v>1099</v>
      </c>
      <c r="AM540" s="1" t="s">
        <v>104</v>
      </c>
    </row>
    <row r="541" spans="38:39" x14ac:dyDescent="0.2">
      <c r="AL541" t="s">
        <v>1100</v>
      </c>
      <c r="AM541" s="1" t="s">
        <v>104</v>
      </c>
    </row>
    <row r="542" spans="38:39" x14ac:dyDescent="0.2">
      <c r="AL542" t="s">
        <v>1101</v>
      </c>
      <c r="AM542" s="1" t="s">
        <v>104</v>
      </c>
    </row>
    <row r="543" spans="38:39" x14ac:dyDescent="0.2">
      <c r="AL543" t="s">
        <v>1102</v>
      </c>
      <c r="AM543" s="1" t="s">
        <v>104</v>
      </c>
    </row>
    <row r="544" spans="38:39" x14ac:dyDescent="0.2">
      <c r="AL544" t="s">
        <v>1103</v>
      </c>
      <c r="AM544" s="1" t="s">
        <v>104</v>
      </c>
    </row>
    <row r="545" spans="38:39" x14ac:dyDescent="0.2">
      <c r="AL545" t="s">
        <v>1104</v>
      </c>
      <c r="AM545" s="1" t="s">
        <v>104</v>
      </c>
    </row>
    <row r="546" spans="38:39" x14ac:dyDescent="0.2">
      <c r="AL546" t="s">
        <v>1105</v>
      </c>
      <c r="AM546" s="1" t="s">
        <v>104</v>
      </c>
    </row>
    <row r="547" spans="38:39" x14ac:dyDescent="0.2">
      <c r="AL547" t="s">
        <v>595</v>
      </c>
      <c r="AM547" s="1" t="s">
        <v>104</v>
      </c>
    </row>
    <row r="548" spans="38:39" x14ac:dyDescent="0.2">
      <c r="AL548" t="s">
        <v>1106</v>
      </c>
      <c r="AM548" s="1" t="s">
        <v>104</v>
      </c>
    </row>
    <row r="549" spans="38:39" x14ac:dyDescent="0.2">
      <c r="AL549" t="s">
        <v>573</v>
      </c>
      <c r="AM549" s="1" t="s">
        <v>104</v>
      </c>
    </row>
    <row r="550" spans="38:39" x14ac:dyDescent="0.2">
      <c r="AL550" t="s">
        <v>1107</v>
      </c>
      <c r="AM550" s="1" t="s">
        <v>104</v>
      </c>
    </row>
    <row r="551" spans="38:39" x14ac:dyDescent="0.2">
      <c r="AL551" t="s">
        <v>1108</v>
      </c>
      <c r="AM551" s="1" t="s">
        <v>104</v>
      </c>
    </row>
    <row r="552" spans="38:39" x14ac:dyDescent="0.2">
      <c r="AL552" t="s">
        <v>1109</v>
      </c>
      <c r="AM552" s="1" t="s">
        <v>104</v>
      </c>
    </row>
    <row r="553" spans="38:39" x14ac:dyDescent="0.2">
      <c r="AL553" t="s">
        <v>1110</v>
      </c>
      <c r="AM553" s="1" t="s">
        <v>104</v>
      </c>
    </row>
    <row r="554" spans="38:39" x14ac:dyDescent="0.2">
      <c r="AL554" t="s">
        <v>1111</v>
      </c>
      <c r="AM554" s="1" t="s">
        <v>104</v>
      </c>
    </row>
    <row r="555" spans="38:39" x14ac:dyDescent="0.2">
      <c r="AL555" t="s">
        <v>1112</v>
      </c>
      <c r="AM555" s="1" t="s">
        <v>104</v>
      </c>
    </row>
    <row r="556" spans="38:39" x14ac:dyDescent="0.2">
      <c r="AL556" t="s">
        <v>1113</v>
      </c>
      <c r="AM556" s="1" t="s">
        <v>104</v>
      </c>
    </row>
    <row r="557" spans="38:39" x14ac:dyDescent="0.2">
      <c r="AL557" t="s">
        <v>1114</v>
      </c>
      <c r="AM557" s="1" t="s">
        <v>104</v>
      </c>
    </row>
    <row r="558" spans="38:39" x14ac:dyDescent="0.2">
      <c r="AL558" t="s">
        <v>1115</v>
      </c>
      <c r="AM558" s="1" t="s">
        <v>104</v>
      </c>
    </row>
    <row r="559" spans="38:39" x14ac:dyDescent="0.2">
      <c r="AL559" t="s">
        <v>1116</v>
      </c>
      <c r="AM559" s="1" t="s">
        <v>104</v>
      </c>
    </row>
    <row r="560" spans="38:39" x14ac:dyDescent="0.2">
      <c r="AL560" t="s">
        <v>1117</v>
      </c>
      <c r="AM560" s="1" t="s">
        <v>104</v>
      </c>
    </row>
    <row r="561" spans="38:39" x14ac:dyDescent="0.2">
      <c r="AL561" t="s">
        <v>1118</v>
      </c>
      <c r="AM561" s="1" t="s">
        <v>104</v>
      </c>
    </row>
    <row r="562" spans="38:39" x14ac:dyDescent="0.2">
      <c r="AL562" t="s">
        <v>1119</v>
      </c>
      <c r="AM562" s="1" t="s">
        <v>104</v>
      </c>
    </row>
    <row r="563" spans="38:39" x14ac:dyDescent="0.2">
      <c r="AL563" t="s">
        <v>1120</v>
      </c>
      <c r="AM563" s="1" t="s">
        <v>104</v>
      </c>
    </row>
    <row r="564" spans="38:39" x14ac:dyDescent="0.2">
      <c r="AL564" t="s">
        <v>1121</v>
      </c>
      <c r="AM564" s="1" t="s">
        <v>104</v>
      </c>
    </row>
    <row r="565" spans="38:39" x14ac:dyDescent="0.2">
      <c r="AL565" t="s">
        <v>1122</v>
      </c>
      <c r="AM565" s="1" t="s">
        <v>104</v>
      </c>
    </row>
    <row r="566" spans="38:39" x14ac:dyDescent="0.2">
      <c r="AL566" t="s">
        <v>1123</v>
      </c>
      <c r="AM566" s="1" t="s">
        <v>104</v>
      </c>
    </row>
    <row r="567" spans="38:39" x14ac:dyDescent="0.2">
      <c r="AL567" t="s">
        <v>1124</v>
      </c>
      <c r="AM567" s="1" t="s">
        <v>104</v>
      </c>
    </row>
    <row r="568" spans="38:39" x14ac:dyDescent="0.2">
      <c r="AL568" t="s">
        <v>1125</v>
      </c>
      <c r="AM568" s="1" t="s">
        <v>104</v>
      </c>
    </row>
    <row r="569" spans="38:39" x14ac:dyDescent="0.2">
      <c r="AL569" t="s">
        <v>1126</v>
      </c>
      <c r="AM569" s="1" t="s">
        <v>104</v>
      </c>
    </row>
    <row r="570" spans="38:39" x14ac:dyDescent="0.2">
      <c r="AL570" t="s">
        <v>1127</v>
      </c>
      <c r="AM570" s="1" t="s">
        <v>104</v>
      </c>
    </row>
    <row r="571" spans="38:39" x14ac:dyDescent="0.2">
      <c r="AL571" t="s">
        <v>1128</v>
      </c>
      <c r="AM571" s="1" t="s">
        <v>104</v>
      </c>
    </row>
    <row r="572" spans="38:39" x14ac:dyDescent="0.2">
      <c r="AL572" t="s">
        <v>1129</v>
      </c>
      <c r="AM572" s="1" t="s">
        <v>104</v>
      </c>
    </row>
    <row r="573" spans="38:39" x14ac:dyDescent="0.2">
      <c r="AL573" t="s">
        <v>1130</v>
      </c>
      <c r="AM573" s="1" t="s">
        <v>104</v>
      </c>
    </row>
    <row r="574" spans="38:39" x14ac:dyDescent="0.2">
      <c r="AL574" t="s">
        <v>1131</v>
      </c>
      <c r="AM574" s="1" t="s">
        <v>104</v>
      </c>
    </row>
    <row r="575" spans="38:39" x14ac:dyDescent="0.2">
      <c r="AL575" t="s">
        <v>1132</v>
      </c>
      <c r="AM575" s="1" t="s">
        <v>104</v>
      </c>
    </row>
    <row r="576" spans="38:39" x14ac:dyDescent="0.2">
      <c r="AL576" t="s">
        <v>1133</v>
      </c>
      <c r="AM576" s="1" t="s">
        <v>104</v>
      </c>
    </row>
    <row r="577" spans="38:39" x14ac:dyDescent="0.2">
      <c r="AL577" t="s">
        <v>1134</v>
      </c>
      <c r="AM577" s="1" t="s">
        <v>104</v>
      </c>
    </row>
    <row r="578" spans="38:39" x14ac:dyDescent="0.2">
      <c r="AL578" t="s">
        <v>1135</v>
      </c>
      <c r="AM578" s="1" t="s">
        <v>104</v>
      </c>
    </row>
    <row r="579" spans="38:39" x14ac:dyDescent="0.2">
      <c r="AL579" t="s">
        <v>1136</v>
      </c>
      <c r="AM579" s="1" t="s">
        <v>104</v>
      </c>
    </row>
    <row r="580" spans="38:39" x14ac:dyDescent="0.2">
      <c r="AL580" t="s">
        <v>1137</v>
      </c>
      <c r="AM580" s="1" t="s">
        <v>104</v>
      </c>
    </row>
    <row r="581" spans="38:39" x14ac:dyDescent="0.2">
      <c r="AL581" t="s">
        <v>1138</v>
      </c>
      <c r="AM581" s="1" t="s">
        <v>104</v>
      </c>
    </row>
    <row r="582" spans="38:39" x14ac:dyDescent="0.2">
      <c r="AL582" t="s">
        <v>1139</v>
      </c>
      <c r="AM582" s="1" t="s">
        <v>104</v>
      </c>
    </row>
    <row r="583" spans="38:39" x14ac:dyDescent="0.2">
      <c r="AL583" t="s">
        <v>1140</v>
      </c>
      <c r="AM583" s="1" t="s">
        <v>104</v>
      </c>
    </row>
    <row r="584" spans="38:39" x14ac:dyDescent="0.2">
      <c r="AL584" t="s">
        <v>1141</v>
      </c>
      <c r="AM584" s="1" t="s">
        <v>104</v>
      </c>
    </row>
    <row r="585" spans="38:39" x14ac:dyDescent="0.2">
      <c r="AL585" t="s">
        <v>1142</v>
      </c>
      <c r="AM585" s="1" t="s">
        <v>104</v>
      </c>
    </row>
    <row r="586" spans="38:39" x14ac:dyDescent="0.2">
      <c r="AL586" t="s">
        <v>1143</v>
      </c>
      <c r="AM586" s="1" t="s">
        <v>104</v>
      </c>
    </row>
  </sheetData>
  <sortState ref="B2:AF22">
    <sortCondition ref="R2:R2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topLeftCell="A4" workbookViewId="0">
      <selection activeCell="A2" sqref="A2:B22"/>
    </sheetView>
  </sheetViews>
  <sheetFormatPr defaultRowHeight="12.75" x14ac:dyDescent="0.2"/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56</v>
      </c>
      <c r="S1" t="s">
        <v>57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</row>
    <row r="2" spans="1:31" x14ac:dyDescent="0.2">
      <c r="A2" t="s">
        <v>29</v>
      </c>
      <c r="B2" t="s">
        <v>337</v>
      </c>
      <c r="C2" t="s">
        <v>53</v>
      </c>
      <c r="D2" t="s">
        <v>54</v>
      </c>
      <c r="E2" t="s">
        <v>34</v>
      </c>
      <c r="F2" t="s">
        <v>55</v>
      </c>
      <c r="G2" t="s">
        <v>30</v>
      </c>
      <c r="H2" t="s">
        <v>32</v>
      </c>
      <c r="I2" t="s">
        <v>33</v>
      </c>
      <c r="J2" t="s">
        <v>39</v>
      </c>
      <c r="K2" t="s">
        <v>148</v>
      </c>
      <c r="L2" t="s">
        <v>149</v>
      </c>
      <c r="M2" t="s">
        <v>52</v>
      </c>
      <c r="N2" t="s">
        <v>252</v>
      </c>
      <c r="O2">
        <v>43047</v>
      </c>
      <c r="P2">
        <v>43047</v>
      </c>
      <c r="Q2" t="s">
        <v>38</v>
      </c>
      <c r="R2" t="s">
        <v>253</v>
      </c>
      <c r="S2" t="s">
        <v>254</v>
      </c>
      <c r="T2" t="s">
        <v>197</v>
      </c>
      <c r="U2" t="s">
        <v>243</v>
      </c>
      <c r="V2" t="s">
        <v>44</v>
      </c>
      <c r="W2" t="s">
        <v>335</v>
      </c>
      <c r="X2" t="s">
        <v>150</v>
      </c>
      <c r="Y2" t="s">
        <v>151</v>
      </c>
      <c r="Z2" t="s">
        <v>35</v>
      </c>
      <c r="AA2" t="s">
        <v>36</v>
      </c>
      <c r="AB2" t="s">
        <v>255</v>
      </c>
      <c r="AC2" t="s">
        <v>152</v>
      </c>
      <c r="AD2" t="s">
        <v>69</v>
      </c>
      <c r="AE2" t="s">
        <v>149</v>
      </c>
    </row>
    <row r="3" spans="1:31" x14ac:dyDescent="0.2">
      <c r="A3" t="s">
        <v>40</v>
      </c>
      <c r="B3" t="s">
        <v>338</v>
      </c>
      <c r="C3" t="s">
        <v>53</v>
      </c>
      <c r="D3" t="s">
        <v>54</v>
      </c>
      <c r="E3" t="s">
        <v>34</v>
      </c>
      <c r="F3" t="s">
        <v>55</v>
      </c>
      <c r="G3" t="s">
        <v>30</v>
      </c>
      <c r="H3" t="s">
        <v>32</v>
      </c>
      <c r="I3" t="s">
        <v>33</v>
      </c>
      <c r="J3" t="s">
        <v>39</v>
      </c>
      <c r="K3" t="s">
        <v>153</v>
      </c>
      <c r="L3" t="s">
        <v>149</v>
      </c>
      <c r="M3" t="s">
        <v>52</v>
      </c>
      <c r="N3" t="s">
        <v>257</v>
      </c>
      <c r="O3">
        <v>43047</v>
      </c>
      <c r="P3">
        <v>43047</v>
      </c>
      <c r="Q3" t="s">
        <v>38</v>
      </c>
      <c r="R3" t="s">
        <v>258</v>
      </c>
      <c r="S3" t="s">
        <v>259</v>
      </c>
      <c r="T3" t="s">
        <v>244</v>
      </c>
      <c r="U3" t="s">
        <v>214</v>
      </c>
      <c r="V3" t="s">
        <v>41</v>
      </c>
      <c r="W3" t="s">
        <v>335</v>
      </c>
      <c r="X3" t="s">
        <v>154</v>
      </c>
      <c r="Y3" t="s">
        <v>155</v>
      </c>
      <c r="Z3" t="s">
        <v>35</v>
      </c>
      <c r="AA3" t="s">
        <v>36</v>
      </c>
      <c r="AB3" t="s">
        <v>260</v>
      </c>
      <c r="AC3" t="s">
        <v>156</v>
      </c>
      <c r="AD3" t="s">
        <v>70</v>
      </c>
      <c r="AE3" t="s">
        <v>149</v>
      </c>
    </row>
    <row r="4" spans="1:31" x14ac:dyDescent="0.2">
      <c r="A4" t="s">
        <v>42</v>
      </c>
      <c r="B4" t="s">
        <v>339</v>
      </c>
      <c r="C4" t="s">
        <v>53</v>
      </c>
      <c r="D4" t="s">
        <v>54</v>
      </c>
      <c r="E4" t="s">
        <v>34</v>
      </c>
      <c r="F4" t="s">
        <v>55</v>
      </c>
      <c r="G4" t="s">
        <v>30</v>
      </c>
      <c r="H4" t="s">
        <v>32</v>
      </c>
      <c r="I4" t="s">
        <v>33</v>
      </c>
      <c r="J4" t="s">
        <v>39</v>
      </c>
      <c r="K4" t="s">
        <v>157</v>
      </c>
      <c r="L4" t="s">
        <v>149</v>
      </c>
      <c r="M4" t="s">
        <v>52</v>
      </c>
      <c r="N4" t="s">
        <v>262</v>
      </c>
      <c r="O4">
        <v>43047</v>
      </c>
      <c r="P4">
        <v>43047</v>
      </c>
      <c r="Q4" t="s">
        <v>38</v>
      </c>
      <c r="R4" t="s">
        <v>263</v>
      </c>
      <c r="S4" t="s">
        <v>264</v>
      </c>
      <c r="T4" t="s">
        <v>265</v>
      </c>
      <c r="U4" t="s">
        <v>203</v>
      </c>
      <c r="V4" t="s">
        <v>41</v>
      </c>
      <c r="W4" t="s">
        <v>335</v>
      </c>
      <c r="X4" t="s">
        <v>158</v>
      </c>
      <c r="Y4" t="s">
        <v>159</v>
      </c>
      <c r="Z4" t="s">
        <v>35</v>
      </c>
      <c r="AA4" t="s">
        <v>36</v>
      </c>
      <c r="AB4" t="s">
        <v>266</v>
      </c>
      <c r="AC4" t="s">
        <v>160</v>
      </c>
      <c r="AD4" t="s">
        <v>71</v>
      </c>
      <c r="AE4" t="s">
        <v>149</v>
      </c>
    </row>
    <row r="5" spans="1:31" x14ac:dyDescent="0.2">
      <c r="A5" t="s">
        <v>43</v>
      </c>
      <c r="B5" t="s">
        <v>340</v>
      </c>
      <c r="C5" t="s">
        <v>53</v>
      </c>
      <c r="D5" t="s">
        <v>54</v>
      </c>
      <c r="E5" t="s">
        <v>34</v>
      </c>
      <c r="F5" t="s">
        <v>55</v>
      </c>
      <c r="G5" t="s">
        <v>30</v>
      </c>
      <c r="H5" t="s">
        <v>32</v>
      </c>
      <c r="I5" t="s">
        <v>33</v>
      </c>
      <c r="J5" t="s">
        <v>39</v>
      </c>
      <c r="K5" t="s">
        <v>161</v>
      </c>
      <c r="L5" t="s">
        <v>149</v>
      </c>
      <c r="M5" t="s">
        <v>52</v>
      </c>
      <c r="N5" t="s">
        <v>268</v>
      </c>
      <c r="O5">
        <v>43047</v>
      </c>
      <c r="P5">
        <v>43047</v>
      </c>
      <c r="Q5" t="s">
        <v>38</v>
      </c>
      <c r="R5" t="s">
        <v>269</v>
      </c>
      <c r="S5" t="s">
        <v>270</v>
      </c>
      <c r="T5" t="s">
        <v>204</v>
      </c>
      <c r="U5" t="s">
        <v>226</v>
      </c>
      <c r="V5" t="s">
        <v>205</v>
      </c>
      <c r="W5" t="s">
        <v>335</v>
      </c>
      <c r="X5" t="s">
        <v>162</v>
      </c>
      <c r="Y5" t="s">
        <v>163</v>
      </c>
      <c r="Z5" t="s">
        <v>35</v>
      </c>
      <c r="AA5" t="s">
        <v>36</v>
      </c>
      <c r="AB5" t="s">
        <v>271</v>
      </c>
      <c r="AC5" t="s">
        <v>164</v>
      </c>
      <c r="AD5" t="s">
        <v>72</v>
      </c>
      <c r="AE5" t="s">
        <v>149</v>
      </c>
    </row>
    <row r="6" spans="1:31" x14ac:dyDescent="0.2">
      <c r="A6" t="s">
        <v>45</v>
      </c>
      <c r="B6" t="s">
        <v>341</v>
      </c>
      <c r="C6" t="s">
        <v>53</v>
      </c>
      <c r="D6" t="s">
        <v>54</v>
      </c>
      <c r="E6" t="s">
        <v>34</v>
      </c>
      <c r="F6" t="s">
        <v>55</v>
      </c>
      <c r="G6" t="s">
        <v>30</v>
      </c>
      <c r="H6" t="s">
        <v>32</v>
      </c>
      <c r="I6" t="s">
        <v>33</v>
      </c>
      <c r="J6" t="s">
        <v>39</v>
      </c>
      <c r="K6" t="s">
        <v>165</v>
      </c>
      <c r="L6" t="s">
        <v>149</v>
      </c>
      <c r="M6" t="s">
        <v>52</v>
      </c>
      <c r="N6" t="s">
        <v>273</v>
      </c>
      <c r="O6">
        <v>43047</v>
      </c>
      <c r="P6">
        <v>43047</v>
      </c>
      <c r="Q6" t="s">
        <v>38</v>
      </c>
      <c r="R6" t="s">
        <v>274</v>
      </c>
      <c r="S6" t="s">
        <v>275</v>
      </c>
      <c r="T6" t="s">
        <v>232</v>
      </c>
      <c r="U6" t="s">
        <v>243</v>
      </c>
      <c r="V6" t="s">
        <v>205</v>
      </c>
      <c r="W6" t="s">
        <v>335</v>
      </c>
      <c r="X6" t="s">
        <v>166</v>
      </c>
      <c r="Y6" t="s">
        <v>167</v>
      </c>
      <c r="Z6" t="s">
        <v>35</v>
      </c>
      <c r="AA6" t="s">
        <v>36</v>
      </c>
      <c r="AB6" t="s">
        <v>276</v>
      </c>
      <c r="AC6" t="s">
        <v>168</v>
      </c>
      <c r="AD6" t="s">
        <v>73</v>
      </c>
      <c r="AE6" t="s">
        <v>149</v>
      </c>
    </row>
    <row r="7" spans="1:31" x14ac:dyDescent="0.2">
      <c r="A7" t="s">
        <v>47</v>
      </c>
      <c r="B7" t="s">
        <v>342</v>
      </c>
      <c r="C7" t="s">
        <v>53</v>
      </c>
      <c r="D7" t="s">
        <v>54</v>
      </c>
      <c r="E7" t="s">
        <v>34</v>
      </c>
      <c r="F7" t="s">
        <v>55</v>
      </c>
      <c r="G7" t="s">
        <v>30</v>
      </c>
      <c r="H7" t="s">
        <v>32</v>
      </c>
      <c r="I7" t="s">
        <v>33</v>
      </c>
      <c r="J7" t="s">
        <v>39</v>
      </c>
      <c r="K7" t="s">
        <v>169</v>
      </c>
      <c r="L7" t="s">
        <v>170</v>
      </c>
      <c r="M7" t="s">
        <v>52</v>
      </c>
      <c r="N7" t="s">
        <v>278</v>
      </c>
      <c r="O7">
        <v>43047</v>
      </c>
      <c r="P7">
        <v>43048</v>
      </c>
      <c r="Q7" t="s">
        <v>38</v>
      </c>
      <c r="R7" t="s">
        <v>279</v>
      </c>
      <c r="S7" t="s">
        <v>280</v>
      </c>
      <c r="T7" t="s">
        <v>197</v>
      </c>
      <c r="U7" t="s">
        <v>198</v>
      </c>
      <c r="V7" t="s">
        <v>46</v>
      </c>
      <c r="W7" t="s">
        <v>336</v>
      </c>
      <c r="X7" t="s">
        <v>171</v>
      </c>
      <c r="Y7" t="s">
        <v>172</v>
      </c>
      <c r="Z7" t="s">
        <v>35</v>
      </c>
      <c r="AA7" t="s">
        <v>36</v>
      </c>
      <c r="AB7" t="s">
        <v>281</v>
      </c>
      <c r="AC7" t="s">
        <v>173</v>
      </c>
      <c r="AD7" t="s">
        <v>74</v>
      </c>
      <c r="AE7" t="s">
        <v>170</v>
      </c>
    </row>
    <row r="8" spans="1:31" x14ac:dyDescent="0.2">
      <c r="A8" t="s">
        <v>48</v>
      </c>
      <c r="B8" t="s">
        <v>343</v>
      </c>
      <c r="C8" t="s">
        <v>53</v>
      </c>
      <c r="D8" t="s">
        <v>54</v>
      </c>
      <c r="E8" t="s">
        <v>34</v>
      </c>
      <c r="F8" t="s">
        <v>55</v>
      </c>
      <c r="G8" t="s">
        <v>30</v>
      </c>
      <c r="H8" t="s">
        <v>32</v>
      </c>
      <c r="I8" t="s">
        <v>33</v>
      </c>
      <c r="J8" t="s">
        <v>39</v>
      </c>
      <c r="K8" t="s">
        <v>174</v>
      </c>
      <c r="L8" t="s">
        <v>170</v>
      </c>
      <c r="M8" t="s">
        <v>52</v>
      </c>
      <c r="N8" t="s">
        <v>283</v>
      </c>
      <c r="O8">
        <v>43047</v>
      </c>
      <c r="P8">
        <v>43048</v>
      </c>
      <c r="Q8" t="s">
        <v>38</v>
      </c>
      <c r="R8" t="s">
        <v>284</v>
      </c>
      <c r="S8" t="s">
        <v>285</v>
      </c>
      <c r="T8" t="s">
        <v>244</v>
      </c>
      <c r="U8" t="s">
        <v>265</v>
      </c>
      <c r="V8" t="s">
        <v>31</v>
      </c>
      <c r="W8" t="s">
        <v>336</v>
      </c>
      <c r="X8" t="s">
        <v>175</v>
      </c>
      <c r="Y8" t="s">
        <v>176</v>
      </c>
      <c r="Z8" t="s">
        <v>35</v>
      </c>
      <c r="AA8" t="s">
        <v>36</v>
      </c>
      <c r="AB8" t="s">
        <v>286</v>
      </c>
      <c r="AC8" t="s">
        <v>177</v>
      </c>
      <c r="AD8" t="s">
        <v>75</v>
      </c>
      <c r="AE8" t="s">
        <v>170</v>
      </c>
    </row>
    <row r="9" spans="1:31" x14ac:dyDescent="0.2">
      <c r="A9" t="s">
        <v>49</v>
      </c>
      <c r="B9" t="s">
        <v>344</v>
      </c>
      <c r="C9" t="s">
        <v>53</v>
      </c>
      <c r="D9" t="s">
        <v>54</v>
      </c>
      <c r="E9" t="s">
        <v>34</v>
      </c>
      <c r="F9" t="s">
        <v>55</v>
      </c>
      <c r="G9" t="s">
        <v>30</v>
      </c>
      <c r="H9" t="s">
        <v>32</v>
      </c>
      <c r="I9" t="s">
        <v>33</v>
      </c>
      <c r="J9" t="s">
        <v>39</v>
      </c>
      <c r="K9" t="s">
        <v>178</v>
      </c>
      <c r="L9" t="s">
        <v>170</v>
      </c>
      <c r="M9" t="s">
        <v>52</v>
      </c>
      <c r="N9" t="s">
        <v>288</v>
      </c>
      <c r="O9">
        <v>43047</v>
      </c>
      <c r="P9">
        <v>43048</v>
      </c>
      <c r="Q9" t="s">
        <v>38</v>
      </c>
      <c r="R9" t="s">
        <v>289</v>
      </c>
      <c r="S9" t="s">
        <v>290</v>
      </c>
      <c r="T9" t="s">
        <v>220</v>
      </c>
      <c r="U9" t="s">
        <v>291</v>
      </c>
      <c r="V9" t="s">
        <v>205</v>
      </c>
      <c r="W9" t="s">
        <v>336</v>
      </c>
      <c r="X9" t="s">
        <v>179</v>
      </c>
      <c r="Y9" t="s">
        <v>180</v>
      </c>
      <c r="Z9" t="s">
        <v>35</v>
      </c>
      <c r="AA9" t="s">
        <v>36</v>
      </c>
      <c r="AB9" t="s">
        <v>292</v>
      </c>
      <c r="AC9" t="s">
        <v>181</v>
      </c>
      <c r="AD9" t="s">
        <v>76</v>
      </c>
      <c r="AE9" t="s">
        <v>170</v>
      </c>
    </row>
    <row r="10" spans="1:31" x14ac:dyDescent="0.2">
      <c r="A10" t="s">
        <v>50</v>
      </c>
      <c r="B10" t="s">
        <v>345</v>
      </c>
      <c r="C10" t="s">
        <v>53</v>
      </c>
      <c r="D10" t="s">
        <v>54</v>
      </c>
      <c r="E10" t="s">
        <v>34</v>
      </c>
      <c r="F10" t="s">
        <v>55</v>
      </c>
      <c r="G10" t="s">
        <v>30</v>
      </c>
      <c r="H10" t="s">
        <v>32</v>
      </c>
      <c r="I10" t="s">
        <v>33</v>
      </c>
      <c r="J10" t="s">
        <v>39</v>
      </c>
      <c r="K10" t="s">
        <v>182</v>
      </c>
      <c r="L10" t="s">
        <v>170</v>
      </c>
      <c r="M10" t="s">
        <v>52</v>
      </c>
      <c r="N10" t="s">
        <v>294</v>
      </c>
      <c r="O10">
        <v>43047</v>
      </c>
      <c r="P10">
        <v>43048</v>
      </c>
      <c r="Q10" t="s">
        <v>38</v>
      </c>
      <c r="R10" t="s">
        <v>295</v>
      </c>
      <c r="S10" t="s">
        <v>296</v>
      </c>
      <c r="T10" t="s">
        <v>297</v>
      </c>
      <c r="U10" t="s">
        <v>198</v>
      </c>
      <c r="V10" t="s">
        <v>205</v>
      </c>
      <c r="W10" t="s">
        <v>336</v>
      </c>
      <c r="X10" t="s">
        <v>183</v>
      </c>
      <c r="Y10" t="s">
        <v>184</v>
      </c>
      <c r="Z10" t="s">
        <v>35</v>
      </c>
      <c r="AA10" t="s">
        <v>36</v>
      </c>
      <c r="AB10" t="s">
        <v>298</v>
      </c>
      <c r="AC10" t="s">
        <v>185</v>
      </c>
      <c r="AD10" t="s">
        <v>77</v>
      </c>
      <c r="AE10" t="s">
        <v>170</v>
      </c>
    </row>
    <row r="11" spans="1:31" x14ac:dyDescent="0.2">
      <c r="A11" t="s">
        <v>51</v>
      </c>
      <c r="B11" t="s">
        <v>346</v>
      </c>
      <c r="C11" t="s">
        <v>53</v>
      </c>
      <c r="D11" t="s">
        <v>54</v>
      </c>
      <c r="E11" t="s">
        <v>34</v>
      </c>
      <c r="F11" t="s">
        <v>55</v>
      </c>
      <c r="G11" t="s">
        <v>30</v>
      </c>
      <c r="H11" t="s">
        <v>32</v>
      </c>
      <c r="I11" t="s">
        <v>33</v>
      </c>
      <c r="J11" t="s">
        <v>39</v>
      </c>
      <c r="K11" t="s">
        <v>186</v>
      </c>
      <c r="L11" t="s">
        <v>170</v>
      </c>
      <c r="M11" t="s">
        <v>52</v>
      </c>
      <c r="N11" t="s">
        <v>300</v>
      </c>
      <c r="O11">
        <v>43047</v>
      </c>
      <c r="P11">
        <v>43048</v>
      </c>
      <c r="Q11" t="s">
        <v>38</v>
      </c>
      <c r="R11" t="s">
        <v>301</v>
      </c>
      <c r="S11" t="s">
        <v>302</v>
      </c>
      <c r="T11" t="s">
        <v>243</v>
      </c>
      <c r="U11" t="s">
        <v>244</v>
      </c>
      <c r="V11" t="s">
        <v>41</v>
      </c>
      <c r="W11" t="s">
        <v>336</v>
      </c>
      <c r="X11" t="s">
        <v>187</v>
      </c>
      <c r="Y11" t="s">
        <v>188</v>
      </c>
      <c r="Z11" t="s">
        <v>35</v>
      </c>
      <c r="AA11" t="s">
        <v>36</v>
      </c>
      <c r="AB11" t="s">
        <v>303</v>
      </c>
      <c r="AC11" t="s">
        <v>189</v>
      </c>
      <c r="AD11" t="s">
        <v>78</v>
      </c>
      <c r="AE11" t="s">
        <v>170</v>
      </c>
    </row>
    <row r="12" spans="1:31" x14ac:dyDescent="0.2">
      <c r="A12" t="s">
        <v>251</v>
      </c>
      <c r="B12" t="s">
        <v>347</v>
      </c>
      <c r="C12" t="s">
        <v>53</v>
      </c>
      <c r="D12" t="s">
        <v>54</v>
      </c>
      <c r="E12" t="s">
        <v>34</v>
      </c>
      <c r="F12" t="s">
        <v>55</v>
      </c>
      <c r="G12" t="s">
        <v>30</v>
      </c>
      <c r="H12" t="s">
        <v>32</v>
      </c>
      <c r="I12" t="s">
        <v>33</v>
      </c>
      <c r="J12" t="s">
        <v>39</v>
      </c>
      <c r="K12" t="s">
        <v>190</v>
      </c>
      <c r="L12" t="s">
        <v>170</v>
      </c>
      <c r="M12" t="s">
        <v>52</v>
      </c>
      <c r="N12" t="s">
        <v>305</v>
      </c>
      <c r="O12">
        <v>43047</v>
      </c>
      <c r="P12">
        <v>43048</v>
      </c>
      <c r="Q12" t="s">
        <v>38</v>
      </c>
      <c r="R12" t="s">
        <v>306</v>
      </c>
      <c r="S12" t="s">
        <v>307</v>
      </c>
      <c r="T12" t="s">
        <v>203</v>
      </c>
      <c r="U12" t="s">
        <v>249</v>
      </c>
      <c r="V12" t="s">
        <v>46</v>
      </c>
      <c r="W12" t="s">
        <v>336</v>
      </c>
      <c r="X12" t="s">
        <v>191</v>
      </c>
      <c r="Y12" t="s">
        <v>192</v>
      </c>
      <c r="Z12" t="s">
        <v>35</v>
      </c>
      <c r="AA12" t="s">
        <v>36</v>
      </c>
      <c r="AB12" t="s">
        <v>308</v>
      </c>
      <c r="AC12" t="s">
        <v>193</v>
      </c>
      <c r="AD12" t="s">
        <v>79</v>
      </c>
      <c r="AE12" t="s">
        <v>170</v>
      </c>
    </row>
    <row r="13" spans="1:31" x14ac:dyDescent="0.2">
      <c r="A13" t="s">
        <v>256</v>
      </c>
      <c r="B13" t="s">
        <v>348</v>
      </c>
      <c r="C13" t="s">
        <v>53</v>
      </c>
      <c r="D13" t="s">
        <v>54</v>
      </c>
      <c r="E13" t="s">
        <v>34</v>
      </c>
      <c r="F13" t="s">
        <v>55</v>
      </c>
      <c r="G13" t="s">
        <v>30</v>
      </c>
      <c r="H13" t="s">
        <v>32</v>
      </c>
      <c r="I13" t="s">
        <v>33</v>
      </c>
      <c r="J13" t="s">
        <v>39</v>
      </c>
      <c r="K13" t="s">
        <v>107</v>
      </c>
      <c r="L13" t="s">
        <v>108</v>
      </c>
      <c r="M13" t="s">
        <v>52</v>
      </c>
      <c r="N13" t="s">
        <v>194</v>
      </c>
      <c r="O13">
        <v>43047</v>
      </c>
      <c r="P13">
        <v>43052</v>
      </c>
      <c r="Q13" t="s">
        <v>38</v>
      </c>
      <c r="R13" t="s">
        <v>195</v>
      </c>
      <c r="S13" t="s">
        <v>196</v>
      </c>
      <c r="T13" t="s">
        <v>197</v>
      </c>
      <c r="U13" t="s">
        <v>198</v>
      </c>
      <c r="V13" t="s">
        <v>46</v>
      </c>
      <c r="W13" t="s">
        <v>333</v>
      </c>
      <c r="X13" t="s">
        <v>109</v>
      </c>
      <c r="Y13" t="s">
        <v>110</v>
      </c>
      <c r="Z13" t="s">
        <v>35</v>
      </c>
      <c r="AA13" t="s">
        <v>36</v>
      </c>
      <c r="AB13" t="s">
        <v>199</v>
      </c>
      <c r="AC13" t="s">
        <v>111</v>
      </c>
      <c r="AD13" t="s">
        <v>87</v>
      </c>
      <c r="AE13" t="s">
        <v>108</v>
      </c>
    </row>
    <row r="14" spans="1:31" x14ac:dyDescent="0.2">
      <c r="A14" t="s">
        <v>261</v>
      </c>
      <c r="B14" t="s">
        <v>349</v>
      </c>
      <c r="C14" t="s">
        <v>53</v>
      </c>
      <c r="D14" t="s">
        <v>54</v>
      </c>
      <c r="E14" t="s">
        <v>34</v>
      </c>
      <c r="F14" t="s">
        <v>55</v>
      </c>
      <c r="G14" t="s">
        <v>30</v>
      </c>
      <c r="H14" t="s">
        <v>32</v>
      </c>
      <c r="I14" t="s">
        <v>33</v>
      </c>
      <c r="J14" t="s">
        <v>39</v>
      </c>
      <c r="K14" t="s">
        <v>112</v>
      </c>
      <c r="L14" t="s">
        <v>108</v>
      </c>
      <c r="M14" t="s">
        <v>52</v>
      </c>
      <c r="N14" t="s">
        <v>200</v>
      </c>
      <c r="O14">
        <v>43047</v>
      </c>
      <c r="P14">
        <v>43052</v>
      </c>
      <c r="Q14" t="s">
        <v>38</v>
      </c>
      <c r="R14" t="s">
        <v>201</v>
      </c>
      <c r="S14" t="s">
        <v>202</v>
      </c>
      <c r="T14" t="s">
        <v>203</v>
      </c>
      <c r="U14" t="s">
        <v>204</v>
      </c>
      <c r="V14" t="s">
        <v>205</v>
      </c>
      <c r="W14" t="s">
        <v>333</v>
      </c>
      <c r="X14" t="s">
        <v>113</v>
      </c>
      <c r="Y14" t="s">
        <v>114</v>
      </c>
      <c r="Z14" t="s">
        <v>35</v>
      </c>
      <c r="AA14" t="s">
        <v>36</v>
      </c>
      <c r="AB14" t="s">
        <v>206</v>
      </c>
      <c r="AC14" t="s">
        <v>115</v>
      </c>
      <c r="AD14" t="s">
        <v>88</v>
      </c>
      <c r="AE14" t="s">
        <v>108</v>
      </c>
    </row>
    <row r="15" spans="1:31" x14ac:dyDescent="0.2">
      <c r="A15" t="s">
        <v>267</v>
      </c>
      <c r="B15" t="s">
        <v>350</v>
      </c>
      <c r="C15" t="s">
        <v>53</v>
      </c>
      <c r="D15" t="s">
        <v>54</v>
      </c>
      <c r="E15" t="s">
        <v>34</v>
      </c>
      <c r="F15" t="s">
        <v>55</v>
      </c>
      <c r="G15" t="s">
        <v>30</v>
      </c>
      <c r="H15" t="s">
        <v>32</v>
      </c>
      <c r="I15" t="s">
        <v>33</v>
      </c>
      <c r="J15" t="s">
        <v>39</v>
      </c>
      <c r="K15" t="s">
        <v>116</v>
      </c>
      <c r="L15" t="s">
        <v>37</v>
      </c>
      <c r="M15" t="s">
        <v>52</v>
      </c>
      <c r="N15" t="s">
        <v>207</v>
      </c>
      <c r="O15">
        <v>43047</v>
      </c>
      <c r="P15">
        <v>43053</v>
      </c>
      <c r="Q15" t="s">
        <v>38</v>
      </c>
      <c r="R15" t="s">
        <v>208</v>
      </c>
      <c r="S15" t="s">
        <v>209</v>
      </c>
      <c r="T15" t="s">
        <v>197</v>
      </c>
      <c r="U15" t="s">
        <v>198</v>
      </c>
      <c r="V15" t="s">
        <v>46</v>
      </c>
      <c r="W15" t="s">
        <v>334</v>
      </c>
      <c r="X15" t="s">
        <v>117</v>
      </c>
      <c r="Y15" t="s">
        <v>118</v>
      </c>
      <c r="Z15" t="s">
        <v>35</v>
      </c>
      <c r="AA15" t="s">
        <v>36</v>
      </c>
      <c r="AB15" t="s">
        <v>210</v>
      </c>
      <c r="AC15" t="s">
        <v>119</v>
      </c>
      <c r="AD15" t="s">
        <v>89</v>
      </c>
      <c r="AE15" t="s">
        <v>37</v>
      </c>
    </row>
    <row r="16" spans="1:31" x14ac:dyDescent="0.2">
      <c r="A16" t="s">
        <v>272</v>
      </c>
      <c r="B16" t="s">
        <v>351</v>
      </c>
      <c r="C16" t="s">
        <v>53</v>
      </c>
      <c r="D16" t="s">
        <v>54</v>
      </c>
      <c r="E16" t="s">
        <v>34</v>
      </c>
      <c r="F16" t="s">
        <v>55</v>
      </c>
      <c r="G16" t="s">
        <v>30</v>
      </c>
      <c r="H16" t="s">
        <v>32</v>
      </c>
      <c r="I16" t="s">
        <v>33</v>
      </c>
      <c r="J16" t="s">
        <v>39</v>
      </c>
      <c r="K16" t="s">
        <v>120</v>
      </c>
      <c r="L16" t="s">
        <v>37</v>
      </c>
      <c r="M16" t="s">
        <v>52</v>
      </c>
      <c r="N16" t="s">
        <v>211</v>
      </c>
      <c r="O16">
        <v>43047</v>
      </c>
      <c r="P16">
        <v>43053</v>
      </c>
      <c r="Q16" t="s">
        <v>38</v>
      </c>
      <c r="R16" t="s">
        <v>212</v>
      </c>
      <c r="S16" t="s">
        <v>213</v>
      </c>
      <c r="T16" t="s">
        <v>214</v>
      </c>
      <c r="U16" t="s">
        <v>215</v>
      </c>
      <c r="V16" t="s">
        <v>46</v>
      </c>
      <c r="W16" t="s">
        <v>334</v>
      </c>
      <c r="X16" t="s">
        <v>121</v>
      </c>
      <c r="Y16" t="s">
        <v>122</v>
      </c>
      <c r="Z16" t="s">
        <v>35</v>
      </c>
      <c r="AA16" t="s">
        <v>36</v>
      </c>
      <c r="AB16" t="s">
        <v>216</v>
      </c>
      <c r="AC16" t="s">
        <v>123</v>
      </c>
      <c r="AD16" t="s">
        <v>90</v>
      </c>
      <c r="AE16" t="s">
        <v>37</v>
      </c>
    </row>
    <row r="17" spans="1:31" x14ac:dyDescent="0.2">
      <c r="A17" t="s">
        <v>277</v>
      </c>
      <c r="B17" t="s">
        <v>352</v>
      </c>
      <c r="C17" t="s">
        <v>53</v>
      </c>
      <c r="D17" t="s">
        <v>54</v>
      </c>
      <c r="E17" t="s">
        <v>34</v>
      </c>
      <c r="F17" t="s">
        <v>55</v>
      </c>
      <c r="G17" t="s">
        <v>30</v>
      </c>
      <c r="H17" t="s">
        <v>32</v>
      </c>
      <c r="I17" t="s">
        <v>33</v>
      </c>
      <c r="J17" t="s">
        <v>39</v>
      </c>
      <c r="K17" t="s">
        <v>124</v>
      </c>
      <c r="L17" t="s">
        <v>37</v>
      </c>
      <c r="M17" t="s">
        <v>52</v>
      </c>
      <c r="N17" t="s">
        <v>217</v>
      </c>
      <c r="O17">
        <v>43047</v>
      </c>
      <c r="P17">
        <v>43053</v>
      </c>
      <c r="Q17" t="s">
        <v>38</v>
      </c>
      <c r="R17" t="s">
        <v>218</v>
      </c>
      <c r="S17" t="s">
        <v>219</v>
      </c>
      <c r="T17" t="s">
        <v>220</v>
      </c>
      <c r="U17" t="s">
        <v>221</v>
      </c>
      <c r="V17" t="s">
        <v>46</v>
      </c>
      <c r="W17" t="s">
        <v>334</v>
      </c>
      <c r="X17" t="s">
        <v>125</v>
      </c>
      <c r="Y17" t="s">
        <v>126</v>
      </c>
      <c r="Z17" t="s">
        <v>35</v>
      </c>
      <c r="AA17" t="s">
        <v>36</v>
      </c>
      <c r="AB17" t="s">
        <v>222</v>
      </c>
      <c r="AC17" t="s">
        <v>127</v>
      </c>
      <c r="AD17" t="s">
        <v>91</v>
      </c>
      <c r="AE17" t="s">
        <v>37</v>
      </c>
    </row>
    <row r="18" spans="1:31" x14ac:dyDescent="0.2">
      <c r="A18" t="s">
        <v>282</v>
      </c>
      <c r="B18" t="s">
        <v>353</v>
      </c>
      <c r="C18" t="s">
        <v>53</v>
      </c>
      <c r="D18" t="s">
        <v>54</v>
      </c>
      <c r="E18" t="s">
        <v>34</v>
      </c>
      <c r="F18" t="s">
        <v>55</v>
      </c>
      <c r="G18" t="s">
        <v>30</v>
      </c>
      <c r="H18" t="s">
        <v>32</v>
      </c>
      <c r="I18" t="s">
        <v>33</v>
      </c>
      <c r="J18" t="s">
        <v>39</v>
      </c>
      <c r="K18" t="s">
        <v>128</v>
      </c>
      <c r="L18" t="s">
        <v>37</v>
      </c>
      <c r="M18" t="s">
        <v>52</v>
      </c>
      <c r="N18" t="s">
        <v>223</v>
      </c>
      <c r="O18">
        <v>43047</v>
      </c>
      <c r="P18">
        <v>43053</v>
      </c>
      <c r="Q18" t="s">
        <v>38</v>
      </c>
      <c r="R18" t="s">
        <v>224</v>
      </c>
      <c r="S18" t="s">
        <v>225</v>
      </c>
      <c r="T18" t="s">
        <v>226</v>
      </c>
      <c r="U18" t="s">
        <v>227</v>
      </c>
      <c r="V18" t="s">
        <v>46</v>
      </c>
      <c r="W18" t="s">
        <v>334</v>
      </c>
      <c r="X18" t="s">
        <v>129</v>
      </c>
      <c r="Y18" t="s">
        <v>130</v>
      </c>
      <c r="Z18" t="s">
        <v>35</v>
      </c>
      <c r="AA18" t="s">
        <v>36</v>
      </c>
      <c r="AB18" t="s">
        <v>228</v>
      </c>
      <c r="AC18" t="s">
        <v>131</v>
      </c>
      <c r="AD18" t="s">
        <v>92</v>
      </c>
      <c r="AE18" t="s">
        <v>37</v>
      </c>
    </row>
    <row r="19" spans="1:31" x14ac:dyDescent="0.2">
      <c r="A19" t="s">
        <v>287</v>
      </c>
      <c r="B19" t="s">
        <v>354</v>
      </c>
      <c r="C19" t="s">
        <v>53</v>
      </c>
      <c r="D19" t="s">
        <v>54</v>
      </c>
      <c r="E19" t="s">
        <v>34</v>
      </c>
      <c r="F19" t="s">
        <v>55</v>
      </c>
      <c r="G19" t="s">
        <v>30</v>
      </c>
      <c r="H19" t="s">
        <v>32</v>
      </c>
      <c r="I19" t="s">
        <v>33</v>
      </c>
      <c r="J19" t="s">
        <v>39</v>
      </c>
      <c r="K19" t="s">
        <v>132</v>
      </c>
      <c r="L19" t="s">
        <v>37</v>
      </c>
      <c r="M19" t="s">
        <v>52</v>
      </c>
      <c r="N19" t="s">
        <v>229</v>
      </c>
      <c r="O19">
        <v>43047</v>
      </c>
      <c r="P19">
        <v>43053</v>
      </c>
      <c r="Q19" t="s">
        <v>38</v>
      </c>
      <c r="R19" t="s">
        <v>230</v>
      </c>
      <c r="S19" t="s">
        <v>231</v>
      </c>
      <c r="T19" t="s">
        <v>232</v>
      </c>
      <c r="U19" t="s">
        <v>233</v>
      </c>
      <c r="V19" t="s">
        <v>31</v>
      </c>
      <c r="W19" t="s">
        <v>334</v>
      </c>
      <c r="X19" t="s">
        <v>133</v>
      </c>
      <c r="Y19" t="s">
        <v>134</v>
      </c>
      <c r="Z19" t="s">
        <v>35</v>
      </c>
      <c r="AA19" t="s">
        <v>36</v>
      </c>
      <c r="AB19" t="s">
        <v>234</v>
      </c>
      <c r="AC19" t="s">
        <v>135</v>
      </c>
      <c r="AD19" t="s">
        <v>93</v>
      </c>
      <c r="AE19" t="s">
        <v>37</v>
      </c>
    </row>
    <row r="20" spans="1:31" x14ac:dyDescent="0.2">
      <c r="A20" t="s">
        <v>293</v>
      </c>
      <c r="B20" t="s">
        <v>355</v>
      </c>
      <c r="C20" t="s">
        <v>53</v>
      </c>
      <c r="D20" t="s">
        <v>54</v>
      </c>
      <c r="E20" t="s">
        <v>34</v>
      </c>
      <c r="F20" t="s">
        <v>55</v>
      </c>
      <c r="G20" t="s">
        <v>30</v>
      </c>
      <c r="H20" t="s">
        <v>32</v>
      </c>
      <c r="I20" t="s">
        <v>33</v>
      </c>
      <c r="J20" t="s">
        <v>39</v>
      </c>
      <c r="K20" t="s">
        <v>136</v>
      </c>
      <c r="L20" t="s">
        <v>37</v>
      </c>
      <c r="M20" t="s">
        <v>52</v>
      </c>
      <c r="N20" t="s">
        <v>235</v>
      </c>
      <c r="O20">
        <v>43047</v>
      </c>
      <c r="P20">
        <v>43053</v>
      </c>
      <c r="Q20" t="s">
        <v>38</v>
      </c>
      <c r="R20" t="s">
        <v>236</v>
      </c>
      <c r="S20" t="s">
        <v>237</v>
      </c>
      <c r="T20" t="s">
        <v>238</v>
      </c>
      <c r="U20" t="s">
        <v>198</v>
      </c>
      <c r="V20" t="s">
        <v>41</v>
      </c>
      <c r="W20" t="s">
        <v>334</v>
      </c>
      <c r="X20" t="s">
        <v>137</v>
      </c>
      <c r="Y20" t="s">
        <v>138</v>
      </c>
      <c r="Z20" t="s">
        <v>35</v>
      </c>
      <c r="AA20" t="s">
        <v>36</v>
      </c>
      <c r="AB20" t="s">
        <v>239</v>
      </c>
      <c r="AC20" t="s">
        <v>139</v>
      </c>
      <c r="AD20" t="s">
        <v>94</v>
      </c>
      <c r="AE20" t="s">
        <v>37</v>
      </c>
    </row>
    <row r="21" spans="1:31" x14ac:dyDescent="0.2">
      <c r="A21" t="s">
        <v>299</v>
      </c>
      <c r="B21" t="s">
        <v>356</v>
      </c>
      <c r="C21" t="s">
        <v>53</v>
      </c>
      <c r="D21" t="s">
        <v>54</v>
      </c>
      <c r="E21" t="s">
        <v>34</v>
      </c>
      <c r="F21" t="s">
        <v>55</v>
      </c>
      <c r="G21" t="s">
        <v>30</v>
      </c>
      <c r="H21" t="s">
        <v>32</v>
      </c>
      <c r="I21" t="s">
        <v>33</v>
      </c>
      <c r="J21" t="s">
        <v>39</v>
      </c>
      <c r="K21" t="s">
        <v>140</v>
      </c>
      <c r="L21" t="s">
        <v>37</v>
      </c>
      <c r="M21" t="s">
        <v>52</v>
      </c>
      <c r="N21" t="s">
        <v>240</v>
      </c>
      <c r="O21">
        <v>43047</v>
      </c>
      <c r="P21">
        <v>43053</v>
      </c>
      <c r="Q21" t="s">
        <v>38</v>
      </c>
      <c r="R21" t="s">
        <v>241</v>
      </c>
      <c r="S21" t="s">
        <v>242</v>
      </c>
      <c r="T21" t="s">
        <v>243</v>
      </c>
      <c r="U21" t="s">
        <v>244</v>
      </c>
      <c r="V21" t="s">
        <v>41</v>
      </c>
      <c r="W21" t="s">
        <v>334</v>
      </c>
      <c r="X21" t="s">
        <v>141</v>
      </c>
      <c r="Y21" t="s">
        <v>142</v>
      </c>
      <c r="Z21" t="s">
        <v>35</v>
      </c>
      <c r="AA21" t="s">
        <v>36</v>
      </c>
      <c r="AB21" t="s">
        <v>245</v>
      </c>
      <c r="AC21" t="s">
        <v>143</v>
      </c>
      <c r="AD21" t="s">
        <v>95</v>
      </c>
      <c r="AE21" t="s">
        <v>37</v>
      </c>
    </row>
    <row r="22" spans="1:31" x14ac:dyDescent="0.2">
      <c r="A22" t="s">
        <v>304</v>
      </c>
      <c r="B22" t="s">
        <v>357</v>
      </c>
      <c r="C22" t="s">
        <v>53</v>
      </c>
      <c r="D22" t="s">
        <v>54</v>
      </c>
      <c r="E22" t="s">
        <v>34</v>
      </c>
      <c r="F22" t="s">
        <v>55</v>
      </c>
      <c r="G22" t="s">
        <v>30</v>
      </c>
      <c r="H22" t="s">
        <v>32</v>
      </c>
      <c r="I22" t="s">
        <v>33</v>
      </c>
      <c r="J22" t="s">
        <v>39</v>
      </c>
      <c r="K22" t="s">
        <v>144</v>
      </c>
      <c r="L22" t="s">
        <v>37</v>
      </c>
      <c r="M22" t="s">
        <v>52</v>
      </c>
      <c r="N22" t="s">
        <v>246</v>
      </c>
      <c r="O22">
        <v>43047</v>
      </c>
      <c r="P22">
        <v>43053</v>
      </c>
      <c r="Q22" t="s">
        <v>38</v>
      </c>
      <c r="R22" t="s">
        <v>247</v>
      </c>
      <c r="S22" t="s">
        <v>248</v>
      </c>
      <c r="T22" t="s">
        <v>203</v>
      </c>
      <c r="U22" t="s">
        <v>249</v>
      </c>
      <c r="V22" t="s">
        <v>46</v>
      </c>
      <c r="W22" t="s">
        <v>334</v>
      </c>
      <c r="X22" t="s">
        <v>145</v>
      </c>
      <c r="Y22" t="s">
        <v>146</v>
      </c>
      <c r="Z22" t="s">
        <v>35</v>
      </c>
      <c r="AA22" t="s">
        <v>36</v>
      </c>
      <c r="AB22" t="s">
        <v>250</v>
      </c>
      <c r="AC22" t="s">
        <v>147</v>
      </c>
      <c r="AD22" t="s">
        <v>96</v>
      </c>
      <c r="AE2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aatestreports</vt:lpstr>
      <vt:lpstr>jsonprep</vt:lpstr>
      <vt:lpstr>aatestreports_norev</vt:lpstr>
      <vt:lpstr>jsonprep_noRev</vt:lpstr>
      <vt:lpstr>AddDate AddPayPer</vt:lpstr>
      <vt:lpstr>AddDate AddPayPerNoRev</vt:lpstr>
      <vt:lpstr>imported-data-staging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Bates</dc:creator>
  <cp:lastModifiedBy>Michael Bates</cp:lastModifiedBy>
  <dcterms:created xsi:type="dcterms:W3CDTF">2017-11-15T00:14:34Z</dcterms:created>
  <dcterms:modified xsi:type="dcterms:W3CDTF">2017-11-15T20:34:25Z</dcterms:modified>
</cp:coreProperties>
</file>