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2\_UX\OnSiteX\Docs\Excel\"/>
    </mc:Choice>
  </mc:AlternateContent>
  <bookViews>
    <workbookView xWindow="0" yWindow="0" windowWidth="24300" windowHeight="13980" activeTab="5"/>
  </bookViews>
  <sheets>
    <sheet name="UI Graphic" sheetId="4" r:id="rId1"/>
    <sheet name="Layouts" sheetId="5" r:id="rId2"/>
    <sheet name="CONSTS" sheetId="2" r:id="rId3"/>
    <sheet name="CONSTS SRVR APP" sheetId="6" r:id="rId4"/>
    <sheet name="Tables -Markdown" sheetId="3" r:id="rId5"/>
    <sheet name="Classification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3" l="1"/>
  <c r="Z9" i="3"/>
  <c r="V9" i="3"/>
  <c r="AB9" i="3" s="1"/>
  <c r="AD8" i="3"/>
  <c r="AB8" i="3"/>
  <c r="Z8" i="3"/>
  <c r="AB7" i="3"/>
  <c r="Z7" i="3"/>
  <c r="AH6" i="3"/>
  <c r="Z6" i="3"/>
  <c r="Z5" i="3"/>
  <c r="X5" i="3"/>
  <c r="V5" i="3"/>
  <c r="AB4" i="3"/>
  <c r="AD4" i="3" s="1"/>
  <c r="AD5" i="3" s="1"/>
  <c r="D6" i="6"/>
  <c r="F6" i="6"/>
  <c r="D7" i="6"/>
  <c r="F7" i="6"/>
  <c r="D8" i="6"/>
  <c r="F8" i="6"/>
  <c r="H8" i="6"/>
  <c r="J8" i="6"/>
  <c r="L8" i="6"/>
  <c r="N8" i="6"/>
  <c r="C4" i="4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AF4" i="3" l="1"/>
  <c r="AF5" i="3" s="1"/>
  <c r="AH4" i="3"/>
  <c r="AH5" i="3" s="1"/>
  <c r="AB5" i="3"/>
</calcChain>
</file>

<file path=xl/sharedStrings.xml><?xml version="1.0" encoding="utf-8"?>
<sst xmlns="http://schemas.openxmlformats.org/spreadsheetml/2006/main" count="768" uniqueCount="168">
  <si>
    <t>ODESSA_TEXS</t>
  </si>
  <si>
    <t>NULL</t>
  </si>
  <si>
    <t>NORTH/SOUTH</t>
  </si>
  <si>
    <t>N.MEX_SOUTH</t>
  </si>
  <si>
    <t>TOPPER</t>
  </si>
  <si>
    <t>N.MEX_NORTH</t>
  </si>
  <si>
    <t>ODESSA_</t>
  </si>
  <si>
    <t>E-TECH</t>
  </si>
  <si>
    <t>BRNFLD_MAIN</t>
  </si>
  <si>
    <t>BRNFLD_</t>
  </si>
  <si>
    <t>M-TECH</t>
  </si>
  <si>
    <t>BR_PUMPSHOP</t>
  </si>
  <si>
    <t>ARTESIA</t>
  </si>
  <si>
    <t>ADMIN</t>
  </si>
  <si>
    <t>WESLACO</t>
  </si>
  <si>
    <t>MANAGER</t>
  </si>
  <si>
    <t>=</t>
  </si>
  <si>
    <t>"WESLACO HQ MGR"</t>
  </si>
  <si>
    <t>,</t>
  </si>
  <si>
    <t>"WESLACO HQ"</t>
  </si>
  <si>
    <t>UNITS</t>
  </si>
  <si>
    <t>"ODESSA TOPPERS"</t>
  </si>
  <si>
    <t>AMOUNT</t>
  </si>
  <si>
    <t>"ODESSA E-TECHS"</t>
  </si>
  <si>
    <t>FLUIDS</t>
  </si>
  <si>
    <t>"ODESSA"</t>
  </si>
  <si>
    <t>DIAGNOSTIC NOTES</t>
  </si>
  <si>
    <t>"BROWNFIELD PUMP SHOP"</t>
  </si>
  <si>
    <t>NOTES</t>
  </si>
  <si>
    <t>"BROWNFIELD "</t>
  </si>
  <si>
    <t>END</t>
  </si>
  <si>
    <t>"ARTESIA NEW MEXICO SOUTH"</t>
  </si>
  <si>
    <t>STRT</t>
  </si>
  <si>
    <t>"ARTESIA NEW MEXICO NORTH"</t>
  </si>
  <si>
    <t>UHRS</t>
  </si>
  <si>
    <t>"ARTESIA E-TECH"</t>
  </si>
  <si>
    <t>WONUM</t>
  </si>
  <si>
    <t>UNUM</t>
  </si>
  <si>
    <t>WESLACO HQ MGR</t>
  </si>
  <si>
    <t>WESLACO HQ</t>
  </si>
  <si>
    <t>ODESSA TOPPERS</t>
  </si>
  <si>
    <t>ODESSA E-TECHS</t>
  </si>
  <si>
    <t>ODESSA</t>
  </si>
  <si>
    <t>BROWNFIELD PUMP SHOP</t>
  </si>
  <si>
    <t xml:space="preserve">BROWNFIELD </t>
  </si>
  <si>
    <t>ARTESIA NEW MEXICO SOUTH</t>
  </si>
  <si>
    <t>ARTESIA NEW MEXICO NORTH</t>
  </si>
  <si>
    <t>ARTESIA E-TECH</t>
  </si>
  <si>
    <t>---</t>
  </si>
  <si>
    <t>Example:</t>
  </si>
  <si>
    <t>Loc Code 2</t>
  </si>
  <si>
    <t>Loc Code 1</t>
  </si>
  <si>
    <t>JobType</t>
  </si>
  <si>
    <t>Common Reference</t>
  </si>
  <si>
    <t>Classification</t>
  </si>
  <si>
    <t>}</t>
  </si>
  <si>
    <t xml:space="preserve">  "TOPPER"  = 4</t>
  </si>
  <si>
    <t xml:space="preserve">  "E-TECH"  = 3,</t>
  </si>
  <si>
    <t xml:space="preserve">  "M-TECH"  = 2,</t>
  </si>
  <si>
    <t xml:space="preserve">  "ADMIN"   = 1,</t>
  </si>
  <si>
    <t xml:space="preserve">  "MANAGER" = 0,</t>
  </si>
  <si>
    <t>enum JobType {</t>
  </si>
  <si>
    <t>{</t>
  </si>
  <si>
    <t>enum JobType</t>
  </si>
  <si>
    <t>|</t>
  </si>
  <si>
    <t>Tue</t>
  </si>
  <si>
    <t>Mon</t>
  </si>
  <si>
    <t>Sun</t>
  </si>
  <si>
    <t>Sat</t>
  </si>
  <si>
    <t>Fri</t>
  </si>
  <si>
    <t>Thu</t>
  </si>
  <si>
    <t>Wed</t>
  </si>
  <si>
    <t>▼</t>
  </si>
  <si>
    <t>▲</t>
  </si>
  <si>
    <t>TODAY:</t>
  </si>
  <si>
    <t>Select Work Week</t>
  </si>
  <si>
    <t>res.setHeader(ACMETHODS, ACMETHODSLIST);</t>
  </si>
  <si>
    <t>res.setHeader(ACHEADERS, OXRContentAccept);</t>
  </si>
  <si>
    <t>res.setHeader(ACORIGIN,ACCEPTALL);</t>
  </si>
  <si>
    <t>const ACMETHODS = 'Access-Control-Allow-Methods';</t>
  </si>
  <si>
    <t>;</t>
  </si>
  <si>
    <t>'Access-Control-Allow-Methods'</t>
  </si>
  <si>
    <t xml:space="preserve"> = </t>
  </si>
  <si>
    <t>ACMETHODS</t>
  </si>
  <si>
    <t xml:space="preserve">const </t>
  </si>
  <si>
    <t>const ACCEPTALL = '*';</t>
  </si>
  <si>
    <t>'*'</t>
  </si>
  <si>
    <t>ACCEPTALL</t>
  </si>
  <si>
    <t>const OXRContentAccept = 'Origin, X-Requested-With, Content-Type, Accept';</t>
  </si>
  <si>
    <t>'Origin, X-Requested-With, Content-Type, Accept'</t>
  </si>
  <si>
    <t>OXRContentAccept</t>
  </si>
  <si>
    <t>const ACHEADERS = 'Access-Control-Allow-Headers';</t>
  </si>
  <si>
    <t>'Access-Control-Allow-Headers'</t>
  </si>
  <si>
    <t>ACHEADERS</t>
  </si>
  <si>
    <t>');</t>
  </si>
  <si>
    <t xml:space="preserve">, </t>
  </si>
  <si>
    <t>, '</t>
  </si>
  <si>
    <t>res.setHeader(</t>
  </si>
  <si>
    <t>const ACORIGIN = 'Access-Control-Allow-Origin';</t>
  </si>
  <si>
    <t>'Access-Control-Allow-Origin'</t>
  </si>
  <si>
    <t>ACORIGIN</t>
  </si>
  <si>
    <t>);</t>
  </si>
  <si>
    <t>const METHODOPTIONS = OPTIONS;</t>
  </si>
  <si>
    <t>OPTIONS</t>
  </si>
  <si>
    <t>METHODOPTIONS</t>
  </si>
  <si>
    <t>const METHODDELETE = DELETE;</t>
  </si>
  <si>
    <t>DELETE</t>
  </si>
  <si>
    <t>METHODDELETE</t>
  </si>
  <si>
    <t>const METHODPATCH = PATCH;</t>
  </si>
  <si>
    <t>PATCH</t>
  </si>
  <si>
    <t>METHODPATCH</t>
  </si>
  <si>
    <t>const METHODGET = GET;</t>
  </si>
  <si>
    <t>GET</t>
  </si>
  <si>
    <t>METHODGET</t>
  </si>
  <si>
    <t>const METHODPOST = POST;</t>
  </si>
  <si>
    <t>POST</t>
  </si>
  <si>
    <t>METHODPOST</t>
  </si>
  <si>
    <t>Unit</t>
  </si>
  <si>
    <t>Description</t>
  </si>
  <si>
    <t>----------</t>
  </si>
  <si>
    <t>em</t>
  </si>
  <si>
    <t>Relative to the font-size of the element (2em means 2 times the size of the current font)</t>
  </si>
  <si>
    <t>ex</t>
  </si>
  <si>
    <t>Relative to the x-height of the current font (rarely used)</t>
  </si>
  <si>
    <t>ch</t>
  </si>
  <si>
    <t>Relative to width of the "0" (zero)</t>
  </si>
  <si>
    <t>rem</t>
  </si>
  <si>
    <t>Relative to font-size of the root element</t>
  </si>
  <si>
    <t>vw</t>
  </si>
  <si>
    <t>Relative to 1% of the width of the viewport*</t>
  </si>
  <si>
    <t>vh</t>
  </si>
  <si>
    <t>Relative to 1% of the height of the viewport*</t>
  </si>
  <si>
    <t>vmin</t>
  </si>
  <si>
    <t>Relative to 1% of viewport's* smaller dimension</t>
  </si>
  <si>
    <t>vmax</t>
  </si>
  <si>
    <t>Relative to 1% of viewport's* larger dimension</t>
  </si>
  <si>
    <t>%</t>
  </si>
  <si>
    <t>cm</t>
  </si>
  <si>
    <t>centimeters</t>
  </si>
  <si>
    <t>mm</t>
  </si>
  <si>
    <t>millimeters</t>
  </si>
  <si>
    <t>in</t>
  </si>
  <si>
    <t>inches (1in = 96px = 2.54cm)</t>
  </si>
  <si>
    <t>px *</t>
  </si>
  <si>
    <t>pixels (1px = 1/96th of 1in)</t>
  </si>
  <si>
    <t>pt</t>
  </si>
  <si>
    <t>points (1pt = 1/72 of 1in)</t>
  </si>
  <si>
    <t>pc</t>
  </si>
  <si>
    <t>picas (1pc = 12 pt)</t>
  </si>
  <si>
    <t>Row ↓</t>
  </si>
  <si>
    <t>Col→</t>
  </si>
  <si>
    <t>----</t>
  </si>
  <si>
    <t>"</t>
  </si>
  <si>
    <t>AUXILIARY</t>
  </si>
  <si>
    <t>",</t>
  </si>
  <si>
    <t>PUMPSHOP</t>
  </si>
  <si>
    <t>MATHIS</t>
  </si>
  <si>
    <t>HQ</t>
  </si>
  <si>
    <t>BROWNFIELD</t>
  </si>
  <si>
    <t>KEANE</t>
  </si>
  <si>
    <t>MAIN</t>
  </si>
  <si>
    <t>HALLIBURTON</t>
  </si>
  <si>
    <t>SOUTH</t>
  </si>
  <si>
    <t>SESA</t>
  </si>
  <si>
    <t>NORTH</t>
  </si>
  <si>
    <t>CLNT_CMPNY</t>
  </si>
  <si>
    <t>LOC_SCNDRY</t>
  </si>
  <si>
    <t>LOC_CITY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</si>
</sst>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00"/>
    <numFmt numFmtId="165" formatCode="mmm\ dd"/>
    <numFmt numFmtId="166" formatCode="dddd\,\ mmm\ dd\ yyyy"/>
    <numFmt numFmtId="167" formatCode="0.000"/>
    <numFmt numFmtId="168" formatCode="0.00000000000"/>
    <numFmt numFmtId="169" formatCode="0.0"/>
    <numFmt numFmtId="170" formatCode="0.0000"/>
    <numFmt numFmtId="171" formatCode="0.000000"/>
  </numFmts>
  <fonts count="10">
    <font>
      <sz val="10"/>
      <color theme="1"/>
      <name val="Roboto Mono Light"/>
      <family val="2"/>
    </font>
    <font>
      <sz val="10"/>
      <color theme="1"/>
      <name val="Roboto Mono Light"/>
    </font>
    <font>
      <sz val="10"/>
      <color theme="1"/>
      <name val="Corbel"/>
      <family val="2"/>
    </font>
    <font>
      <sz val="8"/>
      <color theme="0"/>
      <name val="Open San"/>
    </font>
    <font>
      <sz val="16"/>
      <color theme="1"/>
      <name val="Segoe UI"/>
      <family val="2"/>
    </font>
    <font>
      <sz val="11"/>
      <color theme="1"/>
      <name val="Open San"/>
    </font>
    <font>
      <sz val="12"/>
      <color theme="4" tint="-0.249977111117893"/>
      <name val="Corbel"/>
      <family val="2"/>
    </font>
    <font>
      <sz val="11"/>
      <color theme="1"/>
      <name val="Corbel"/>
      <family val="2"/>
    </font>
    <font>
      <b/>
      <sz val="10"/>
      <color theme="1"/>
      <name val="Roboto Mono"/>
    </font>
    <font>
      <sz val="10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167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quotePrefix="1" applyFont="1"/>
    <xf numFmtId="0" fontId="8" fillId="0" borderId="0" xfId="0" applyFont="1" applyAlignment="1">
      <alignment vertical="center"/>
    </xf>
    <xf numFmtId="2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168" fontId="9" fillId="0" borderId="0" xfId="0" applyNumberFormat="1" applyFont="1" applyAlignment="1">
      <alignment horizontal="right"/>
    </xf>
    <xf numFmtId="167" fontId="9" fillId="0" borderId="0" xfId="0" applyNumberFormat="1" applyFont="1" applyAlignment="1">
      <alignment horizontal="right"/>
    </xf>
    <xf numFmtId="169" fontId="9" fillId="0" borderId="0" xfId="0" applyNumberFormat="1" applyFont="1" applyAlignment="1">
      <alignment horizontal="right" vertical="center"/>
    </xf>
    <xf numFmtId="1" fontId="9" fillId="0" borderId="0" xfId="0" applyNumberFormat="1" applyFont="1" applyAlignment="1">
      <alignment horizontal="right" vertical="center"/>
    </xf>
    <xf numFmtId="170" fontId="8" fillId="0" borderId="0" xfId="0" applyNumberFormat="1" applyFont="1" applyBorder="1" applyAlignment="1">
      <alignment horizontal="right"/>
    </xf>
    <xf numFmtId="1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0" fontId="9" fillId="0" borderId="0" xfId="0" applyNumberFormat="1" applyFont="1" applyAlignment="1">
      <alignment horizontal="right"/>
    </xf>
    <xf numFmtId="171" fontId="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zoomScaleNormal="100" zoomScaleSheetLayoutView="160" workbookViewId="0">
      <selection activeCell="E21" sqref="E21"/>
    </sheetView>
  </sheetViews>
  <sheetFormatPr defaultRowHeight="15"/>
  <cols>
    <col min="2" max="2" width="6.375" bestFit="1" customWidth="1"/>
    <col min="3" max="8" width="6.375" customWidth="1"/>
    <col min="9" max="9" width="3.375" bestFit="1" customWidth="1"/>
    <col min="12" max="12" width="25.375" bestFit="1" customWidth="1"/>
    <col min="14" max="14" width="11.875" bestFit="1" customWidth="1"/>
    <col min="15" max="15" width="11.875" customWidth="1"/>
  </cols>
  <sheetData>
    <row r="3" spans="2:9" ht="16.5">
      <c r="B3" s="26" t="s">
        <v>75</v>
      </c>
    </row>
    <row r="4" spans="2:9">
      <c r="B4" t="s">
        <v>74</v>
      </c>
      <c r="C4" s="25">
        <f ca="1">TODAY()</f>
        <v>42671</v>
      </c>
      <c r="D4" s="25"/>
      <c r="E4" s="25"/>
      <c r="F4" s="25"/>
      <c r="G4" s="25"/>
      <c r="H4" s="25"/>
    </row>
    <row r="7" spans="2:9" ht="16.5" customHeight="1">
      <c r="B7" s="18">
        <v>42640</v>
      </c>
      <c r="C7" s="18">
        <v>42641</v>
      </c>
      <c r="D7" s="18">
        <v>42642</v>
      </c>
      <c r="E7" s="18">
        <v>42643</v>
      </c>
      <c r="F7" s="18">
        <v>42644</v>
      </c>
      <c r="G7" s="18">
        <v>42645</v>
      </c>
      <c r="H7" s="18">
        <v>42646</v>
      </c>
    </row>
    <row r="8" spans="2:9" ht="15.75" thickBot="1">
      <c r="B8" s="16" t="s">
        <v>71</v>
      </c>
      <c r="C8" s="16" t="s">
        <v>70</v>
      </c>
      <c r="D8" s="16" t="s">
        <v>69</v>
      </c>
      <c r="E8" s="16" t="s">
        <v>68</v>
      </c>
      <c r="F8" s="16" t="s">
        <v>67</v>
      </c>
      <c r="G8" s="16" t="s">
        <v>66</v>
      </c>
      <c r="H8" s="16" t="s">
        <v>65</v>
      </c>
      <c r="I8" s="17" t="s">
        <v>73</v>
      </c>
    </row>
    <row r="9" spans="2:9" ht="15.75">
      <c r="B9" s="24">
        <v>42647</v>
      </c>
      <c r="C9" s="23">
        <v>42648</v>
      </c>
      <c r="D9" s="23">
        <v>42649</v>
      </c>
      <c r="E9" s="23">
        <v>42650</v>
      </c>
      <c r="F9" s="23">
        <v>42651</v>
      </c>
      <c r="G9" s="23">
        <v>42652</v>
      </c>
      <c r="H9" s="22">
        <v>42653</v>
      </c>
      <c r="I9" s="17"/>
    </row>
    <row r="10" spans="2:9" ht="14.25" customHeight="1" thickBot="1">
      <c r="B10" s="21" t="s">
        <v>71</v>
      </c>
      <c r="C10" s="20" t="s">
        <v>70</v>
      </c>
      <c r="D10" s="20" t="s">
        <v>69</v>
      </c>
      <c r="E10" s="20" t="s">
        <v>68</v>
      </c>
      <c r="F10" s="20" t="s">
        <v>67</v>
      </c>
      <c r="G10" s="20" t="s">
        <v>66</v>
      </c>
      <c r="H10" s="19" t="s">
        <v>65</v>
      </c>
      <c r="I10" s="17" t="s">
        <v>72</v>
      </c>
    </row>
    <row r="11" spans="2:9" ht="16.5" customHeight="1">
      <c r="B11" s="18">
        <v>42654</v>
      </c>
      <c r="C11" s="18">
        <v>42655</v>
      </c>
      <c r="D11" s="18">
        <v>42656</v>
      </c>
      <c r="E11" s="18">
        <v>42657</v>
      </c>
      <c r="F11" s="18">
        <v>42658</v>
      </c>
      <c r="G11" s="18">
        <v>42659</v>
      </c>
      <c r="H11" s="18">
        <v>42660</v>
      </c>
      <c r="I11" s="17"/>
    </row>
    <row r="12" spans="2:9">
      <c r="B12" s="16" t="s">
        <v>71</v>
      </c>
      <c r="C12" s="16" t="s">
        <v>70</v>
      </c>
      <c r="D12" s="16" t="s">
        <v>69</v>
      </c>
      <c r="E12" s="16" t="s">
        <v>68</v>
      </c>
      <c r="F12" s="16" t="s">
        <v>67</v>
      </c>
      <c r="G12" s="16" t="s">
        <v>66</v>
      </c>
      <c r="H12" s="16" t="s">
        <v>65</v>
      </c>
    </row>
  </sheetData>
  <mergeCells count="3">
    <mergeCell ref="I8:I9"/>
    <mergeCell ref="I10:I11"/>
    <mergeCell ref="C4:H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"/>
  <sheetViews>
    <sheetView workbookViewId="0">
      <selection activeCell="B5" sqref="B5:O5"/>
    </sheetView>
  </sheetViews>
  <sheetFormatPr defaultRowHeight="15"/>
  <cols>
    <col min="2" max="2" width="4.625" customWidth="1"/>
    <col min="3" max="3" width="4.875" style="27" bestFit="1" customWidth="1"/>
    <col min="4" max="4" width="4.625" customWidth="1"/>
    <col min="5" max="5" width="4.875" bestFit="1" customWidth="1"/>
    <col min="6" max="6" width="4.625" customWidth="1"/>
    <col min="7" max="7" width="4.875" bestFit="1" customWidth="1"/>
    <col min="8" max="8" width="4.625" customWidth="1"/>
    <col min="9" max="9" width="4.875" bestFit="1" customWidth="1"/>
    <col min="10" max="10" width="4.625" customWidth="1"/>
    <col min="11" max="11" width="4.875" bestFit="1" customWidth="1"/>
    <col min="12" max="12" width="4.625" customWidth="1"/>
    <col min="13" max="13" width="4.875" bestFit="1" customWidth="1"/>
    <col min="14" max="14" width="4.625" customWidth="1"/>
    <col min="15" max="15" width="4.875" bestFit="1" customWidth="1"/>
  </cols>
  <sheetData>
    <row r="5" spans="2:15">
      <c r="B5" s="29" t="s">
        <v>71</v>
      </c>
      <c r="C5" s="28">
        <v>0</v>
      </c>
      <c r="D5" s="29" t="s">
        <v>70</v>
      </c>
      <c r="E5" s="28">
        <v>0</v>
      </c>
      <c r="F5" s="29" t="s">
        <v>69</v>
      </c>
      <c r="G5" s="28">
        <v>0</v>
      </c>
      <c r="H5" s="29" t="s">
        <v>68</v>
      </c>
      <c r="I5" s="28">
        <v>0</v>
      </c>
      <c r="J5" s="29" t="s">
        <v>67</v>
      </c>
      <c r="K5" s="28">
        <v>0</v>
      </c>
      <c r="L5" s="29" t="s">
        <v>66</v>
      </c>
      <c r="M5" s="28">
        <v>0</v>
      </c>
      <c r="N5" s="29" t="s">
        <v>65</v>
      </c>
      <c r="O5" s="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I1" workbookViewId="0">
      <selection activeCell="O19" sqref="O19"/>
    </sheetView>
  </sheetViews>
  <sheetFormatPr defaultRowHeight="15"/>
  <cols>
    <col min="1" max="1" width="17.125" style="3" bestFit="1" customWidth="1"/>
    <col min="2" max="2" width="25.375" style="1" bestFit="1" customWidth="1"/>
    <col min="3" max="3" width="7.875" style="1" bestFit="1" customWidth="1"/>
    <col min="4" max="4" width="11.875" style="1" bestFit="1" customWidth="1"/>
    <col min="5" max="5" width="7.875" style="1" bestFit="1" customWidth="1"/>
    <col min="6" max="6" width="1.875" style="1" bestFit="1" customWidth="1"/>
    <col min="7" max="8" width="9" style="1"/>
    <col min="9" max="9" width="25.375" style="1" bestFit="1" customWidth="1"/>
    <col min="10" max="10" width="9" style="1"/>
    <col min="11" max="12" width="7.875" style="1" bestFit="1" customWidth="1"/>
    <col min="13" max="13" width="11.875" style="1" bestFit="1" customWidth="1"/>
    <col min="14" max="14" width="9" style="1"/>
    <col min="15" max="15" width="11.875" style="1" bestFit="1" customWidth="1"/>
    <col min="16" max="20" width="9" style="1"/>
    <col min="21" max="21" width="9" style="2"/>
    <col min="22" max="22" width="9" style="1"/>
    <col min="23" max="23" width="25.375" style="1" bestFit="1" customWidth="1"/>
    <col min="24" max="16384" width="9" style="1"/>
  </cols>
  <sheetData>
    <row r="1" spans="1:23">
      <c r="A1" s="3" t="s">
        <v>63</v>
      </c>
      <c r="B1" s="1" t="s">
        <v>62</v>
      </c>
      <c r="I1" s="1" t="s">
        <v>61</v>
      </c>
    </row>
    <row r="2" spans="1:23">
      <c r="C2" s="1" t="s">
        <v>15</v>
      </c>
      <c r="D2" s="10" t="s">
        <v>16</v>
      </c>
      <c r="E2" s="1">
        <v>0</v>
      </c>
      <c r="F2" s="1" t="s">
        <v>18</v>
      </c>
      <c r="I2" s="1" t="s">
        <v>60</v>
      </c>
    </row>
    <row r="3" spans="1:23">
      <c r="C3" s="1" t="s">
        <v>13</v>
      </c>
      <c r="D3" s="10" t="s">
        <v>16</v>
      </c>
      <c r="E3" s="1">
        <v>1</v>
      </c>
      <c r="F3" s="1" t="s">
        <v>18</v>
      </c>
      <c r="I3" s="1" t="s">
        <v>59</v>
      </c>
    </row>
    <row r="4" spans="1:23">
      <c r="C4" s="1" t="s">
        <v>10</v>
      </c>
      <c r="D4" s="10" t="s">
        <v>16</v>
      </c>
      <c r="E4" s="1">
        <v>2</v>
      </c>
      <c r="F4" s="1" t="s">
        <v>18</v>
      </c>
      <c r="I4" s="1" t="s">
        <v>58</v>
      </c>
    </row>
    <row r="5" spans="1:23">
      <c r="C5" s="1" t="s">
        <v>7</v>
      </c>
      <c r="D5" s="10" t="s">
        <v>16</v>
      </c>
      <c r="E5" s="1">
        <v>3</v>
      </c>
      <c r="F5" s="1" t="s">
        <v>18</v>
      </c>
      <c r="I5" s="1" t="s">
        <v>57</v>
      </c>
    </row>
    <row r="6" spans="1:23">
      <c r="C6" s="1" t="s">
        <v>4</v>
      </c>
      <c r="D6" s="10" t="s">
        <v>16</v>
      </c>
      <c r="E6" s="1">
        <v>4</v>
      </c>
      <c r="I6" s="1" t="s">
        <v>56</v>
      </c>
    </row>
    <row r="7" spans="1:23">
      <c r="B7" s="11" t="s">
        <v>55</v>
      </c>
      <c r="I7" s="1" t="s">
        <v>55</v>
      </c>
    </row>
    <row r="9" spans="1:23">
      <c r="A9" s="3" t="s">
        <v>54</v>
      </c>
    </row>
    <row r="10" spans="1:23">
      <c r="B10" s="4" t="s">
        <v>53</v>
      </c>
      <c r="C10" s="4" t="s">
        <v>52</v>
      </c>
      <c r="D10" s="4" t="s">
        <v>51</v>
      </c>
      <c r="E10" s="4" t="s">
        <v>50</v>
      </c>
      <c r="Q10" s="1" t="s">
        <v>49</v>
      </c>
    </row>
    <row r="11" spans="1:23">
      <c r="B11" s="9" t="s">
        <v>48</v>
      </c>
      <c r="C11" s="9" t="s">
        <v>48</v>
      </c>
      <c r="D11" s="9" t="s">
        <v>48</v>
      </c>
      <c r="E11" s="9" t="s">
        <v>48</v>
      </c>
      <c r="I11" s="4" t="s">
        <v>47</v>
      </c>
      <c r="J11" s="10" t="s">
        <v>16</v>
      </c>
      <c r="K11" s="1" t="s">
        <v>7</v>
      </c>
      <c r="M11" s="4" t="s">
        <v>12</v>
      </c>
      <c r="O11" s="4" t="s">
        <v>2</v>
      </c>
      <c r="P11" s="9" t="s">
        <v>16</v>
      </c>
      <c r="Q11" s="1">
        <f>IF(K11=K22,L22,IF(K11=K23,L23,IF(K11=K24,L24,IF(K11=K25,L25,IF(K11=K26,L26,IF(K11=K27,L27,IF(K11=K28,L28,"null")))))))</f>
        <v>3</v>
      </c>
      <c r="R11" s="1">
        <f>IF(M11=M22,N22,IF(M11=M23,N23,IF(M11=M24,N24,IF(M11=M25,N25,IF(M11=M26,N26,IF(M11=M27,N27,IF(M11=M28,N28,"null")))))))</f>
        <v>1</v>
      </c>
      <c r="S11" s="1">
        <f>IF(O11=O22,P22,IF(O11=O23,P23,IF(O11=O24,P24,IF(O11=O25,P25,IF(O11=O26,P26,IF(O11=O27,P27,IF(O11=O28,P28,"null")))))))</f>
        <v>5</v>
      </c>
      <c r="T11" s="6" t="s">
        <v>16</v>
      </c>
      <c r="U11" s="5">
        <v>315</v>
      </c>
      <c r="V11" s="6" t="s">
        <v>16</v>
      </c>
      <c r="W11" s="4" t="s">
        <v>47</v>
      </c>
    </row>
    <row r="12" spans="1:23">
      <c r="B12" s="4" t="s">
        <v>47</v>
      </c>
      <c r="C12" s="1" t="s">
        <v>10</v>
      </c>
      <c r="D12" s="4" t="s">
        <v>6</v>
      </c>
      <c r="E12" s="4" t="s">
        <v>0</v>
      </c>
      <c r="I12" s="4" t="s">
        <v>46</v>
      </c>
      <c r="J12" s="10" t="s">
        <v>16</v>
      </c>
      <c r="K12" s="1" t="s">
        <v>10</v>
      </c>
      <c r="M12" s="4" t="s">
        <v>12</v>
      </c>
      <c r="O12" s="4" t="s">
        <v>5</v>
      </c>
      <c r="P12" s="9" t="s">
        <v>16</v>
      </c>
      <c r="Q12" s="1">
        <f>IF(K12=K23,L23,IF(K12=K24,L24,IF(K12=K25,L25,IF(K12=K26,L26,IF(K12=K27,L27,IF(K12=K28,L28,IF(K12=K29,L29,"null")))))))</f>
        <v>2</v>
      </c>
      <c r="R12" s="1">
        <f>IF(M12=M23,N23,IF(M12=M24,N24,IF(M12=M25,N25,IF(M12=M26,N26,IF(M12=M27,N27,IF(M12=M28,N28,IF(M12=M29,N29,"null")))))))</f>
        <v>1</v>
      </c>
      <c r="S12" s="1">
        <f>IF(O12=O23,P23,IF(O12=O24,P24,IF(O12=O25,P25,IF(O12=O26,P26,IF(O12=O27,P27,IF(O12=O28,P28,IF(O12=O29,P29,"null")))))))</f>
        <v>3</v>
      </c>
      <c r="T12" s="6" t="s">
        <v>16</v>
      </c>
      <c r="U12" s="5">
        <v>213</v>
      </c>
      <c r="V12" s="6" t="s">
        <v>16</v>
      </c>
      <c r="W12" s="4" t="s">
        <v>46</v>
      </c>
    </row>
    <row r="13" spans="1:23">
      <c r="B13" s="4" t="s">
        <v>46</v>
      </c>
      <c r="C13" s="1" t="s">
        <v>7</v>
      </c>
      <c r="D13" s="4" t="s">
        <v>9</v>
      </c>
      <c r="E13" s="4" t="s">
        <v>8</v>
      </c>
      <c r="I13" s="4" t="s">
        <v>45</v>
      </c>
      <c r="J13" s="10" t="s">
        <v>16</v>
      </c>
      <c r="K13" s="1" t="s">
        <v>10</v>
      </c>
      <c r="M13" s="4" t="s">
        <v>12</v>
      </c>
      <c r="O13" s="4" t="s">
        <v>3</v>
      </c>
      <c r="P13" s="9" t="s">
        <v>16</v>
      </c>
      <c r="Q13" s="1">
        <f>IF(K13=K24,L24,IF(K13=K25,L25,IF(K13=K26,L26,IF(K13=K27,L27,IF(K13=K28,L28,IF(K13=K29,L29,IF(K13=K30,L30,"null")))))))</f>
        <v>2</v>
      </c>
      <c r="R13" s="1">
        <f>IF(M13=M24,N24,IF(M13=M25,N25,IF(M13=M26,N26,IF(M13=M27,N27,IF(M13=M28,N28,IF(M13=M29,N29,IF(M13=M30,N30,"null")))))))</f>
        <v>1</v>
      </c>
      <c r="S13" s="1">
        <f>IF(O13=O24,P24,IF(O13=O25,P25,IF(O13=O26,P26,IF(O13=O27,P27,IF(O13=O28,P28,IF(O13=O29,P29,IF(O13=O30,P30,"null")))))))</f>
        <v>4</v>
      </c>
      <c r="T13" s="6" t="s">
        <v>16</v>
      </c>
      <c r="U13" s="5">
        <v>214</v>
      </c>
      <c r="V13" s="6" t="s">
        <v>16</v>
      </c>
      <c r="W13" s="4" t="s">
        <v>45</v>
      </c>
    </row>
    <row r="14" spans="1:23">
      <c r="B14" s="4" t="s">
        <v>45</v>
      </c>
      <c r="C14" s="1" t="s">
        <v>4</v>
      </c>
      <c r="D14" s="4" t="s">
        <v>9</v>
      </c>
      <c r="E14" s="4" t="s">
        <v>11</v>
      </c>
      <c r="I14" s="4" t="s">
        <v>44</v>
      </c>
      <c r="J14" s="10" t="s">
        <v>16</v>
      </c>
      <c r="K14" s="1" t="s">
        <v>10</v>
      </c>
      <c r="M14" s="4" t="s">
        <v>9</v>
      </c>
      <c r="O14" s="4" t="s">
        <v>8</v>
      </c>
      <c r="P14" s="9" t="s">
        <v>16</v>
      </c>
      <c r="Q14" s="1">
        <f>IF(K14=K25,L25,IF(K14=K26,L26,IF(K14=K27,L27,IF(K14=K28,L28,IF(K14=K29,L29,IF(K14=K30,L30,IF(K14=K31,L31,"null")))))))</f>
        <v>2</v>
      </c>
      <c r="R14" s="1">
        <f>IF(M14=M25,N25,IF(M14=M26,N26,IF(M14=M27,N27,IF(M14=M28,N28,IF(M14=M29,N29,IF(M14=M30,N30,IF(M14=M31,N31,"null")))))))</f>
        <v>2</v>
      </c>
      <c r="S14" s="1">
        <f>IF(O14=O25,P25,IF(O14=O26,P26,IF(O14=O27,P27,IF(O14=O28,P28,IF(O14=O29,P29,IF(O14=O30,P30,IF(O14=O31,P31,"null")))))))</f>
        <v>2</v>
      </c>
      <c r="T14" s="6" t="s">
        <v>16</v>
      </c>
      <c r="U14" s="5">
        <v>222</v>
      </c>
      <c r="V14" s="6" t="s">
        <v>16</v>
      </c>
      <c r="W14" s="4" t="s">
        <v>44</v>
      </c>
    </row>
    <row r="15" spans="1:23">
      <c r="B15" s="4" t="s">
        <v>44</v>
      </c>
      <c r="C15" s="1" t="s">
        <v>15</v>
      </c>
      <c r="D15" s="4" t="s">
        <v>12</v>
      </c>
      <c r="E15" s="4" t="s">
        <v>5</v>
      </c>
      <c r="I15" s="4" t="s">
        <v>43</v>
      </c>
      <c r="J15" s="10" t="s">
        <v>16</v>
      </c>
      <c r="K15" s="1" t="s">
        <v>10</v>
      </c>
      <c r="M15" s="4" t="s">
        <v>9</v>
      </c>
      <c r="O15" s="4" t="s">
        <v>11</v>
      </c>
      <c r="P15" s="9" t="s">
        <v>16</v>
      </c>
      <c r="Q15" s="1">
        <f>IF(K15=K26,L26,IF(K15=K27,L27,IF(K15=K28,L28,IF(K15=K29,L29,IF(K15=K30,L30,IF(K15=K31,L31,IF(K15=K32,L32,"null")))))))</f>
        <v>2</v>
      </c>
      <c r="R15" s="1">
        <f>IF(M15=M26,N26,IF(M15=M27,N27,IF(M15=M28,N28,IF(M15=M29,N29,IF(M15=M30,N30,IF(M15=M31,N31,IF(M15=M32,N32,"null")))))))</f>
        <v>2</v>
      </c>
      <c r="S15" s="1">
        <f>IF(O15=O26,P26,IF(O15=O27,P27,IF(O15=O28,P28,IF(O15=O29,P29,IF(O15=O30,P30,IF(O15=O31,P31,IF(O15=O32,P32,"null")))))))</f>
        <v>1</v>
      </c>
      <c r="T15" s="6" t="s">
        <v>16</v>
      </c>
      <c r="U15" s="5">
        <v>221</v>
      </c>
      <c r="V15" s="6" t="s">
        <v>16</v>
      </c>
      <c r="W15" s="4" t="s">
        <v>43</v>
      </c>
    </row>
    <row r="16" spans="1:23">
      <c r="B16" s="4" t="s">
        <v>43</v>
      </c>
      <c r="C16" s="1" t="s">
        <v>13</v>
      </c>
      <c r="D16" s="4" t="s">
        <v>12</v>
      </c>
      <c r="E16" s="4" t="s">
        <v>3</v>
      </c>
      <c r="I16" s="4" t="s">
        <v>42</v>
      </c>
      <c r="J16" s="10" t="s">
        <v>16</v>
      </c>
      <c r="K16" s="1" t="s">
        <v>10</v>
      </c>
      <c r="M16" s="4" t="s">
        <v>6</v>
      </c>
      <c r="O16" s="4" t="s">
        <v>0</v>
      </c>
      <c r="P16" s="9" t="s">
        <v>16</v>
      </c>
      <c r="Q16" s="1">
        <f>IF(K16=K27,L27,IF(K16=K28,L28,IF(K16=K29,L29,IF(K16=K30,L30,IF(K16=K31,L31,IF(K16=K32,L32,IF(K16=K33,L33,"null")))))))</f>
        <v>2</v>
      </c>
      <c r="R16" s="1">
        <f>IF(M16=M27,N27,IF(M16=M28,N28,IF(M16=M29,N29,IF(M16=M30,N30,IF(M16=M31,N31,IF(M16=M32,N32,IF(M16=M33,N33,"null")))))))</f>
        <v>3</v>
      </c>
      <c r="S16" s="1">
        <f>IF(O16=O27,P27,IF(O16=O28,P28,IF(O16=O29,P29,IF(O16=O30,P30,IF(O16=O31,P31,IF(O16=O32,P32,IF(O16=O33,P33,"null")))))))</f>
        <v>6</v>
      </c>
      <c r="T16" s="6" t="s">
        <v>16</v>
      </c>
      <c r="U16" s="5">
        <v>236</v>
      </c>
      <c r="V16" s="6" t="s">
        <v>16</v>
      </c>
      <c r="W16" s="4" t="s">
        <v>42</v>
      </c>
    </row>
    <row r="17" spans="1:26">
      <c r="B17" s="4" t="s">
        <v>42</v>
      </c>
      <c r="C17" s="4"/>
      <c r="D17" s="4" t="s">
        <v>12</v>
      </c>
      <c r="E17" s="4" t="s">
        <v>2</v>
      </c>
      <c r="I17" s="4" t="s">
        <v>41</v>
      </c>
      <c r="J17" s="10" t="s">
        <v>16</v>
      </c>
      <c r="K17" s="1" t="s">
        <v>7</v>
      </c>
      <c r="M17" s="4" t="s">
        <v>6</v>
      </c>
      <c r="O17" s="4" t="s">
        <v>0</v>
      </c>
      <c r="P17" s="9" t="s">
        <v>16</v>
      </c>
      <c r="Q17" s="1">
        <f>IF(K17=K28,L28,IF(K17=K29,L29,IF(K17=K30,L30,IF(K17=K31,L31,IF(K17=K32,L32,IF(K17=K33,L33,IF(K17=K34,L34,"null")))))))</f>
        <v>3</v>
      </c>
      <c r="R17" s="1">
        <f>IF(M17=M28,N28,IF(M17=M29,N29,IF(M17=M30,N30,IF(M17=M31,N31,IF(M17=M32,N32,IF(M17=M33,N33,IF(M17=M34,N34,"null")))))))</f>
        <v>3</v>
      </c>
      <c r="S17" s="1">
        <f>IF(O17=O28,P28,IF(O17=O29,P29,IF(O17=O30,P30,IF(O17=O31,P31,IF(O17=O32,P32,IF(O17=O33,P33,IF(O17=O34,P34,"null")))))))</f>
        <v>6</v>
      </c>
      <c r="T17" s="6" t="s">
        <v>16</v>
      </c>
      <c r="U17" s="5">
        <v>336</v>
      </c>
      <c r="V17" s="6" t="s">
        <v>16</v>
      </c>
      <c r="W17" s="4" t="s">
        <v>41</v>
      </c>
    </row>
    <row r="18" spans="1:26">
      <c r="B18" s="4" t="s">
        <v>41</v>
      </c>
      <c r="C18" s="4"/>
      <c r="D18" s="4" t="s">
        <v>14</v>
      </c>
      <c r="E18" s="4" t="s">
        <v>14</v>
      </c>
      <c r="I18" s="4" t="s">
        <v>40</v>
      </c>
      <c r="J18" s="10" t="s">
        <v>16</v>
      </c>
      <c r="K18" s="1" t="s">
        <v>4</v>
      </c>
      <c r="M18" s="4" t="s">
        <v>6</v>
      </c>
      <c r="O18" s="4" t="s">
        <v>0</v>
      </c>
      <c r="P18" s="9" t="s">
        <v>16</v>
      </c>
      <c r="Q18" s="1">
        <f>IF(K18=K29,L29,IF(K18=K30,L30,IF(K18=K31,L31,IF(K18=K32,L32,IF(K18=K33,L33,IF(K18=K34,L34,IF(K18=K35,L35,"null")))))))</f>
        <v>4</v>
      </c>
      <c r="R18" s="1">
        <f>IF(M18=M29,N29,IF(M18=M30,N30,IF(M18=M31,N31,IF(M18=M32,N32,IF(M18=M33,N33,IF(M18=M34,N34,IF(M18=M35,N35,"null")))))))</f>
        <v>3</v>
      </c>
      <c r="S18" s="1">
        <f>IF(O18=O29,P29,IF(O18=O30,P30,IF(O18=O31,P31,IF(O18=O32,P32,IF(O18=O33,P33,IF(O18=O34,P34,IF(O18=O35,P35,"null")))))))</f>
        <v>6</v>
      </c>
      <c r="T18" s="6" t="s">
        <v>16</v>
      </c>
      <c r="U18" s="5">
        <v>436</v>
      </c>
      <c r="V18" s="6" t="s">
        <v>16</v>
      </c>
      <c r="W18" s="4" t="s">
        <v>40</v>
      </c>
    </row>
    <row r="19" spans="1:26">
      <c r="B19" s="4" t="s">
        <v>40</v>
      </c>
      <c r="C19" s="4"/>
      <c r="D19" s="4"/>
      <c r="E19" s="4"/>
      <c r="I19" s="4" t="s">
        <v>39</v>
      </c>
      <c r="J19" s="10" t="s">
        <v>16</v>
      </c>
      <c r="K19" s="1" t="s">
        <v>13</v>
      </c>
      <c r="M19" s="4" t="s">
        <v>14</v>
      </c>
      <c r="O19" s="4" t="s">
        <v>14</v>
      </c>
      <c r="P19" s="9" t="s">
        <v>16</v>
      </c>
      <c r="Q19" s="1">
        <f>IF(K19=K30,L30,IF(K19=K31,L31,IF(K19=K32,L32,IF(K19=K33,L33,IF(K19=K34,L34,IF(K19=K35,L35,IF(K19=K36,L36,"null")))))))</f>
        <v>1</v>
      </c>
      <c r="R19" s="1">
        <f>IF(M19=M30,N30,IF(M19=M31,N31,IF(M19=M32,N32,IF(M19=M33,N33,IF(M19=M34,N34,IF(M19=M35,N35,IF(M19=M36,N36,"null")))))))</f>
        <v>0</v>
      </c>
      <c r="S19" s="1">
        <f>IF(O19=O30,P30,IF(O19=O31,P31,IF(O19=O32,P32,IF(O19=O33,P33,IF(O19=O34,P34,IF(O19=O35,P35,IF(O19=O36,P36,"null")))))))</f>
        <v>0</v>
      </c>
      <c r="T19" s="6" t="s">
        <v>16</v>
      </c>
      <c r="U19" s="5">
        <v>100</v>
      </c>
      <c r="V19" s="6" t="s">
        <v>16</v>
      </c>
      <c r="W19" s="4" t="s">
        <v>39</v>
      </c>
    </row>
    <row r="20" spans="1:26">
      <c r="B20" s="4" t="s">
        <v>39</v>
      </c>
      <c r="C20" s="4"/>
      <c r="D20" s="4"/>
      <c r="E20" s="4"/>
      <c r="I20" s="4" t="s">
        <v>38</v>
      </c>
      <c r="J20" s="1" t="s">
        <v>16</v>
      </c>
      <c r="K20" s="1" t="s">
        <v>15</v>
      </c>
      <c r="M20" s="4" t="s">
        <v>14</v>
      </c>
      <c r="O20" s="4" t="s">
        <v>14</v>
      </c>
      <c r="P20" s="9" t="s">
        <v>16</v>
      </c>
      <c r="Q20" s="1">
        <f>IF(K20=K31,L31,IF(K20=K32,L32,IF(K20=K33,L33,IF(K20=K34,L34,IF(K20=K35,L35,IF(K20=K36,L36,IF(K20=K37,L37,"null")))))))</f>
        <v>0</v>
      </c>
      <c r="R20" s="1">
        <f>IF(M20=M31,N31,IF(M20=M32,N32,IF(M20=M33,N33,IF(M20=M34,N34,IF(M20=M35,N35,IF(M20=M36,N36,IF(M20=M37,N37,"null")))))))</f>
        <v>0</v>
      </c>
      <c r="S20" s="1">
        <f>IF(O20=O31,P31,IF(O20=O32,P32,IF(O20=O33,P33,IF(O20=O34,P34,IF(O20=O35,P35,IF(O20=O36,P36,IF(O20=O37,P37,"null")))))))</f>
        <v>0</v>
      </c>
      <c r="T20" s="6" t="s">
        <v>16</v>
      </c>
      <c r="U20" s="5">
        <v>0</v>
      </c>
      <c r="V20" s="6" t="s">
        <v>16</v>
      </c>
      <c r="W20" s="4" t="s">
        <v>38</v>
      </c>
    </row>
    <row r="22" spans="1:26">
      <c r="A22" s="3" t="s">
        <v>37</v>
      </c>
      <c r="K22" s="1" t="s">
        <v>15</v>
      </c>
      <c r="L22" s="1">
        <v>0</v>
      </c>
      <c r="M22" s="4" t="s">
        <v>14</v>
      </c>
      <c r="N22" s="1">
        <v>0</v>
      </c>
      <c r="O22" s="4" t="s">
        <v>14</v>
      </c>
      <c r="P22" s="1">
        <v>0</v>
      </c>
    </row>
    <row r="23" spans="1:26">
      <c r="A23" s="3" t="s">
        <v>36</v>
      </c>
      <c r="K23" s="1" t="s">
        <v>13</v>
      </c>
      <c r="L23" s="1">
        <v>1</v>
      </c>
      <c r="M23" s="4" t="s">
        <v>12</v>
      </c>
      <c r="N23" s="1">
        <v>1</v>
      </c>
      <c r="O23" s="4" t="s">
        <v>11</v>
      </c>
      <c r="P23" s="1">
        <v>1</v>
      </c>
      <c r="V23" s="8"/>
      <c r="W23" s="7" t="s">
        <v>35</v>
      </c>
      <c r="X23" s="6" t="s">
        <v>16</v>
      </c>
      <c r="Y23" s="5">
        <v>315</v>
      </c>
      <c r="Z23" s="1" t="s">
        <v>18</v>
      </c>
    </row>
    <row r="24" spans="1:26">
      <c r="A24" s="3" t="s">
        <v>34</v>
      </c>
      <c r="K24" s="1" t="s">
        <v>10</v>
      </c>
      <c r="L24" s="1">
        <v>2</v>
      </c>
      <c r="M24" s="4" t="s">
        <v>9</v>
      </c>
      <c r="N24" s="1">
        <v>2</v>
      </c>
      <c r="O24" s="4" t="s">
        <v>8</v>
      </c>
      <c r="P24" s="1">
        <v>2</v>
      </c>
      <c r="V24" s="8"/>
      <c r="W24" s="7" t="s">
        <v>33</v>
      </c>
      <c r="X24" s="6" t="s">
        <v>16</v>
      </c>
      <c r="Y24" s="5">
        <v>213</v>
      </c>
      <c r="Z24" s="1" t="s">
        <v>18</v>
      </c>
    </row>
    <row r="25" spans="1:26">
      <c r="A25" s="3" t="s">
        <v>32</v>
      </c>
      <c r="K25" s="1" t="s">
        <v>7</v>
      </c>
      <c r="L25" s="1">
        <v>3</v>
      </c>
      <c r="M25" s="4" t="s">
        <v>6</v>
      </c>
      <c r="N25" s="1">
        <v>3</v>
      </c>
      <c r="O25" s="4" t="s">
        <v>5</v>
      </c>
      <c r="P25" s="1">
        <v>3</v>
      </c>
      <c r="V25" s="8"/>
      <c r="W25" s="7" t="s">
        <v>31</v>
      </c>
      <c r="X25" s="6" t="s">
        <v>16</v>
      </c>
      <c r="Y25" s="5">
        <v>214</v>
      </c>
      <c r="Z25" s="1" t="s">
        <v>18</v>
      </c>
    </row>
    <row r="26" spans="1:26">
      <c r="A26" s="3" t="s">
        <v>30</v>
      </c>
      <c r="K26" s="1" t="s">
        <v>4</v>
      </c>
      <c r="L26" s="1">
        <v>4</v>
      </c>
      <c r="M26" s="1" t="s">
        <v>1</v>
      </c>
      <c r="N26" s="1" t="s">
        <v>1</v>
      </c>
      <c r="O26" s="4" t="s">
        <v>3</v>
      </c>
      <c r="P26" s="1">
        <v>4</v>
      </c>
      <c r="V26" s="8"/>
      <c r="W26" s="7" t="s">
        <v>29</v>
      </c>
      <c r="X26" s="6" t="s">
        <v>16</v>
      </c>
      <c r="Y26" s="5">
        <v>222</v>
      </c>
      <c r="Z26" s="1" t="s">
        <v>18</v>
      </c>
    </row>
    <row r="27" spans="1:26">
      <c r="A27" s="3" t="s">
        <v>28</v>
      </c>
      <c r="K27" s="1" t="s">
        <v>1</v>
      </c>
      <c r="L27" s="1" t="s">
        <v>1</v>
      </c>
      <c r="M27" s="1" t="s">
        <v>1</v>
      </c>
      <c r="N27" s="1" t="s">
        <v>1</v>
      </c>
      <c r="O27" s="4" t="s">
        <v>2</v>
      </c>
      <c r="P27" s="1">
        <v>5</v>
      </c>
      <c r="V27" s="8"/>
      <c r="W27" s="7" t="s">
        <v>27</v>
      </c>
      <c r="X27" s="6" t="s">
        <v>16</v>
      </c>
      <c r="Y27" s="5">
        <v>221</v>
      </c>
      <c r="Z27" s="1" t="s">
        <v>18</v>
      </c>
    </row>
    <row r="28" spans="1:26">
      <c r="A28" s="3" t="s">
        <v>26</v>
      </c>
      <c r="K28" s="1" t="s">
        <v>1</v>
      </c>
      <c r="L28" s="1" t="s">
        <v>1</v>
      </c>
      <c r="M28" s="1" t="s">
        <v>1</v>
      </c>
      <c r="N28" s="1" t="s">
        <v>1</v>
      </c>
      <c r="O28" s="4" t="s">
        <v>0</v>
      </c>
      <c r="P28" s="1">
        <v>6</v>
      </c>
      <c r="V28" s="8"/>
      <c r="W28" s="7" t="s">
        <v>25</v>
      </c>
      <c r="X28" s="6" t="s">
        <v>16</v>
      </c>
      <c r="Y28" s="5">
        <v>236</v>
      </c>
      <c r="Z28" s="1" t="s">
        <v>18</v>
      </c>
    </row>
    <row r="29" spans="1:26">
      <c r="A29" s="3" t="s">
        <v>24</v>
      </c>
      <c r="K29" s="1" t="s">
        <v>15</v>
      </c>
      <c r="L29" s="1">
        <v>0</v>
      </c>
      <c r="M29" s="4" t="s">
        <v>14</v>
      </c>
      <c r="N29" s="1">
        <v>0</v>
      </c>
      <c r="O29" s="4" t="s">
        <v>14</v>
      </c>
      <c r="P29" s="1">
        <v>0</v>
      </c>
      <c r="V29" s="8"/>
      <c r="W29" s="7" t="s">
        <v>23</v>
      </c>
      <c r="X29" s="6" t="s">
        <v>16</v>
      </c>
      <c r="Y29" s="5">
        <v>336</v>
      </c>
      <c r="Z29" s="1" t="s">
        <v>18</v>
      </c>
    </row>
    <row r="30" spans="1:26">
      <c r="A30" s="3" t="s">
        <v>22</v>
      </c>
      <c r="K30" s="1" t="s">
        <v>13</v>
      </c>
      <c r="L30" s="1">
        <v>1</v>
      </c>
      <c r="M30" s="4" t="s">
        <v>12</v>
      </c>
      <c r="N30" s="1">
        <v>1</v>
      </c>
      <c r="O30" s="4" t="s">
        <v>11</v>
      </c>
      <c r="P30" s="1">
        <v>1</v>
      </c>
      <c r="V30" s="8"/>
      <c r="W30" s="7" t="s">
        <v>21</v>
      </c>
      <c r="X30" s="6" t="s">
        <v>16</v>
      </c>
      <c r="Y30" s="5">
        <v>436</v>
      </c>
      <c r="Z30" s="1" t="s">
        <v>18</v>
      </c>
    </row>
    <row r="31" spans="1:26">
      <c r="A31" s="3" t="s">
        <v>20</v>
      </c>
      <c r="K31" s="1" t="s">
        <v>10</v>
      </c>
      <c r="L31" s="1">
        <v>2</v>
      </c>
      <c r="M31" s="4" t="s">
        <v>9</v>
      </c>
      <c r="N31" s="1">
        <v>2</v>
      </c>
      <c r="O31" s="4" t="s">
        <v>8</v>
      </c>
      <c r="P31" s="1">
        <v>2</v>
      </c>
      <c r="V31" s="8"/>
      <c r="W31" s="7" t="s">
        <v>19</v>
      </c>
      <c r="X31" s="6" t="s">
        <v>16</v>
      </c>
      <c r="Y31" s="5">
        <v>100</v>
      </c>
      <c r="Z31" s="1" t="s">
        <v>18</v>
      </c>
    </row>
    <row r="32" spans="1:26">
      <c r="K32" s="1" t="s">
        <v>7</v>
      </c>
      <c r="L32" s="1">
        <v>3</v>
      </c>
      <c r="M32" s="4" t="s">
        <v>6</v>
      </c>
      <c r="N32" s="1">
        <v>3</v>
      </c>
      <c r="O32" s="4" t="s">
        <v>5</v>
      </c>
      <c r="P32" s="1">
        <v>3</v>
      </c>
      <c r="V32" s="8"/>
      <c r="W32" s="7" t="s">
        <v>17</v>
      </c>
      <c r="X32" s="6" t="s">
        <v>16</v>
      </c>
      <c r="Y32" s="5">
        <v>0</v>
      </c>
    </row>
    <row r="33" spans="11:16">
      <c r="K33" s="1" t="s">
        <v>4</v>
      </c>
      <c r="L33" s="1">
        <v>4</v>
      </c>
      <c r="M33" s="1" t="s">
        <v>1</v>
      </c>
      <c r="N33" s="1" t="s">
        <v>1</v>
      </c>
      <c r="O33" s="4" t="s">
        <v>3</v>
      </c>
      <c r="P33" s="1">
        <v>4</v>
      </c>
    </row>
    <row r="34" spans="11:16">
      <c r="K34" s="1" t="s">
        <v>1</v>
      </c>
      <c r="L34" s="1" t="s">
        <v>1</v>
      </c>
      <c r="M34" s="1" t="s">
        <v>1</v>
      </c>
      <c r="N34" s="1" t="s">
        <v>1</v>
      </c>
      <c r="O34" s="4" t="s">
        <v>2</v>
      </c>
      <c r="P34" s="1">
        <v>5</v>
      </c>
    </row>
    <row r="35" spans="11:16">
      <c r="K35" s="1" t="s">
        <v>1</v>
      </c>
      <c r="L35" s="1" t="s">
        <v>1</v>
      </c>
      <c r="M35" s="1" t="s">
        <v>1</v>
      </c>
      <c r="N35" s="1" t="s">
        <v>1</v>
      </c>
      <c r="O35" s="4" t="s">
        <v>0</v>
      </c>
      <c r="P35" s="1">
        <v>6</v>
      </c>
    </row>
    <row r="36" spans="11:16">
      <c r="K36" s="1" t="s">
        <v>15</v>
      </c>
      <c r="L36" s="1">
        <v>0</v>
      </c>
      <c r="M36" s="4" t="s">
        <v>14</v>
      </c>
      <c r="N36" s="1">
        <v>0</v>
      </c>
      <c r="O36" s="4" t="s">
        <v>14</v>
      </c>
      <c r="P36" s="1">
        <v>0</v>
      </c>
    </row>
    <row r="37" spans="11:16">
      <c r="K37" s="1" t="s">
        <v>13</v>
      </c>
      <c r="L37" s="1">
        <v>1</v>
      </c>
      <c r="M37" s="4" t="s">
        <v>12</v>
      </c>
      <c r="N37" s="1">
        <v>1</v>
      </c>
      <c r="O37" s="4" t="s">
        <v>11</v>
      </c>
      <c r="P37" s="1">
        <v>1</v>
      </c>
    </row>
    <row r="38" spans="11:16">
      <c r="K38" s="1" t="s">
        <v>10</v>
      </c>
      <c r="L38" s="1">
        <v>2</v>
      </c>
      <c r="M38" s="4" t="s">
        <v>9</v>
      </c>
      <c r="N38" s="1">
        <v>2</v>
      </c>
      <c r="O38" s="4" t="s">
        <v>8</v>
      </c>
      <c r="P38" s="1">
        <v>2</v>
      </c>
    </row>
    <row r="39" spans="11:16">
      <c r="K39" s="1" t="s">
        <v>7</v>
      </c>
      <c r="L39" s="1">
        <v>3</v>
      </c>
      <c r="M39" s="4" t="s">
        <v>6</v>
      </c>
      <c r="N39" s="1">
        <v>3</v>
      </c>
      <c r="O39" s="4" t="s">
        <v>5</v>
      </c>
      <c r="P39" s="1">
        <v>3</v>
      </c>
    </row>
    <row r="40" spans="11:16">
      <c r="K40" s="1" t="s">
        <v>4</v>
      </c>
      <c r="L40" s="1">
        <v>4</v>
      </c>
      <c r="M40" s="1" t="s">
        <v>1</v>
      </c>
      <c r="N40" s="1" t="s">
        <v>1</v>
      </c>
      <c r="O40" s="4" t="s">
        <v>3</v>
      </c>
      <c r="P40" s="1">
        <v>4</v>
      </c>
    </row>
    <row r="41" spans="11:16">
      <c r="K41" s="1" t="s">
        <v>1</v>
      </c>
      <c r="L41" s="1" t="s">
        <v>1</v>
      </c>
      <c r="M41" s="1" t="s">
        <v>1</v>
      </c>
      <c r="N41" s="1" t="s">
        <v>1</v>
      </c>
      <c r="O41" s="4" t="s">
        <v>2</v>
      </c>
      <c r="P41" s="1">
        <v>5</v>
      </c>
    </row>
    <row r="42" spans="11:16">
      <c r="K42" s="1" t="s">
        <v>1</v>
      </c>
      <c r="L42" s="1" t="s">
        <v>1</v>
      </c>
      <c r="M42" s="1" t="s">
        <v>1</v>
      </c>
      <c r="N42" s="1" t="s">
        <v>1</v>
      </c>
      <c r="O42" s="4" t="s">
        <v>0</v>
      </c>
      <c r="P42" s="1">
        <v>6</v>
      </c>
    </row>
    <row r="43" spans="11:16">
      <c r="K43" s="1" t="s">
        <v>15</v>
      </c>
      <c r="L43" s="1">
        <v>0</v>
      </c>
      <c r="M43" s="4" t="s">
        <v>14</v>
      </c>
      <c r="N43" s="1">
        <v>0</v>
      </c>
      <c r="O43" s="4" t="s">
        <v>14</v>
      </c>
      <c r="P43" s="1">
        <v>0</v>
      </c>
    </row>
    <row r="44" spans="11:16">
      <c r="K44" s="1" t="s">
        <v>13</v>
      </c>
      <c r="L44" s="1">
        <v>1</v>
      </c>
      <c r="M44" s="4" t="s">
        <v>12</v>
      </c>
      <c r="N44" s="1">
        <v>1</v>
      </c>
      <c r="O44" s="4" t="s">
        <v>11</v>
      </c>
      <c r="P44" s="1">
        <v>1</v>
      </c>
    </row>
    <row r="45" spans="11:16">
      <c r="K45" s="1" t="s">
        <v>10</v>
      </c>
      <c r="L45" s="1">
        <v>2</v>
      </c>
      <c r="M45" s="4" t="s">
        <v>9</v>
      </c>
      <c r="N45" s="1">
        <v>2</v>
      </c>
      <c r="O45" s="4" t="s">
        <v>8</v>
      </c>
      <c r="P45" s="1">
        <v>2</v>
      </c>
    </row>
    <row r="46" spans="11:16">
      <c r="K46" s="1" t="s">
        <v>7</v>
      </c>
      <c r="L46" s="1">
        <v>3</v>
      </c>
      <c r="M46" s="4" t="s">
        <v>6</v>
      </c>
      <c r="N46" s="1">
        <v>3</v>
      </c>
      <c r="O46" s="4" t="s">
        <v>5</v>
      </c>
      <c r="P46" s="1">
        <v>3</v>
      </c>
    </row>
    <row r="47" spans="11:16">
      <c r="K47" s="1" t="s">
        <v>4</v>
      </c>
      <c r="L47" s="1">
        <v>4</v>
      </c>
      <c r="M47" s="1" t="s">
        <v>1</v>
      </c>
      <c r="N47" s="1" t="s">
        <v>1</v>
      </c>
      <c r="O47" s="4" t="s">
        <v>3</v>
      </c>
      <c r="P47" s="1">
        <v>4</v>
      </c>
    </row>
    <row r="48" spans="11:16">
      <c r="K48" s="1" t="s">
        <v>1</v>
      </c>
      <c r="L48" s="1" t="s">
        <v>1</v>
      </c>
      <c r="M48" s="1" t="s">
        <v>1</v>
      </c>
      <c r="N48" s="1" t="s">
        <v>1</v>
      </c>
      <c r="O48" s="4" t="s">
        <v>2</v>
      </c>
      <c r="P48" s="1">
        <v>5</v>
      </c>
    </row>
    <row r="49" spans="11:16">
      <c r="K49" s="1" t="s">
        <v>1</v>
      </c>
      <c r="L49" s="1" t="s">
        <v>1</v>
      </c>
      <c r="M49" s="1" t="s">
        <v>1</v>
      </c>
      <c r="N49" s="1" t="s">
        <v>1</v>
      </c>
      <c r="O49" s="4" t="s">
        <v>0</v>
      </c>
      <c r="P49" s="1">
        <v>6</v>
      </c>
    </row>
    <row r="50" spans="11:16">
      <c r="K50" s="1" t="s">
        <v>15</v>
      </c>
      <c r="L50" s="1">
        <v>0</v>
      </c>
      <c r="M50" s="4" t="s">
        <v>14</v>
      </c>
      <c r="N50" s="1">
        <v>0</v>
      </c>
      <c r="O50" s="4" t="s">
        <v>14</v>
      </c>
      <c r="P50" s="1">
        <v>0</v>
      </c>
    </row>
    <row r="51" spans="11:16">
      <c r="K51" s="1" t="s">
        <v>13</v>
      </c>
      <c r="L51" s="1">
        <v>1</v>
      </c>
      <c r="M51" s="4" t="s">
        <v>12</v>
      </c>
      <c r="N51" s="1">
        <v>1</v>
      </c>
      <c r="O51" s="4" t="s">
        <v>11</v>
      </c>
      <c r="P51" s="1">
        <v>1</v>
      </c>
    </row>
    <row r="52" spans="11:16">
      <c r="K52" s="1" t="s">
        <v>10</v>
      </c>
      <c r="L52" s="1">
        <v>2</v>
      </c>
      <c r="M52" s="4" t="s">
        <v>9</v>
      </c>
      <c r="N52" s="1">
        <v>2</v>
      </c>
      <c r="O52" s="4" t="s">
        <v>8</v>
      </c>
      <c r="P52" s="1">
        <v>2</v>
      </c>
    </row>
    <row r="53" spans="11:16">
      <c r="K53" s="1" t="s">
        <v>7</v>
      </c>
      <c r="L53" s="1">
        <v>3</v>
      </c>
      <c r="M53" s="4" t="s">
        <v>6</v>
      </c>
      <c r="N53" s="1">
        <v>3</v>
      </c>
      <c r="O53" s="4" t="s">
        <v>5</v>
      </c>
      <c r="P53" s="1">
        <v>3</v>
      </c>
    </row>
    <row r="54" spans="11:16">
      <c r="K54" s="1" t="s">
        <v>4</v>
      </c>
      <c r="L54" s="1">
        <v>4</v>
      </c>
      <c r="M54" s="1" t="s">
        <v>1</v>
      </c>
      <c r="N54" s="1" t="s">
        <v>1</v>
      </c>
      <c r="O54" s="4" t="s">
        <v>3</v>
      </c>
      <c r="P54" s="1">
        <v>4</v>
      </c>
    </row>
    <row r="55" spans="11:16">
      <c r="K55" s="1" t="s">
        <v>1</v>
      </c>
      <c r="L55" s="1" t="s">
        <v>1</v>
      </c>
      <c r="M55" s="1" t="s">
        <v>1</v>
      </c>
      <c r="N55" s="1" t="s">
        <v>1</v>
      </c>
      <c r="O55" s="4" t="s">
        <v>2</v>
      </c>
      <c r="P55" s="1">
        <v>5</v>
      </c>
    </row>
    <row r="56" spans="11:16">
      <c r="K56" s="1" t="s">
        <v>1</v>
      </c>
      <c r="L56" s="1" t="s">
        <v>1</v>
      </c>
      <c r="M56" s="1" t="s">
        <v>1</v>
      </c>
      <c r="N56" s="1" t="s">
        <v>1</v>
      </c>
      <c r="O56" s="4" t="s">
        <v>0</v>
      </c>
      <c r="P56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5"/>
  <sheetViews>
    <sheetView workbookViewId="0">
      <selection activeCell="V17" sqref="V17"/>
    </sheetView>
  </sheetViews>
  <sheetFormatPr defaultRowHeight="15"/>
  <cols>
    <col min="1" max="2" width="3.125" customWidth="1"/>
    <col min="3" max="3" width="3.125" style="29" customWidth="1"/>
    <col min="4" max="16" width="3.125" style="27" customWidth="1"/>
    <col min="17" max="20" width="3.125" customWidth="1"/>
    <col min="22" max="22" width="55.75" bestFit="1" customWidth="1"/>
  </cols>
  <sheetData>
    <row r="2" spans="3:22">
      <c r="P2" s="27" t="s">
        <v>84</v>
      </c>
      <c r="Q2" s="7" t="s">
        <v>116</v>
      </c>
      <c r="R2" s="27" t="s">
        <v>82</v>
      </c>
      <c r="S2" t="s">
        <v>115</v>
      </c>
      <c r="T2" t="s">
        <v>80</v>
      </c>
      <c r="V2" s="7" t="s">
        <v>114</v>
      </c>
    </row>
    <row r="3" spans="3:22">
      <c r="P3" s="27" t="s">
        <v>84</v>
      </c>
      <c r="Q3" s="7" t="s">
        <v>113</v>
      </c>
      <c r="R3" s="27" t="s">
        <v>82</v>
      </c>
      <c r="S3" t="s">
        <v>112</v>
      </c>
      <c r="T3" t="s">
        <v>80</v>
      </c>
      <c r="V3" s="7" t="s">
        <v>111</v>
      </c>
    </row>
    <row r="4" spans="3:22">
      <c r="P4" s="27" t="s">
        <v>84</v>
      </c>
      <c r="Q4" s="7" t="s">
        <v>110</v>
      </c>
      <c r="R4" s="27" t="s">
        <v>82</v>
      </c>
      <c r="S4" t="s">
        <v>109</v>
      </c>
      <c r="T4" t="s">
        <v>80</v>
      </c>
      <c r="V4" s="7" t="s">
        <v>108</v>
      </c>
    </row>
    <row r="5" spans="3:22">
      <c r="P5" s="27" t="s">
        <v>84</v>
      </c>
      <c r="Q5" s="7" t="s">
        <v>107</v>
      </c>
      <c r="R5" s="27" t="s">
        <v>82</v>
      </c>
      <c r="S5" t="s">
        <v>106</v>
      </c>
      <c r="T5" t="s">
        <v>80</v>
      </c>
      <c r="V5" s="7" t="s">
        <v>105</v>
      </c>
    </row>
    <row r="6" spans="3:22">
      <c r="C6" s="31" t="s">
        <v>97</v>
      </c>
      <c r="D6" s="30" t="str">
        <f>Q7</f>
        <v>ACORIGIN</v>
      </c>
      <c r="E6" s="30" t="s">
        <v>18</v>
      </c>
      <c r="F6" s="30" t="str">
        <f>Q10</f>
        <v>ACCEPTALL</v>
      </c>
      <c r="G6" s="30" t="s">
        <v>101</v>
      </c>
      <c r="P6" s="27" t="s">
        <v>84</v>
      </c>
      <c r="Q6" s="7" t="s">
        <v>104</v>
      </c>
      <c r="R6" s="27" t="s">
        <v>82</v>
      </c>
      <c r="S6" t="s">
        <v>103</v>
      </c>
      <c r="T6" t="s">
        <v>80</v>
      </c>
      <c r="V6" s="7" t="s">
        <v>102</v>
      </c>
    </row>
    <row r="7" spans="3:22">
      <c r="C7" s="31" t="s">
        <v>97</v>
      </c>
      <c r="D7" s="7" t="str">
        <f>Q8</f>
        <v>ACHEADERS</v>
      </c>
      <c r="E7" s="7" t="s">
        <v>95</v>
      </c>
      <c r="F7" s="7" t="str">
        <f>Q9</f>
        <v>OXRContentAccept</v>
      </c>
      <c r="G7" s="7" t="s">
        <v>101</v>
      </c>
      <c r="P7" s="27" t="s">
        <v>84</v>
      </c>
      <c r="Q7" s="7" t="s">
        <v>100</v>
      </c>
      <c r="R7" s="27" t="s">
        <v>82</v>
      </c>
      <c r="S7" s="30" t="s">
        <v>99</v>
      </c>
      <c r="T7" t="s">
        <v>80</v>
      </c>
      <c r="V7" s="7" t="s">
        <v>98</v>
      </c>
    </row>
    <row r="8" spans="3:22">
      <c r="C8" s="31" t="s">
        <v>97</v>
      </c>
      <c r="D8" s="30" t="str">
        <f>Q11</f>
        <v>ACMETHODS</v>
      </c>
      <c r="E8" s="30" t="s">
        <v>96</v>
      </c>
      <c r="F8" s="30" t="str">
        <f>Q2</f>
        <v>METHODPOST</v>
      </c>
      <c r="G8" s="30" t="s">
        <v>95</v>
      </c>
      <c r="H8" s="30" t="str">
        <f>Q3</f>
        <v>METHODGET</v>
      </c>
      <c r="I8" s="30" t="s">
        <v>95</v>
      </c>
      <c r="J8" s="30" t="str">
        <f>Q4</f>
        <v>METHODPATCH</v>
      </c>
      <c r="K8" s="30" t="s">
        <v>95</v>
      </c>
      <c r="L8" s="30" t="str">
        <f>Q5</f>
        <v>METHODDELETE</v>
      </c>
      <c r="M8" s="30" t="s">
        <v>95</v>
      </c>
      <c r="N8" s="30" t="str">
        <f>Q6</f>
        <v>METHODOPTIONS</v>
      </c>
      <c r="O8" s="30" t="s">
        <v>94</v>
      </c>
      <c r="P8" s="27" t="s">
        <v>84</v>
      </c>
      <c r="Q8" s="7" t="s">
        <v>93</v>
      </c>
      <c r="R8" s="27" t="s">
        <v>82</v>
      </c>
      <c r="S8" s="7" t="s">
        <v>92</v>
      </c>
      <c r="T8" t="s">
        <v>80</v>
      </c>
      <c r="V8" s="7" t="s">
        <v>91</v>
      </c>
    </row>
    <row r="9" spans="3:22">
      <c r="P9" s="27" t="s">
        <v>84</v>
      </c>
      <c r="Q9" s="7" t="s">
        <v>90</v>
      </c>
      <c r="R9" s="27" t="s">
        <v>82</v>
      </c>
      <c r="S9" s="7" t="s">
        <v>89</v>
      </c>
      <c r="T9" t="s">
        <v>80</v>
      </c>
      <c r="V9" s="7" t="s">
        <v>88</v>
      </c>
    </row>
    <row r="10" spans="3:22">
      <c r="P10" s="27" t="s">
        <v>84</v>
      </c>
      <c r="Q10" s="7" t="s">
        <v>87</v>
      </c>
      <c r="R10" s="27" t="s">
        <v>82</v>
      </c>
      <c r="S10" s="30" t="s">
        <v>86</v>
      </c>
      <c r="T10" t="s">
        <v>80</v>
      </c>
      <c r="V10" s="7" t="s">
        <v>85</v>
      </c>
    </row>
    <row r="11" spans="3:22">
      <c r="P11" s="27" t="s">
        <v>84</v>
      </c>
      <c r="Q11" s="7" t="s">
        <v>83</v>
      </c>
      <c r="R11" s="27" t="s">
        <v>82</v>
      </c>
      <c r="S11" s="30" t="s">
        <v>81</v>
      </c>
      <c r="T11" t="s">
        <v>80</v>
      </c>
      <c r="V11" s="7" t="s">
        <v>79</v>
      </c>
    </row>
    <row r="13" spans="3:22">
      <c r="V13" s="7" t="s">
        <v>78</v>
      </c>
    </row>
    <row r="14" spans="3:22">
      <c r="V14" s="7" t="s">
        <v>77</v>
      </c>
    </row>
    <row r="15" spans="3:22">
      <c r="V15" s="7" t="s">
        <v>76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2"/>
  <sheetViews>
    <sheetView workbookViewId="0">
      <selection activeCell="D28" sqref="D28:D29"/>
    </sheetView>
  </sheetViews>
  <sheetFormatPr defaultRowHeight="15"/>
  <cols>
    <col min="1" max="1" width="1.875" style="13" bestFit="1" customWidth="1"/>
    <col min="2" max="2" width="25.375" style="14" bestFit="1" customWidth="1"/>
    <col min="3" max="3" width="1.875" style="13" bestFit="1" customWidth="1"/>
    <col min="4" max="4" width="7.875" style="14" bestFit="1" customWidth="1"/>
    <col min="5" max="5" width="1.875" style="13" bestFit="1" customWidth="1"/>
    <col min="6" max="6" width="10.875" style="14" bestFit="1" customWidth="1"/>
    <col min="7" max="7" width="1.875" style="13" bestFit="1" customWidth="1"/>
    <col min="8" max="8" width="11.875" style="14" bestFit="1" customWidth="1"/>
    <col min="9" max="9" width="1.875" style="13" bestFit="1" customWidth="1"/>
    <col min="10" max="10" width="3.875" style="12" customWidth="1"/>
    <col min="11" max="11" width="1.875" style="13" bestFit="1" customWidth="1"/>
    <col min="12" max="12" width="7.125" style="12" bestFit="1" customWidth="1"/>
    <col min="13" max="13" width="1.875" style="12" bestFit="1" customWidth="1"/>
    <col min="14" max="14" width="68.875" style="12" bestFit="1" customWidth="1"/>
    <col min="15" max="15" width="1.875" style="12" bestFit="1" customWidth="1"/>
    <col min="16" max="16" width="3.875" style="12" customWidth="1"/>
    <col min="17" max="17" width="1.875" style="12" bestFit="1" customWidth="1"/>
    <col min="18" max="18" width="5.75" style="12" bestFit="1" customWidth="1"/>
    <col min="19" max="19" width="1.875" style="12" bestFit="1" customWidth="1"/>
    <col min="20" max="20" width="5.5" style="12" bestFit="1" customWidth="1"/>
    <col min="21" max="21" width="1.875" style="12" bestFit="1" customWidth="1"/>
    <col min="22" max="22" width="4.875" style="12" bestFit="1" customWidth="1"/>
    <col min="23" max="23" width="1.875" style="12" bestFit="1" customWidth="1"/>
    <col min="24" max="24" width="6.875" style="12" bestFit="1" customWidth="1"/>
    <col min="25" max="25" width="1.875" style="12" bestFit="1" customWidth="1"/>
    <col min="26" max="26" width="5.875" style="12" bestFit="1" customWidth="1"/>
    <col min="27" max="27" width="1.875" style="12" bestFit="1" customWidth="1"/>
    <col min="28" max="28" width="14" style="12" bestFit="1" customWidth="1"/>
    <col min="29" max="29" width="1.875" style="12" bestFit="1" customWidth="1"/>
    <col min="30" max="30" width="6.875" style="12" bestFit="1" customWidth="1"/>
    <col min="31" max="31" width="1.875" style="12" bestFit="1" customWidth="1"/>
    <col min="32" max="32" width="6.875" style="12" bestFit="1" customWidth="1"/>
    <col min="33" max="33" width="1.875" style="12" bestFit="1" customWidth="1"/>
    <col min="34" max="34" width="7.875" style="12" bestFit="1" customWidth="1"/>
    <col min="35" max="35" width="1.875" style="12" bestFit="1" customWidth="1"/>
    <col min="36" max="16384" width="9" style="12"/>
  </cols>
  <sheetData>
    <row r="2" spans="1:35">
      <c r="A2" s="13" t="s">
        <v>64</v>
      </c>
      <c r="B2" s="14" t="s">
        <v>53</v>
      </c>
      <c r="C2" s="13" t="s">
        <v>64</v>
      </c>
      <c r="D2" s="14" t="s">
        <v>52</v>
      </c>
      <c r="E2" s="13" t="s">
        <v>64</v>
      </c>
      <c r="F2" s="14" t="s">
        <v>51</v>
      </c>
      <c r="G2" s="13" t="s">
        <v>64</v>
      </c>
      <c r="H2" s="14" t="s">
        <v>50</v>
      </c>
      <c r="I2" s="13" t="s">
        <v>64</v>
      </c>
      <c r="K2" t="s">
        <v>64</v>
      </c>
      <c r="L2" s="32" t="s">
        <v>117</v>
      </c>
      <c r="M2" t="s">
        <v>64</v>
      </c>
      <c r="N2" s="32" t="s">
        <v>118</v>
      </c>
      <c r="O2" t="s">
        <v>64</v>
      </c>
      <c r="Q2" s="34" t="s">
        <v>64</v>
      </c>
      <c r="R2" s="34" t="s">
        <v>149</v>
      </c>
      <c r="S2" s="34" t="s">
        <v>64</v>
      </c>
      <c r="T2" s="34" t="s">
        <v>150</v>
      </c>
      <c r="U2" s="34" t="s">
        <v>64</v>
      </c>
      <c r="V2" s="35" t="s">
        <v>141</v>
      </c>
      <c r="W2" s="34" t="s">
        <v>64</v>
      </c>
      <c r="X2" s="36" t="s">
        <v>137</v>
      </c>
      <c r="Y2" s="34" t="s">
        <v>64</v>
      </c>
      <c r="Z2" s="36" t="s">
        <v>139</v>
      </c>
      <c r="AA2" s="34" t="s">
        <v>64</v>
      </c>
      <c r="AB2" s="36" t="s">
        <v>141</v>
      </c>
      <c r="AC2" s="34" t="s">
        <v>64</v>
      </c>
      <c r="AD2" s="36" t="s">
        <v>143</v>
      </c>
      <c r="AE2" s="34" t="s">
        <v>64</v>
      </c>
      <c r="AF2" s="36" t="s">
        <v>145</v>
      </c>
      <c r="AG2" s="34" t="s">
        <v>64</v>
      </c>
      <c r="AH2" s="36" t="s">
        <v>147</v>
      </c>
      <c r="AI2" s="34" t="s">
        <v>64</v>
      </c>
    </row>
    <row r="3" spans="1:35">
      <c r="A3" s="13" t="s">
        <v>64</v>
      </c>
      <c r="B3" s="15" t="s">
        <v>48</v>
      </c>
      <c r="C3" s="13" t="s">
        <v>64</v>
      </c>
      <c r="D3" s="15" t="s">
        <v>48</v>
      </c>
      <c r="E3" s="13" t="s">
        <v>64</v>
      </c>
      <c r="F3" s="15" t="s">
        <v>48</v>
      </c>
      <c r="G3" s="13" t="s">
        <v>64</v>
      </c>
      <c r="H3" s="15" t="s">
        <v>48</v>
      </c>
      <c r="I3" s="13" t="s">
        <v>64</v>
      </c>
      <c r="K3" t="s">
        <v>64</v>
      </c>
      <c r="L3" s="33" t="s">
        <v>119</v>
      </c>
      <c r="M3" t="s">
        <v>64</v>
      </c>
      <c r="N3" s="33" t="s">
        <v>119</v>
      </c>
      <c r="O3" t="s">
        <v>64</v>
      </c>
      <c r="Q3" s="34" t="s">
        <v>64</v>
      </c>
      <c r="R3" s="37" t="s">
        <v>151</v>
      </c>
      <c r="S3" s="34" t="s">
        <v>64</v>
      </c>
      <c r="T3" s="37" t="s">
        <v>151</v>
      </c>
      <c r="U3" s="34" t="s">
        <v>64</v>
      </c>
      <c r="V3" s="37" t="s">
        <v>151</v>
      </c>
      <c r="W3" s="34" t="s">
        <v>64</v>
      </c>
      <c r="X3" s="37" t="s">
        <v>151</v>
      </c>
      <c r="Y3" s="34" t="s">
        <v>64</v>
      </c>
      <c r="Z3" s="37" t="s">
        <v>151</v>
      </c>
      <c r="AA3" s="34" t="s">
        <v>64</v>
      </c>
      <c r="AB3" s="37" t="s">
        <v>151</v>
      </c>
      <c r="AC3" s="34" t="s">
        <v>64</v>
      </c>
      <c r="AD3" s="37" t="s">
        <v>151</v>
      </c>
      <c r="AE3" s="34" t="s">
        <v>64</v>
      </c>
      <c r="AF3" s="37" t="s">
        <v>151</v>
      </c>
      <c r="AG3" s="34" t="s">
        <v>64</v>
      </c>
      <c r="AH3" s="37" t="s">
        <v>151</v>
      </c>
      <c r="AI3" s="34" t="s">
        <v>64</v>
      </c>
    </row>
    <row r="4" spans="1:35">
      <c r="A4" s="13" t="s">
        <v>64</v>
      </c>
      <c r="B4" s="14" t="s">
        <v>47</v>
      </c>
      <c r="C4" s="13" t="s">
        <v>64</v>
      </c>
      <c r="D4" t="s">
        <v>10</v>
      </c>
      <c r="E4" s="13" t="s">
        <v>64</v>
      </c>
      <c r="F4" s="14" t="s">
        <v>6</v>
      </c>
      <c r="G4" s="13" t="s">
        <v>64</v>
      </c>
      <c r="H4" s="14" t="s">
        <v>0</v>
      </c>
      <c r="I4" s="13" t="s">
        <v>64</v>
      </c>
      <c r="K4" t="s">
        <v>64</v>
      </c>
      <c r="L4" s="32" t="s">
        <v>120</v>
      </c>
      <c r="M4" t="s">
        <v>64</v>
      </c>
      <c r="N4" s="32" t="s">
        <v>121</v>
      </c>
      <c r="O4" t="s">
        <v>64</v>
      </c>
      <c r="Q4" s="34" t="s">
        <v>64</v>
      </c>
      <c r="R4" s="38" t="s">
        <v>137</v>
      </c>
      <c r="S4" s="34" t="s">
        <v>64</v>
      </c>
      <c r="T4" s="38" t="s">
        <v>137</v>
      </c>
      <c r="U4" s="34" t="s">
        <v>64</v>
      </c>
      <c r="V4" s="39">
        <v>2.54</v>
      </c>
      <c r="W4" s="34" t="s">
        <v>64</v>
      </c>
      <c r="X4" s="40">
        <v>1</v>
      </c>
      <c r="Y4" s="34" t="s">
        <v>64</v>
      </c>
      <c r="Z4" s="40">
        <v>10</v>
      </c>
      <c r="AA4" s="34" t="s">
        <v>64</v>
      </c>
      <c r="AB4" s="41">
        <f>X4/V4</f>
        <v>0.39370078740157477</v>
      </c>
      <c r="AC4" s="34" t="s">
        <v>64</v>
      </c>
      <c r="AD4" s="42">
        <f>AB4*V7</f>
        <v>37.795275590551178</v>
      </c>
      <c r="AE4" s="34" t="s">
        <v>64</v>
      </c>
      <c r="AF4" s="42">
        <f>AB4*V8</f>
        <v>28.346456692913385</v>
      </c>
      <c r="AG4" s="34" t="s">
        <v>64</v>
      </c>
      <c r="AH4" s="42">
        <f>AB4*V9</f>
        <v>340.15748031496059</v>
      </c>
      <c r="AI4" s="34" t="s">
        <v>64</v>
      </c>
    </row>
    <row r="5" spans="1:35">
      <c r="A5" s="13" t="s">
        <v>64</v>
      </c>
      <c r="B5" s="14" t="s">
        <v>46</v>
      </c>
      <c r="C5" s="13" t="s">
        <v>64</v>
      </c>
      <c r="D5" t="s">
        <v>7</v>
      </c>
      <c r="E5" s="13" t="s">
        <v>64</v>
      </c>
      <c r="F5" s="14" t="s">
        <v>9</v>
      </c>
      <c r="G5" s="13" t="s">
        <v>64</v>
      </c>
      <c r="H5" s="14" t="s">
        <v>8</v>
      </c>
      <c r="I5" s="13" t="s">
        <v>64</v>
      </c>
      <c r="K5" t="s">
        <v>64</v>
      </c>
      <c r="L5" s="32" t="s">
        <v>122</v>
      </c>
      <c r="M5" t="s">
        <v>64</v>
      </c>
      <c r="N5" s="32" t="s">
        <v>123</v>
      </c>
      <c r="O5" t="s">
        <v>64</v>
      </c>
      <c r="Q5" s="34" t="s">
        <v>64</v>
      </c>
      <c r="R5" s="38" t="s">
        <v>139</v>
      </c>
      <c r="S5" s="34" t="s">
        <v>64</v>
      </c>
      <c r="T5" s="38" t="s">
        <v>139</v>
      </c>
      <c r="U5" s="34" t="s">
        <v>64</v>
      </c>
      <c r="V5" s="43">
        <f>V4*10</f>
        <v>25.4</v>
      </c>
      <c r="W5" s="34" t="s">
        <v>64</v>
      </c>
      <c r="X5" s="40">
        <f>X4/10</f>
        <v>0.1</v>
      </c>
      <c r="Y5" s="34" t="s">
        <v>64</v>
      </c>
      <c r="Z5" s="40">
        <f>Z4/10</f>
        <v>1</v>
      </c>
      <c r="AA5" s="34" t="s">
        <v>64</v>
      </c>
      <c r="AB5" s="42">
        <f>AB4/10</f>
        <v>3.937007874015748E-2</v>
      </c>
      <c r="AC5" s="34" t="s">
        <v>64</v>
      </c>
      <c r="AD5" s="42">
        <f>AD4/10</f>
        <v>3.7795275590551176</v>
      </c>
      <c r="AE5" s="34" t="s">
        <v>64</v>
      </c>
      <c r="AF5" s="42">
        <f>AF4/10</f>
        <v>2.8346456692913384</v>
      </c>
      <c r="AG5" s="34" t="s">
        <v>64</v>
      </c>
      <c r="AH5" s="42">
        <f>AH4/10</f>
        <v>34.015748031496059</v>
      </c>
      <c r="AI5" s="34" t="s">
        <v>64</v>
      </c>
    </row>
    <row r="6" spans="1:35">
      <c r="A6" s="13" t="s">
        <v>64</v>
      </c>
      <c r="B6" s="14" t="s">
        <v>45</v>
      </c>
      <c r="C6" s="13" t="s">
        <v>64</v>
      </c>
      <c r="D6" t="s">
        <v>4</v>
      </c>
      <c r="E6" s="13" t="s">
        <v>64</v>
      </c>
      <c r="F6" s="14" t="s">
        <v>9</v>
      </c>
      <c r="G6" s="13" t="s">
        <v>64</v>
      </c>
      <c r="H6" s="14" t="s">
        <v>11</v>
      </c>
      <c r="I6" s="13" t="s">
        <v>64</v>
      </c>
      <c r="K6" t="s">
        <v>64</v>
      </c>
      <c r="L6" s="32" t="s">
        <v>124</v>
      </c>
      <c r="M6" t="s">
        <v>64</v>
      </c>
      <c r="N6" s="32" t="s">
        <v>125</v>
      </c>
      <c r="O6" t="s">
        <v>64</v>
      </c>
      <c r="Q6" s="34" t="s">
        <v>64</v>
      </c>
      <c r="R6" s="38" t="s">
        <v>141</v>
      </c>
      <c r="S6" s="34" t="s">
        <v>64</v>
      </c>
      <c r="T6" s="38" t="s">
        <v>141</v>
      </c>
      <c r="U6" s="34" t="s">
        <v>64</v>
      </c>
      <c r="V6" s="44">
        <v>1</v>
      </c>
      <c r="W6" s="34" t="s">
        <v>64</v>
      </c>
      <c r="X6" s="39">
        <v>2.54</v>
      </c>
      <c r="Y6" s="34" t="s">
        <v>64</v>
      </c>
      <c r="Z6" s="43">
        <f>X6*10</f>
        <v>25.4</v>
      </c>
      <c r="AA6" s="34" t="s">
        <v>64</v>
      </c>
      <c r="AB6" s="44">
        <v>1</v>
      </c>
      <c r="AC6" s="34" t="s">
        <v>64</v>
      </c>
      <c r="AD6" s="44">
        <v>96</v>
      </c>
      <c r="AE6" s="34" t="s">
        <v>64</v>
      </c>
      <c r="AF6" s="44">
        <v>72</v>
      </c>
      <c r="AG6" s="34" t="s">
        <v>64</v>
      </c>
      <c r="AH6" s="44">
        <f>AF6*12</f>
        <v>864</v>
      </c>
      <c r="AI6" s="34" t="s">
        <v>64</v>
      </c>
    </row>
    <row r="7" spans="1:35">
      <c r="A7" s="13" t="s">
        <v>64</v>
      </c>
      <c r="B7" s="14" t="s">
        <v>44</v>
      </c>
      <c r="C7" s="13" t="s">
        <v>64</v>
      </c>
      <c r="D7" t="s">
        <v>15</v>
      </c>
      <c r="E7" s="13" t="s">
        <v>64</v>
      </c>
      <c r="F7" s="14" t="s">
        <v>12</v>
      </c>
      <c r="G7" s="13" t="s">
        <v>64</v>
      </c>
      <c r="H7" s="14" t="s">
        <v>5</v>
      </c>
      <c r="I7" s="13" t="s">
        <v>64</v>
      </c>
      <c r="K7" t="s">
        <v>64</v>
      </c>
      <c r="L7" s="32" t="s">
        <v>126</v>
      </c>
      <c r="M7" t="s">
        <v>64</v>
      </c>
      <c r="N7" s="32" t="s">
        <v>127</v>
      </c>
      <c r="O7" t="s">
        <v>64</v>
      </c>
      <c r="Q7" s="34" t="s">
        <v>64</v>
      </c>
      <c r="R7" s="38" t="s">
        <v>143</v>
      </c>
      <c r="S7" s="34" t="s">
        <v>64</v>
      </c>
      <c r="T7" s="38" t="s">
        <v>143</v>
      </c>
      <c r="U7" s="34" t="s">
        <v>64</v>
      </c>
      <c r="V7" s="44">
        <v>96</v>
      </c>
      <c r="W7" s="34" t="s">
        <v>64</v>
      </c>
      <c r="X7" s="45">
        <v>2.6458333333333334E-2</v>
      </c>
      <c r="Y7" s="34" t="s">
        <v>64</v>
      </c>
      <c r="Z7" s="42">
        <f>X7*10</f>
        <v>0.26458333333333334</v>
      </c>
      <c r="AA7" s="34" t="s">
        <v>64</v>
      </c>
      <c r="AB7" s="42">
        <f>1/V7</f>
        <v>1.0416666666666666E-2</v>
      </c>
      <c r="AC7" s="34" t="s">
        <v>64</v>
      </c>
      <c r="AD7" s="46">
        <v>1</v>
      </c>
      <c r="AE7" s="34" t="s">
        <v>64</v>
      </c>
      <c r="AF7" s="47">
        <v>0.75</v>
      </c>
      <c r="AG7" s="34" t="s">
        <v>64</v>
      </c>
      <c r="AH7" s="46">
        <v>9</v>
      </c>
      <c r="AI7" s="34" t="s">
        <v>64</v>
      </c>
    </row>
    <row r="8" spans="1:35">
      <c r="A8" s="13" t="s">
        <v>64</v>
      </c>
      <c r="B8" s="14" t="s">
        <v>43</v>
      </c>
      <c r="C8" s="13" t="s">
        <v>64</v>
      </c>
      <c r="D8" t="s">
        <v>13</v>
      </c>
      <c r="E8" s="13" t="s">
        <v>64</v>
      </c>
      <c r="F8" s="14" t="s">
        <v>12</v>
      </c>
      <c r="G8" s="13" t="s">
        <v>64</v>
      </c>
      <c r="H8" s="14" t="s">
        <v>3</v>
      </c>
      <c r="I8" s="13" t="s">
        <v>64</v>
      </c>
      <c r="K8" t="s">
        <v>64</v>
      </c>
      <c r="L8" s="32" t="s">
        <v>128</v>
      </c>
      <c r="M8" t="s">
        <v>64</v>
      </c>
      <c r="N8" s="32" t="s">
        <v>129</v>
      </c>
      <c r="O8" t="s">
        <v>64</v>
      </c>
      <c r="Q8" s="34" t="s">
        <v>64</v>
      </c>
      <c r="R8" s="38" t="s">
        <v>145</v>
      </c>
      <c r="S8" s="34" t="s">
        <v>64</v>
      </c>
      <c r="T8" s="38" t="s">
        <v>145</v>
      </c>
      <c r="U8" s="34" t="s">
        <v>64</v>
      </c>
      <c r="V8" s="44">
        <v>72</v>
      </c>
      <c r="W8" s="34" t="s">
        <v>64</v>
      </c>
      <c r="X8" s="42">
        <v>3.5277777777777776E-2</v>
      </c>
      <c r="Y8" s="34" t="s">
        <v>64</v>
      </c>
      <c r="Z8" s="42">
        <f>X8*10</f>
        <v>0.35277777777777775</v>
      </c>
      <c r="AA8" s="34" t="s">
        <v>64</v>
      </c>
      <c r="AB8" s="42">
        <f>1/72</f>
        <v>1.3888888888888888E-2</v>
      </c>
      <c r="AC8" s="34" t="s">
        <v>64</v>
      </c>
      <c r="AD8" s="42">
        <f>96/72</f>
        <v>1.3333333333333333</v>
      </c>
      <c r="AE8" s="34" t="s">
        <v>64</v>
      </c>
      <c r="AF8" s="46">
        <v>1</v>
      </c>
      <c r="AG8" s="34" t="s">
        <v>64</v>
      </c>
      <c r="AH8" s="46">
        <v>12</v>
      </c>
      <c r="AI8" s="34" t="s">
        <v>64</v>
      </c>
    </row>
    <row r="9" spans="1:35">
      <c r="A9" s="13" t="s">
        <v>64</v>
      </c>
      <c r="B9" s="14" t="s">
        <v>42</v>
      </c>
      <c r="C9" s="13" t="s">
        <v>64</v>
      </c>
      <c r="E9" s="13" t="s">
        <v>64</v>
      </c>
      <c r="F9" s="14" t="s">
        <v>12</v>
      </c>
      <c r="G9" s="13" t="s">
        <v>64</v>
      </c>
      <c r="H9" s="14" t="s">
        <v>2</v>
      </c>
      <c r="I9" s="13" t="s">
        <v>64</v>
      </c>
      <c r="K9" t="s">
        <v>64</v>
      </c>
      <c r="L9" s="32" t="s">
        <v>130</v>
      </c>
      <c r="M9" t="s">
        <v>64</v>
      </c>
      <c r="N9" s="32" t="s">
        <v>131</v>
      </c>
      <c r="O9" t="s">
        <v>64</v>
      </c>
      <c r="Q9" s="34" t="s">
        <v>64</v>
      </c>
      <c r="R9" s="38" t="s">
        <v>147</v>
      </c>
      <c r="S9" s="34" t="s">
        <v>64</v>
      </c>
      <c r="T9" s="38" t="s">
        <v>147</v>
      </c>
      <c r="U9" s="34" t="s">
        <v>64</v>
      </c>
      <c r="V9" s="44">
        <f>V8*12</f>
        <v>864</v>
      </c>
      <c r="W9" s="34" t="s">
        <v>64</v>
      </c>
      <c r="X9" s="48">
        <v>2.9398148148148148E-3</v>
      </c>
      <c r="Y9" s="34" t="s">
        <v>64</v>
      </c>
      <c r="Z9" s="42">
        <f>X9*10</f>
        <v>2.9398148148148149E-2</v>
      </c>
      <c r="AA9" s="34" t="s">
        <v>64</v>
      </c>
      <c r="AB9" s="49">
        <f>1/V9</f>
        <v>1.1574074074074073E-3</v>
      </c>
      <c r="AC9" s="34" t="s">
        <v>64</v>
      </c>
      <c r="AD9" s="42">
        <v>0.1111111111111111</v>
      </c>
      <c r="AE9" s="34" t="s">
        <v>64</v>
      </c>
      <c r="AF9" s="48">
        <f>1/12</f>
        <v>8.3333333333333329E-2</v>
      </c>
      <c r="AG9" s="34" t="s">
        <v>64</v>
      </c>
      <c r="AH9" s="46">
        <v>1</v>
      </c>
      <c r="AI9" s="34" t="s">
        <v>64</v>
      </c>
    </row>
    <row r="10" spans="1:35">
      <c r="A10" s="13" t="s">
        <v>64</v>
      </c>
      <c r="B10" s="14" t="s">
        <v>41</v>
      </c>
      <c r="C10" s="13" t="s">
        <v>64</v>
      </c>
      <c r="E10" s="13" t="s">
        <v>64</v>
      </c>
      <c r="F10" s="14" t="s">
        <v>14</v>
      </c>
      <c r="G10" s="13" t="s">
        <v>64</v>
      </c>
      <c r="I10" s="13" t="s">
        <v>64</v>
      </c>
      <c r="K10" t="s">
        <v>64</v>
      </c>
      <c r="L10" s="32" t="s">
        <v>132</v>
      </c>
      <c r="M10" t="s">
        <v>64</v>
      </c>
      <c r="N10" s="32" t="s">
        <v>133</v>
      </c>
      <c r="O10" t="s">
        <v>64</v>
      </c>
    </row>
    <row r="11" spans="1:35">
      <c r="A11" s="13" t="s">
        <v>64</v>
      </c>
      <c r="B11" s="14" t="s">
        <v>40</v>
      </c>
      <c r="C11" s="13" t="s">
        <v>64</v>
      </c>
      <c r="E11" s="13" t="s">
        <v>64</v>
      </c>
      <c r="G11" s="13" t="s">
        <v>64</v>
      </c>
      <c r="I11" s="13" t="s">
        <v>64</v>
      </c>
      <c r="K11" t="s">
        <v>64</v>
      </c>
      <c r="L11" s="32" t="s">
        <v>134</v>
      </c>
      <c r="M11" t="s">
        <v>64</v>
      </c>
      <c r="N11" s="32" t="s">
        <v>135</v>
      </c>
      <c r="O11" t="s">
        <v>64</v>
      </c>
    </row>
    <row r="12" spans="1:35">
      <c r="A12" s="13" t="s">
        <v>64</v>
      </c>
      <c r="B12" s="14" t="s">
        <v>39</v>
      </c>
      <c r="C12" s="13" t="s">
        <v>64</v>
      </c>
      <c r="E12" s="13" t="s">
        <v>64</v>
      </c>
      <c r="G12" s="13" t="s">
        <v>64</v>
      </c>
      <c r="I12" s="13" t="s">
        <v>64</v>
      </c>
      <c r="K12" t="s">
        <v>64</v>
      </c>
      <c r="L12" s="32" t="s">
        <v>136</v>
      </c>
      <c r="M12" t="s">
        <v>64</v>
      </c>
      <c r="N12"/>
      <c r="O12" t="s">
        <v>64</v>
      </c>
    </row>
    <row r="13" spans="1:35">
      <c r="K13"/>
      <c r="L13" s="32"/>
      <c r="M13" s="32"/>
      <c r="N13"/>
      <c r="O13"/>
    </row>
    <row r="14" spans="1:35">
      <c r="K14"/>
      <c r="L14" s="32"/>
      <c r="M14" s="32"/>
      <c r="N14"/>
      <c r="O14"/>
    </row>
    <row r="15" spans="1:35">
      <c r="K15" t="s">
        <v>64</v>
      </c>
      <c r="L15" s="32" t="s">
        <v>117</v>
      </c>
      <c r="M15" t="s">
        <v>64</v>
      </c>
      <c r="N15" s="32" t="s">
        <v>118</v>
      </c>
      <c r="O15" t="s">
        <v>64</v>
      </c>
    </row>
    <row r="16" spans="1:35">
      <c r="K16" t="s">
        <v>64</v>
      </c>
      <c r="L16" s="33" t="s">
        <v>119</v>
      </c>
      <c r="M16" t="s">
        <v>64</v>
      </c>
      <c r="N16" s="33" t="s">
        <v>119</v>
      </c>
      <c r="O16" t="s">
        <v>64</v>
      </c>
    </row>
    <row r="17" spans="11:15">
      <c r="K17" t="s">
        <v>64</v>
      </c>
      <c r="L17" s="32" t="s">
        <v>137</v>
      </c>
      <c r="M17" t="s">
        <v>64</v>
      </c>
      <c r="N17" s="32" t="s">
        <v>138</v>
      </c>
      <c r="O17" t="s">
        <v>64</v>
      </c>
    </row>
    <row r="18" spans="11:15">
      <c r="K18" t="s">
        <v>64</v>
      </c>
      <c r="L18" s="32" t="s">
        <v>139</v>
      </c>
      <c r="M18" t="s">
        <v>64</v>
      </c>
      <c r="N18" s="32" t="s">
        <v>140</v>
      </c>
      <c r="O18" t="s">
        <v>64</v>
      </c>
    </row>
    <row r="19" spans="11:15">
      <c r="K19" t="s">
        <v>64</v>
      </c>
      <c r="L19" s="32" t="s">
        <v>141</v>
      </c>
      <c r="M19" t="s">
        <v>64</v>
      </c>
      <c r="N19" s="32" t="s">
        <v>142</v>
      </c>
      <c r="O19" t="s">
        <v>64</v>
      </c>
    </row>
    <row r="20" spans="11:15">
      <c r="K20" t="s">
        <v>64</v>
      </c>
      <c r="L20" s="32" t="s">
        <v>143</v>
      </c>
      <c r="M20" t="s">
        <v>64</v>
      </c>
      <c r="N20" s="32" t="s">
        <v>144</v>
      </c>
      <c r="O20" t="s">
        <v>64</v>
      </c>
    </row>
    <row r="21" spans="11:15">
      <c r="K21" t="s">
        <v>64</v>
      </c>
      <c r="L21" s="32" t="s">
        <v>145</v>
      </c>
      <c r="M21" t="s">
        <v>64</v>
      </c>
      <c r="N21" s="32" t="s">
        <v>146</v>
      </c>
      <c r="O21" t="s">
        <v>64</v>
      </c>
    </row>
    <row r="22" spans="11:15">
      <c r="K22" t="s">
        <v>64</v>
      </c>
      <c r="L22" s="32" t="s">
        <v>147</v>
      </c>
      <c r="M22" t="s">
        <v>64</v>
      </c>
      <c r="N22" s="32" t="s">
        <v>148</v>
      </c>
      <c r="O22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2"/>
  <sheetViews>
    <sheetView tabSelected="1" workbookViewId="0">
      <selection activeCell="I29" sqref="I29"/>
    </sheetView>
  </sheetViews>
  <sheetFormatPr defaultRowHeight="15"/>
  <sheetData>
    <row r="6" spans="2:10">
      <c r="B6" t="s">
        <v>167</v>
      </c>
      <c r="F6" t="s">
        <v>166</v>
      </c>
      <c r="I6" t="s">
        <v>165</v>
      </c>
    </row>
    <row r="7" spans="2:10">
      <c r="B7" t="s">
        <v>152</v>
      </c>
      <c r="C7" t="s">
        <v>14</v>
      </c>
      <c r="D7" t="s">
        <v>154</v>
      </c>
      <c r="E7" t="s">
        <v>152</v>
      </c>
      <c r="F7" t="s">
        <v>164</v>
      </c>
      <c r="G7" t="s">
        <v>154</v>
      </c>
      <c r="H7" t="s">
        <v>152</v>
      </c>
      <c r="I7" t="s">
        <v>163</v>
      </c>
      <c r="J7" t="s">
        <v>154</v>
      </c>
    </row>
    <row r="8" spans="2:10">
      <c r="B8" t="s">
        <v>152</v>
      </c>
      <c r="C8" t="s">
        <v>42</v>
      </c>
      <c r="D8" t="s">
        <v>154</v>
      </c>
      <c r="E8" t="s">
        <v>152</v>
      </c>
      <c r="F8" t="s">
        <v>162</v>
      </c>
      <c r="G8" t="s">
        <v>154</v>
      </c>
      <c r="H8" t="s">
        <v>152</v>
      </c>
      <c r="I8" t="s">
        <v>161</v>
      </c>
      <c r="J8" t="s">
        <v>154</v>
      </c>
    </row>
    <row r="9" spans="2:10">
      <c r="B9" t="s">
        <v>152</v>
      </c>
      <c r="C9" t="s">
        <v>12</v>
      </c>
      <c r="D9" t="s">
        <v>154</v>
      </c>
      <c r="E9" t="s">
        <v>152</v>
      </c>
      <c r="F9" t="s">
        <v>160</v>
      </c>
      <c r="G9" t="s">
        <v>154</v>
      </c>
      <c r="H9" t="s">
        <v>152</v>
      </c>
      <c r="I9" t="s">
        <v>159</v>
      </c>
      <c r="J9" t="s">
        <v>152</v>
      </c>
    </row>
    <row r="10" spans="2:10">
      <c r="B10" t="s">
        <v>152</v>
      </c>
      <c r="C10" t="s">
        <v>158</v>
      </c>
      <c r="D10" t="s">
        <v>154</v>
      </c>
      <c r="E10" t="s">
        <v>152</v>
      </c>
      <c r="F10" t="s">
        <v>157</v>
      </c>
      <c r="G10" t="s">
        <v>154</v>
      </c>
    </row>
    <row r="11" spans="2:10">
      <c r="B11" t="s">
        <v>152</v>
      </c>
      <c r="C11" t="s">
        <v>156</v>
      </c>
      <c r="D11" t="s">
        <v>152</v>
      </c>
      <c r="E11" t="s">
        <v>152</v>
      </c>
      <c r="F11" t="s">
        <v>155</v>
      </c>
      <c r="G11" t="s">
        <v>154</v>
      </c>
    </row>
    <row r="12" spans="2:10">
      <c r="E12" t="s">
        <v>152</v>
      </c>
      <c r="F12" t="s">
        <v>153</v>
      </c>
      <c r="G1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UI Graphic</vt:lpstr>
      <vt:lpstr>Layouts</vt:lpstr>
      <vt:lpstr>CONSTS</vt:lpstr>
      <vt:lpstr>CONSTS SRVR APP</vt:lpstr>
      <vt:lpstr>Tables -Markdown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2016-10-28T23:48:52Z</dcterms:created>
  <dcterms:modified xsi:type="dcterms:W3CDTF">2016-10-28T23:58:48Z</dcterms:modified>
</cp:coreProperties>
</file>