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heJCR/Desktop/Biology 2A03/Lab Material/Lab #4/"/>
    </mc:Choice>
  </mc:AlternateContent>
  <bookViews>
    <workbookView xWindow="0" yWindow="460" windowWidth="28800" windowHeight="160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J42" i="1"/>
  <c r="I42" i="1"/>
  <c r="J41" i="1"/>
  <c r="I41" i="1"/>
  <c r="L35" i="1"/>
  <c r="L36" i="1"/>
  <c r="L37" i="1"/>
  <c r="L38" i="1"/>
  <c r="L39" i="1"/>
  <c r="L34" i="1"/>
  <c r="K35" i="1"/>
  <c r="K36" i="1"/>
  <c r="K37" i="1"/>
  <c r="K38" i="1"/>
  <c r="K39" i="1"/>
  <c r="K34" i="1"/>
  <c r="H42" i="1"/>
  <c r="H41" i="1"/>
  <c r="G35" i="1"/>
  <c r="G36" i="1"/>
  <c r="G37" i="1"/>
  <c r="G38" i="1"/>
  <c r="G39" i="1"/>
  <c r="G34" i="1"/>
  <c r="E41" i="1"/>
  <c r="D41" i="1"/>
  <c r="C41" i="1"/>
  <c r="D40" i="1"/>
  <c r="E40" i="1"/>
  <c r="C40" i="1"/>
  <c r="I29" i="1"/>
  <c r="E56" i="1"/>
  <c r="E57" i="1"/>
  <c r="E58" i="1"/>
  <c r="E59" i="1"/>
  <c r="E55" i="1"/>
  <c r="E54" i="1"/>
  <c r="H40" i="1"/>
  <c r="H39" i="1"/>
  <c r="I39" i="1"/>
  <c r="J39" i="1"/>
  <c r="D39" i="1"/>
  <c r="C39" i="1"/>
  <c r="H29" i="1"/>
  <c r="I28" i="1"/>
  <c r="H28" i="1"/>
  <c r="I27" i="1"/>
  <c r="H27" i="1"/>
  <c r="I23" i="1"/>
  <c r="I24" i="1"/>
  <c r="I25" i="1"/>
  <c r="I22" i="1"/>
  <c r="I21" i="1"/>
  <c r="H24" i="1"/>
  <c r="H25" i="1"/>
  <c r="H23" i="1"/>
  <c r="H22" i="1"/>
  <c r="H21" i="1"/>
  <c r="D28" i="1"/>
  <c r="C28" i="1"/>
  <c r="G27" i="1"/>
  <c r="F27" i="1"/>
  <c r="D27" i="1"/>
  <c r="C27" i="1"/>
  <c r="H11" i="1"/>
  <c r="E11" i="1"/>
  <c r="H10" i="1"/>
  <c r="E10" i="1"/>
  <c r="H6" i="1"/>
  <c r="H7" i="1"/>
  <c r="H8" i="1"/>
  <c r="H5" i="1"/>
  <c r="H4" i="1"/>
  <c r="E7" i="1"/>
  <c r="E8" i="1"/>
  <c r="E6" i="1"/>
  <c r="E5" i="1"/>
  <c r="E4" i="1"/>
  <c r="H9" i="1"/>
  <c r="E9" i="1"/>
  <c r="G9" i="1"/>
  <c r="F9" i="1"/>
  <c r="D11" i="1"/>
  <c r="C11" i="1"/>
  <c r="D10" i="1"/>
  <c r="C10" i="1"/>
  <c r="D9" i="1"/>
  <c r="C9" i="1"/>
</calcChain>
</file>

<file path=xl/sharedStrings.xml><?xml version="1.0" encoding="utf-8"?>
<sst xmlns="http://schemas.openxmlformats.org/spreadsheetml/2006/main" count="55" uniqueCount="39">
  <si>
    <t>Ex1</t>
  </si>
  <si>
    <t>Normal Breathing V. Vital Capacity Surplus</t>
  </si>
  <si>
    <t>Volume</t>
  </si>
  <si>
    <t>AVG</t>
  </si>
  <si>
    <t>STD ERR</t>
  </si>
  <si>
    <t>Ex2</t>
  </si>
  <si>
    <t>Mental Conc.</t>
  </si>
  <si>
    <t>Normal (period)</t>
  </si>
  <si>
    <t>Vital Cap. (period)</t>
  </si>
  <si>
    <t>w/ mental</t>
  </si>
  <si>
    <t>BF</t>
  </si>
  <si>
    <t>normal period</t>
  </si>
  <si>
    <t>Effect of Blood gases on breathing</t>
  </si>
  <si>
    <t>Ex5</t>
  </si>
  <si>
    <t>Time</t>
  </si>
  <si>
    <t>Ex6</t>
  </si>
  <si>
    <t>rest</t>
  </si>
  <si>
    <t>breath holding</t>
  </si>
  <si>
    <t>effects of exercise</t>
  </si>
  <si>
    <t>Time (period)(s)</t>
  </si>
  <si>
    <t>Volume (L)</t>
  </si>
  <si>
    <t>Ex3/4</t>
  </si>
  <si>
    <t>STD Dev</t>
  </si>
  <si>
    <t>Tidal Volume</t>
  </si>
  <si>
    <t>Vital Capacity</t>
  </si>
  <si>
    <t>STDEV</t>
  </si>
  <si>
    <t>Normal</t>
  </si>
  <si>
    <t>Respiration (Mental Concentration)</t>
  </si>
  <si>
    <t>Rebreathing</t>
  </si>
  <si>
    <t>Sdev</t>
  </si>
  <si>
    <t>SEM</t>
  </si>
  <si>
    <t>Bfnorm</t>
  </si>
  <si>
    <t>bf hyp</t>
  </si>
  <si>
    <t>bf re</t>
  </si>
  <si>
    <t>Normal Inspiration</t>
  </si>
  <si>
    <t>Normal Expiration</t>
  </si>
  <si>
    <t>Deep Inspiration</t>
  </si>
  <si>
    <t>Deep Expiration</t>
  </si>
  <si>
    <t>HyperVentilation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</si>
</sst>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>
                <a:alpha val="25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Sheet1!$C$11:$D$11</c:f>
                <c:numCache>
                  <c:formatCode>General</c:formatCode>
                  <c:ptCount val="2"/>
                  <c:pt idx="0">
                    <c:v>0.213076887531238</c:v>
                  </c:pt>
                  <c:pt idx="1">
                    <c:v>0.179026646061416</c:v>
                  </c:pt>
                </c:numCache>
              </c:numRef>
            </c:plus>
            <c:minus>
              <c:numRef>
                <c:f>Sheet1!$C$11:$D$11</c:f>
                <c:numCache>
                  <c:formatCode>General</c:formatCode>
                  <c:ptCount val="2"/>
                  <c:pt idx="0">
                    <c:v>0.213076887531238</c:v>
                  </c:pt>
                  <c:pt idx="1">
                    <c:v>0.179026646061416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Sheet1!$C$3:$D$3</c:f>
              <c:strCache>
                <c:ptCount val="2"/>
                <c:pt idx="0">
                  <c:v>Tidal Volume</c:v>
                </c:pt>
                <c:pt idx="1">
                  <c:v>Vital Capacity</c:v>
                </c:pt>
              </c:strCache>
            </c:strRef>
          </c:cat>
          <c:val>
            <c:numRef>
              <c:f>(Sheet1!$C$9,Sheet1!$D$9)</c:f>
              <c:numCache>
                <c:formatCode>General</c:formatCode>
                <c:ptCount val="2"/>
                <c:pt idx="0">
                  <c:v>1.5244</c:v>
                </c:pt>
                <c:pt idx="1">
                  <c:v>3.2042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872032"/>
        <c:axId val="378203696"/>
      </c:barChart>
      <c:catAx>
        <c:axId val="37887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Normal Breathing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03696"/>
        <c:crosses val="autoZero"/>
        <c:auto val="1"/>
        <c:lblAlgn val="ctr"/>
        <c:lblOffset val="100"/>
        <c:noMultiLvlLbl val="0"/>
      </c:catAx>
      <c:valAx>
        <c:axId val="378203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/>
                  <a:t>Average Volume</a:t>
                </a:r>
                <a:r>
                  <a:rPr lang="en-CA" sz="1100" b="1" baseline="0"/>
                  <a:t> (L)</a:t>
                </a:r>
                <a:endParaRPr lang="en-CA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>
                <a:alpha val="25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(Sheet1!$E$11,Sheet1!$H$11)</c:f>
                <c:numCache>
                  <c:formatCode>General</c:formatCode>
                  <c:ptCount val="2"/>
                  <c:pt idx="0">
                    <c:v>0.396388513669877</c:v>
                  </c:pt>
                  <c:pt idx="1">
                    <c:v>0.270863523825802</c:v>
                  </c:pt>
                </c:numCache>
              </c:numRef>
            </c:plus>
            <c:minus>
              <c:numRef>
                <c:f>(Sheet1!$E$11,Sheet1!$H$11)</c:f>
                <c:numCache>
                  <c:formatCode>General</c:formatCode>
                  <c:ptCount val="2"/>
                  <c:pt idx="0">
                    <c:v>0.396388513669877</c:v>
                  </c:pt>
                  <c:pt idx="1">
                    <c:v>0.270863523825802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(Sheet1!$E$3,Sheet1!$H$3)</c:f>
              <c:strCache>
                <c:ptCount val="2"/>
                <c:pt idx="0">
                  <c:v>Normal</c:v>
                </c:pt>
                <c:pt idx="1">
                  <c:v>Vital Capacity</c:v>
                </c:pt>
              </c:strCache>
            </c:strRef>
          </c:cat>
          <c:val>
            <c:numRef>
              <c:f>(Sheet1!$E$9,Sheet1!$H$9)</c:f>
              <c:numCache>
                <c:formatCode>General</c:formatCode>
                <c:ptCount val="2"/>
                <c:pt idx="0">
                  <c:v>8.60461781155887</c:v>
                </c:pt>
                <c:pt idx="1">
                  <c:v>6.506180871828237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977328"/>
        <c:axId val="378985664"/>
      </c:barChart>
      <c:catAx>
        <c:axId val="37897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Normal Breathing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85664"/>
        <c:crosses val="autoZero"/>
        <c:auto val="1"/>
        <c:lblAlgn val="ctr"/>
        <c:lblOffset val="100"/>
        <c:noMultiLvlLbl val="0"/>
      </c:catAx>
      <c:valAx>
        <c:axId val="37898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/>
                  <a:t>Breathing</a:t>
                </a:r>
                <a:r>
                  <a:rPr lang="en-CA" sz="1100" b="1" baseline="0"/>
                  <a:t> Frequency (Breaths/Minute)</a:t>
                </a:r>
                <a:endParaRPr lang="en-CA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567147856518"/>
          <c:y val="0.0555555555555555"/>
          <c:w val="0.837655074365704"/>
          <c:h val="0.8416746864975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>
                <a:alpha val="25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(Sheet1!$C$29,Sheet1!$D$29)</c:f>
                <c:numCache>
                  <c:formatCode>General</c:formatCode>
                  <c:ptCount val="2"/>
                  <c:pt idx="0">
                    <c:v>0.015</c:v>
                  </c:pt>
                  <c:pt idx="1">
                    <c:v>0.01</c:v>
                  </c:pt>
                </c:numCache>
              </c:numRef>
            </c:plus>
            <c:minus>
              <c:numRef>
                <c:f>Sheet1!$C$29:$D$29</c:f>
                <c:numCache>
                  <c:formatCode>General</c:formatCode>
                  <c:ptCount val="2"/>
                  <c:pt idx="0">
                    <c:v>0.015</c:v>
                  </c:pt>
                  <c:pt idx="1">
                    <c:v>0.01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(Sheet1!$C$20,Sheet1!$D$20)</c:f>
              <c:strCache>
                <c:ptCount val="2"/>
                <c:pt idx="0">
                  <c:v>Normal</c:v>
                </c:pt>
                <c:pt idx="1">
                  <c:v>Respiration (Mental Concentration)</c:v>
                </c:pt>
              </c:strCache>
            </c:strRef>
          </c:cat>
          <c:val>
            <c:numRef>
              <c:f>(Sheet1!$C$27,Sheet1!$D$27)</c:f>
              <c:numCache>
                <c:formatCode>General</c:formatCode>
                <c:ptCount val="2"/>
                <c:pt idx="0">
                  <c:v>0.7188</c:v>
                </c:pt>
                <c:pt idx="1">
                  <c:v>0.6828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34960"/>
        <c:axId val="379043760"/>
      </c:barChart>
      <c:catAx>
        <c:axId val="37903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Breathing With Mental </a:t>
                </a:r>
                <a:r>
                  <a:rPr lang="en-US" sz="1100" b="1" baseline="0"/>
                  <a:t> Concentration Stress</a:t>
                </a:r>
                <a:endParaRPr lang="en-US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43760"/>
        <c:crosses val="autoZero"/>
        <c:auto val="1"/>
        <c:lblAlgn val="ctr"/>
        <c:lblOffset val="100"/>
        <c:noMultiLvlLbl val="0"/>
      </c:catAx>
      <c:valAx>
        <c:axId val="379043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 baseline="0"/>
                  <a:t>Average Tidal Volume (L)</a:t>
                </a:r>
                <a:endParaRPr lang="en-CA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3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>
                <a:alpha val="25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Sheet1!$H$29:$I$29</c:f>
                <c:numCache>
                  <c:formatCode>General</c:formatCode>
                  <c:ptCount val="2"/>
                  <c:pt idx="0">
                    <c:v>0.739337727349483</c:v>
                  </c:pt>
                  <c:pt idx="1">
                    <c:v>0.828091736636435</c:v>
                  </c:pt>
                </c:numCache>
              </c:numRef>
            </c:plus>
            <c:minus>
              <c:numRef>
                <c:f>Sheet1!$H$29:$I$29</c:f>
                <c:numCache>
                  <c:formatCode>General</c:formatCode>
                  <c:ptCount val="2"/>
                  <c:pt idx="0">
                    <c:v>0.739337727349483</c:v>
                  </c:pt>
                  <c:pt idx="1">
                    <c:v>0.828091736636435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Sheet1!$H$20:$I$20</c:f>
              <c:strCache>
                <c:ptCount val="2"/>
                <c:pt idx="0">
                  <c:v>Normal</c:v>
                </c:pt>
                <c:pt idx="1">
                  <c:v>Respiration (Mental Concentration)</c:v>
                </c:pt>
              </c:strCache>
            </c:strRef>
          </c:cat>
          <c:val>
            <c:numRef>
              <c:f>Sheet1!$H$27:$I$27</c:f>
              <c:numCache>
                <c:formatCode>General</c:formatCode>
                <c:ptCount val="2"/>
                <c:pt idx="0">
                  <c:v>19.74203737825744</c:v>
                </c:pt>
                <c:pt idx="1">
                  <c:v>7.624857033930614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90576"/>
        <c:axId val="379098928"/>
      </c:barChart>
      <c:catAx>
        <c:axId val="37909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Breathing With Mental Concentration 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98928"/>
        <c:crosses val="autoZero"/>
        <c:auto val="1"/>
        <c:lblAlgn val="ctr"/>
        <c:lblOffset val="100"/>
        <c:noMultiLvlLbl val="0"/>
      </c:catAx>
      <c:valAx>
        <c:axId val="379098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/>
                  <a:t>Breathing</a:t>
                </a:r>
                <a:r>
                  <a:rPr lang="en-CA" sz="1100" b="1" baseline="0"/>
                  <a:t> Frequency (Breaths/Minute)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9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>
                <a:alpha val="25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Sheet1!$C$41:$E$41</c:f>
                <c:numCache>
                  <c:formatCode>General</c:formatCode>
                  <c:ptCount val="3"/>
                  <c:pt idx="0">
                    <c:v>0.0495550199273494</c:v>
                  </c:pt>
                  <c:pt idx="1">
                    <c:v>0.0200539272961682</c:v>
                  </c:pt>
                  <c:pt idx="2">
                    <c:v>0.03</c:v>
                  </c:pt>
                </c:numCache>
              </c:numRef>
            </c:plus>
            <c:minus>
              <c:numRef>
                <c:f>Sheet1!$C$41:$E$41</c:f>
                <c:numCache>
                  <c:formatCode>General</c:formatCode>
                  <c:ptCount val="3"/>
                  <c:pt idx="0">
                    <c:v>0.0495550199273494</c:v>
                  </c:pt>
                  <c:pt idx="1">
                    <c:v>0.0200539272961682</c:v>
                  </c:pt>
                  <c:pt idx="2">
                    <c:v>0.03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Sheet1!$C$33:$E$33</c:f>
              <c:strCache>
                <c:ptCount val="3"/>
                <c:pt idx="0">
                  <c:v>Normal</c:v>
                </c:pt>
                <c:pt idx="1">
                  <c:v>HyperVentilation</c:v>
                </c:pt>
                <c:pt idx="2">
                  <c:v>Rebreathing</c:v>
                </c:pt>
              </c:strCache>
            </c:strRef>
          </c:cat>
          <c:val>
            <c:numRef>
              <c:f>Sheet1!$C$39:$E$39</c:f>
              <c:numCache>
                <c:formatCode>General</c:formatCode>
                <c:ptCount val="3"/>
                <c:pt idx="0">
                  <c:v>0.768</c:v>
                </c:pt>
                <c:pt idx="1">
                  <c:v>0.4644</c:v>
                </c:pt>
                <c:pt idx="2">
                  <c:v>1.45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149392"/>
        <c:axId val="379157728"/>
      </c:barChart>
      <c:catAx>
        <c:axId val="37914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Type Of Breathing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57728"/>
        <c:crosses val="autoZero"/>
        <c:auto val="1"/>
        <c:lblAlgn val="ctr"/>
        <c:lblOffset val="100"/>
        <c:noMultiLvlLbl val="0"/>
      </c:catAx>
      <c:valAx>
        <c:axId val="37915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/>
                  <a:t>Average</a:t>
                </a:r>
                <a:r>
                  <a:rPr lang="en-CA" sz="1100" b="1" baseline="0"/>
                  <a:t> Tidal Volume (L)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>
                <a:alpha val="25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Sheet1!$H$42:$J$42</c:f>
                <c:numCache>
                  <c:formatCode>General</c:formatCode>
                  <c:ptCount val="3"/>
                  <c:pt idx="0">
                    <c:v>0.437639071369933</c:v>
                  </c:pt>
                  <c:pt idx="1">
                    <c:v>0.905428353726858</c:v>
                  </c:pt>
                  <c:pt idx="2">
                    <c:v>2.24936268101803</c:v>
                  </c:pt>
                </c:numCache>
              </c:numRef>
            </c:plus>
            <c:minus>
              <c:numRef>
                <c:f>Sheet1!$H$42:$J$42</c:f>
                <c:numCache>
                  <c:formatCode>General</c:formatCode>
                  <c:ptCount val="3"/>
                  <c:pt idx="0">
                    <c:v>0.437639071369933</c:v>
                  </c:pt>
                  <c:pt idx="1">
                    <c:v>0.905428353726858</c:v>
                  </c:pt>
                  <c:pt idx="2">
                    <c:v>2.24936268101803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Sheet1!$H$33:$J$33</c:f>
              <c:strCache>
                <c:ptCount val="3"/>
                <c:pt idx="0">
                  <c:v>Normal</c:v>
                </c:pt>
                <c:pt idx="1">
                  <c:v>HyperVentilation</c:v>
                </c:pt>
                <c:pt idx="2">
                  <c:v>Rebreathing</c:v>
                </c:pt>
              </c:strCache>
            </c:strRef>
          </c:cat>
          <c:val>
            <c:numRef>
              <c:f>Sheet1!$H$40:$J$40</c:f>
              <c:numCache>
                <c:formatCode>General</c:formatCode>
                <c:ptCount val="3"/>
                <c:pt idx="0">
                  <c:v>16.31321370309951</c:v>
                </c:pt>
                <c:pt idx="1">
                  <c:v>13.7777</c:v>
                </c:pt>
                <c:pt idx="2">
                  <c:v>25.966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210592"/>
        <c:axId val="378263232"/>
      </c:barChart>
      <c:catAx>
        <c:axId val="37921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Type Of Breathing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63232"/>
        <c:crosses val="autoZero"/>
        <c:auto val="1"/>
        <c:lblAlgn val="ctr"/>
        <c:lblOffset val="100"/>
        <c:noMultiLvlLbl val="0"/>
      </c:catAx>
      <c:valAx>
        <c:axId val="37826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/>
                  <a:t>Breathing</a:t>
                </a:r>
                <a:r>
                  <a:rPr lang="en-CA" sz="1100" b="1" baseline="0"/>
                  <a:t> Frequency (Breaths/min)</a:t>
                </a:r>
                <a:endParaRPr lang="en-CA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1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Sheet1!$B$49:$E$49</c:f>
              <c:strCache>
                <c:ptCount val="4"/>
                <c:pt idx="0">
                  <c:v>Normal Inspiration</c:v>
                </c:pt>
                <c:pt idx="1">
                  <c:v>Normal Expiration</c:v>
                </c:pt>
                <c:pt idx="2">
                  <c:v>Deep Inspiration</c:v>
                </c:pt>
                <c:pt idx="3">
                  <c:v>Deep Expiration</c:v>
                </c:pt>
              </c:strCache>
            </c:strRef>
          </c:cat>
          <c:val>
            <c:numRef>
              <c:f>Sheet1!$B$50:$E$50</c:f>
              <c:numCache>
                <c:formatCode>General</c:formatCode>
                <c:ptCount val="4"/>
                <c:pt idx="0">
                  <c:v>41.0</c:v>
                </c:pt>
                <c:pt idx="1">
                  <c:v>28.0</c:v>
                </c:pt>
                <c:pt idx="2">
                  <c:v>53.84</c:v>
                </c:pt>
                <c:pt idx="3">
                  <c:v>22.01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189456"/>
        <c:axId val="350198176"/>
      </c:barChart>
      <c:catAx>
        <c:axId val="35018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/>
                  <a:t>Type</a:t>
                </a:r>
                <a:r>
                  <a:rPr lang="en-CA" sz="1100" b="1" baseline="0"/>
                  <a:t> Of Inspiration &amp; Expiration</a:t>
                </a:r>
                <a:endParaRPr lang="en-CA" sz="1100" b="1"/>
              </a:p>
            </c:rich>
          </c:tx>
          <c:layout>
            <c:manualLayout>
              <c:xMode val="edge"/>
              <c:yMode val="edge"/>
              <c:x val="0.41483088922999"/>
              <c:y val="0.94690876159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98176"/>
        <c:crosses val="autoZero"/>
        <c:auto val="1"/>
        <c:lblAlgn val="ctr"/>
        <c:lblOffset val="100"/>
        <c:noMultiLvlLbl val="0"/>
      </c:catAx>
      <c:valAx>
        <c:axId val="350198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/>
                  <a:t>Time</a:t>
                </a:r>
                <a:r>
                  <a:rPr lang="en-CA" sz="1100" b="1" baseline="0"/>
                  <a:t> (sec)</a:t>
                </a:r>
                <a:endParaRPr lang="en-CA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Sheet1!$A$55:$A$59</c:f>
              <c:numCache>
                <c:formatCode>General</c:formatCode>
                <c:ptCount val="5"/>
                <c:pt idx="0">
                  <c:v>0.0</c:v>
                </c:pt>
                <c:pt idx="1">
                  <c:v>30.0</c:v>
                </c:pt>
                <c:pt idx="2">
                  <c:v>90.0</c:v>
                </c:pt>
                <c:pt idx="3">
                  <c:v>150.0</c:v>
                </c:pt>
                <c:pt idx="4">
                  <c:v>210.0</c:v>
                </c:pt>
              </c:numCache>
            </c:numRef>
          </c:cat>
          <c:val>
            <c:numRef>
              <c:f>Sheet1!$B$55:$B$59</c:f>
              <c:numCache>
                <c:formatCode>General</c:formatCode>
                <c:ptCount val="5"/>
                <c:pt idx="0">
                  <c:v>0.483</c:v>
                </c:pt>
                <c:pt idx="1">
                  <c:v>0.506</c:v>
                </c:pt>
                <c:pt idx="2">
                  <c:v>0.571</c:v>
                </c:pt>
                <c:pt idx="3">
                  <c:v>0.73</c:v>
                </c:pt>
                <c:pt idx="4">
                  <c:v>0.781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34688"/>
        <c:axId val="379243376"/>
      </c:lineChart>
      <c:catAx>
        <c:axId val="37923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/>
                  <a:t>Time</a:t>
                </a:r>
                <a:r>
                  <a:rPr lang="en-CA" sz="1100" b="1" baseline="0"/>
                  <a:t> (Seconds)</a:t>
                </a:r>
                <a:endParaRPr lang="en-CA" sz="1100" b="1"/>
              </a:p>
            </c:rich>
          </c:tx>
          <c:layout>
            <c:manualLayout>
              <c:xMode val="edge"/>
              <c:yMode val="edge"/>
              <c:x val="0.480964506172839"/>
              <c:y val="0.92390891444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43376"/>
        <c:crosses val="autoZero"/>
        <c:auto val="1"/>
        <c:lblAlgn val="ctr"/>
        <c:lblOffset val="100"/>
        <c:noMultiLvlLbl val="0"/>
      </c:catAx>
      <c:valAx>
        <c:axId val="379243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/>
                  <a:t>Tidal</a:t>
                </a:r>
                <a:r>
                  <a:rPr lang="en-CA" sz="1100" b="1" baseline="0"/>
                  <a:t> Volume (L)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3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Sheet1!$A$55:$A$59</c:f>
              <c:numCache>
                <c:formatCode>General</c:formatCode>
                <c:ptCount val="5"/>
                <c:pt idx="0">
                  <c:v>0.0</c:v>
                </c:pt>
                <c:pt idx="1">
                  <c:v>30.0</c:v>
                </c:pt>
                <c:pt idx="2">
                  <c:v>90.0</c:v>
                </c:pt>
                <c:pt idx="3">
                  <c:v>150.0</c:v>
                </c:pt>
                <c:pt idx="4">
                  <c:v>210.0</c:v>
                </c:pt>
              </c:numCache>
            </c:numRef>
          </c:cat>
          <c:val>
            <c:numRef>
              <c:f>Sheet1!$E$55:$E$59</c:f>
              <c:numCache>
                <c:formatCode>General</c:formatCode>
                <c:ptCount val="5"/>
                <c:pt idx="0">
                  <c:v>57.14285714285714</c:v>
                </c:pt>
                <c:pt idx="1">
                  <c:v>33.5195530726257</c:v>
                </c:pt>
                <c:pt idx="2">
                  <c:v>35.19061583577712</c:v>
                </c:pt>
                <c:pt idx="3">
                  <c:v>26.90582959641256</c:v>
                </c:pt>
                <c:pt idx="4">
                  <c:v>21.20141342756184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300448"/>
        <c:axId val="379309232"/>
      </c:lineChart>
      <c:catAx>
        <c:axId val="37930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50" b="1"/>
                  <a:t>Time</a:t>
                </a:r>
                <a:r>
                  <a:rPr lang="en-CA" sz="1050" b="1" baseline="0"/>
                  <a:t> (Seconds)</a:t>
                </a:r>
                <a:endParaRPr lang="en-CA" sz="105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09232"/>
        <c:crosses val="autoZero"/>
        <c:auto val="1"/>
        <c:lblAlgn val="ctr"/>
        <c:lblOffset val="100"/>
        <c:noMultiLvlLbl val="0"/>
      </c:catAx>
      <c:valAx>
        <c:axId val="37930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/>
                  <a:t>Breathing</a:t>
                </a:r>
                <a:r>
                  <a:rPr lang="en-CA" sz="1100" b="1" baseline="0"/>
                  <a:t> Frequency Bbreaths/Minute)</a:t>
                </a:r>
                <a:endParaRPr lang="en-CA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0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32088</xdr:colOff>
      <xdr:row>1</xdr:row>
      <xdr:rowOff>70376</xdr:rowOff>
    </xdr:from>
    <xdr:to>
      <xdr:col>36</xdr:col>
      <xdr:colOff>86591</xdr:colOff>
      <xdr:row>21</xdr:row>
      <xdr:rowOff>115453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169869</xdr:colOff>
      <xdr:row>1</xdr:row>
      <xdr:rowOff>18850</xdr:rowOff>
    </xdr:from>
    <xdr:to>
      <xdr:col>46</xdr:col>
      <xdr:colOff>28864</xdr:colOff>
      <xdr:row>21</xdr:row>
      <xdr:rowOff>115454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286616</xdr:colOff>
      <xdr:row>23</xdr:row>
      <xdr:rowOff>6350</xdr:rowOff>
    </xdr:from>
    <xdr:to>
      <xdr:col>35</xdr:col>
      <xdr:colOff>606137</xdr:colOff>
      <xdr:row>47</xdr:row>
      <xdr:rowOff>57727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115453</xdr:colOff>
      <xdr:row>22</xdr:row>
      <xdr:rowOff>163367</xdr:rowOff>
    </xdr:from>
    <xdr:to>
      <xdr:col>48</xdr:col>
      <xdr:colOff>-1</xdr:colOff>
      <xdr:row>47</xdr:row>
      <xdr:rowOff>144318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458363</xdr:colOff>
      <xdr:row>41</xdr:row>
      <xdr:rowOff>177794</xdr:rowOff>
    </xdr:from>
    <xdr:to>
      <xdr:col>18</xdr:col>
      <xdr:colOff>529360</xdr:colOff>
      <xdr:row>63</xdr:row>
      <xdr:rowOff>157019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264016</xdr:colOff>
      <xdr:row>47</xdr:row>
      <xdr:rowOff>130154</xdr:rowOff>
    </xdr:from>
    <xdr:to>
      <xdr:col>28</xdr:col>
      <xdr:colOff>461818</xdr:colOff>
      <xdr:row>71</xdr:row>
      <xdr:rowOff>57727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195695</xdr:colOff>
      <xdr:row>50</xdr:row>
      <xdr:rowOff>116799</xdr:rowOff>
    </xdr:from>
    <xdr:to>
      <xdr:col>17</xdr:col>
      <xdr:colOff>146050</xdr:colOff>
      <xdr:row>84</xdr:row>
      <xdr:rowOff>157018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404092</xdr:colOff>
      <xdr:row>78</xdr:row>
      <xdr:rowOff>115454</xdr:rowOff>
    </xdr:from>
    <xdr:to>
      <xdr:col>11</xdr:col>
      <xdr:colOff>288636</xdr:colOff>
      <xdr:row>101</xdr:row>
      <xdr:rowOff>-1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304799</xdr:colOff>
      <xdr:row>78</xdr:row>
      <xdr:rowOff>144319</xdr:rowOff>
    </xdr:from>
    <xdr:to>
      <xdr:col>22</xdr:col>
      <xdr:colOff>461818</xdr:colOff>
      <xdr:row>100</xdr:row>
      <xdr:rowOff>173181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B45" zoomScale="200" workbookViewId="0">
      <selection activeCell="G48" sqref="G48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</row>
    <row r="3" spans="1:8" x14ac:dyDescent="0.2">
      <c r="B3" t="s">
        <v>2</v>
      </c>
      <c r="C3" t="s">
        <v>23</v>
      </c>
      <c r="D3" t="s">
        <v>24</v>
      </c>
      <c r="E3" t="s">
        <v>26</v>
      </c>
      <c r="F3" t="s">
        <v>7</v>
      </c>
      <c r="G3" t="s">
        <v>8</v>
      </c>
      <c r="H3" t="s">
        <v>24</v>
      </c>
    </row>
    <row r="4" spans="1:8" x14ac:dyDescent="0.2">
      <c r="B4">
        <v>1</v>
      </c>
      <c r="C4">
        <v>2.153</v>
      </c>
      <c r="D4">
        <v>3.2549999999999999</v>
      </c>
      <c r="E4">
        <f t="shared" ref="E4:E9" si="0">60/F4</f>
        <v>8.5714285714285712</v>
      </c>
      <c r="F4">
        <v>7</v>
      </c>
      <c r="G4">
        <v>10.18</v>
      </c>
      <c r="H4">
        <f>60/G4</f>
        <v>5.8939096267190569</v>
      </c>
    </row>
    <row r="5" spans="1:8" x14ac:dyDescent="0.2">
      <c r="B5">
        <v>2</v>
      </c>
      <c r="C5">
        <v>1.625</v>
      </c>
      <c r="D5">
        <v>2.641</v>
      </c>
      <c r="E5">
        <f t="shared" si="0"/>
        <v>7.3170731707317076</v>
      </c>
      <c r="F5">
        <v>8.1999999999999993</v>
      </c>
      <c r="G5">
        <v>8.1449999999999996</v>
      </c>
      <c r="H5">
        <f>60/G5</f>
        <v>7.3664825046040523</v>
      </c>
    </row>
    <row r="6" spans="1:8" x14ac:dyDescent="0.2">
      <c r="B6">
        <v>3</v>
      </c>
      <c r="C6">
        <v>1.7470000000000001</v>
      </c>
      <c r="D6">
        <v>3.34</v>
      </c>
      <c r="E6">
        <f t="shared" si="0"/>
        <v>9.6076861489191359</v>
      </c>
      <c r="F6">
        <v>6.2450000000000001</v>
      </c>
      <c r="G6">
        <v>9.23</v>
      </c>
      <c r="H6">
        <f t="shared" ref="H6:H8" si="1">60/G6</f>
        <v>6.5005417118093174</v>
      </c>
    </row>
    <row r="7" spans="1:8" x14ac:dyDescent="0.2">
      <c r="B7">
        <v>4</v>
      </c>
      <c r="C7">
        <v>1.0369999999999999</v>
      </c>
      <c r="D7">
        <v>3.052</v>
      </c>
      <c r="E7">
        <f t="shared" si="0"/>
        <v>9.316770186335404</v>
      </c>
      <c r="F7">
        <v>6.44</v>
      </c>
      <c r="G7">
        <v>8.67</v>
      </c>
      <c r="H7">
        <f t="shared" si="1"/>
        <v>6.9204152249134951</v>
      </c>
    </row>
    <row r="8" spans="1:8" x14ac:dyDescent="0.2">
      <c r="B8">
        <v>5</v>
      </c>
      <c r="C8">
        <v>1.06</v>
      </c>
      <c r="D8">
        <v>3.7330000000000001</v>
      </c>
      <c r="E8">
        <f t="shared" si="0"/>
        <v>8.5959885386819472</v>
      </c>
      <c r="F8">
        <v>6.98</v>
      </c>
      <c r="G8">
        <v>9.8849999999999998</v>
      </c>
      <c r="H8">
        <f t="shared" si="1"/>
        <v>6.0698027314112295</v>
      </c>
    </row>
    <row r="9" spans="1:8" x14ac:dyDescent="0.2">
      <c r="A9" t="s">
        <v>3</v>
      </c>
      <c r="C9">
        <f>AVERAGE(C4:C8)</f>
        <v>1.5244</v>
      </c>
      <c r="D9">
        <f>AVERAGE(D4:D8)</f>
        <v>3.2042000000000002</v>
      </c>
      <c r="E9">
        <f t="shared" si="0"/>
        <v>8.6046178115588692</v>
      </c>
      <c r="F9">
        <f>AVERAGE(F4:F8)</f>
        <v>6.9730000000000008</v>
      </c>
      <c r="G9">
        <f>AVERAGE(G4:G8)</f>
        <v>9.2219999999999995</v>
      </c>
      <c r="H9">
        <f>60/G9</f>
        <v>6.5061808718282368</v>
      </c>
    </row>
    <row r="10" spans="1:8" x14ac:dyDescent="0.2">
      <c r="A10" t="s">
        <v>22</v>
      </c>
      <c r="C10">
        <f>_xlfn.STDEV.S(C4:C8)</f>
        <v>0.47645440495392644</v>
      </c>
      <c r="D10">
        <f>_xlfn.STDEV.S(D4:D8)</f>
        <v>0.40031575037712086</v>
      </c>
      <c r="E10">
        <f>_xlfn.STDEV.S(E4:E8)</f>
        <v>0.88635166206594918</v>
      </c>
      <c r="H10">
        <f>_xlfn.STDEV.S(H4:H8)</f>
        <v>0.60566925189962784</v>
      </c>
    </row>
    <row r="11" spans="1:8" x14ac:dyDescent="0.2">
      <c r="A11" t="s">
        <v>4</v>
      </c>
      <c r="C11">
        <f>C10/SQRT(5)</f>
        <v>0.21307688753123841</v>
      </c>
      <c r="D11">
        <f>D10/SQRT(5)</f>
        <v>0.17902664606141586</v>
      </c>
      <c r="E11">
        <f>E10/SQRT(5)</f>
        <v>0.39638851366987676</v>
      </c>
      <c r="H11">
        <f>H10/SQRT(5)</f>
        <v>0.27086352382580225</v>
      </c>
    </row>
    <row r="19" spans="1:9" x14ac:dyDescent="0.2">
      <c r="A19" t="s">
        <v>5</v>
      </c>
      <c r="B19" t="s">
        <v>6</v>
      </c>
    </row>
    <row r="20" spans="1:9" x14ac:dyDescent="0.2">
      <c r="B20" t="s">
        <v>2</v>
      </c>
      <c r="C20" t="s">
        <v>26</v>
      </c>
      <c r="D20" t="s">
        <v>27</v>
      </c>
      <c r="F20" t="s">
        <v>11</v>
      </c>
      <c r="G20" t="s">
        <v>9</v>
      </c>
      <c r="H20" t="s">
        <v>26</v>
      </c>
      <c r="I20" t="s">
        <v>27</v>
      </c>
    </row>
    <row r="21" spans="1:9" x14ac:dyDescent="0.2">
      <c r="B21">
        <v>1</v>
      </c>
      <c r="C21">
        <v>0.71</v>
      </c>
      <c r="D21">
        <v>0.47899999999999998</v>
      </c>
      <c r="F21">
        <v>3.456</v>
      </c>
      <c r="G21">
        <v>5.52</v>
      </c>
      <c r="H21">
        <f>60/F21</f>
        <v>17.361111111111111</v>
      </c>
      <c r="I21">
        <f>60/G21</f>
        <v>10.869565217391305</v>
      </c>
    </row>
    <row r="22" spans="1:9" x14ac:dyDescent="0.2">
      <c r="B22">
        <v>2</v>
      </c>
      <c r="C22">
        <v>0.73</v>
      </c>
      <c r="D22">
        <v>0.49299999999999999</v>
      </c>
      <c r="F22">
        <v>2.76</v>
      </c>
      <c r="G22">
        <v>8.34</v>
      </c>
      <c r="H22">
        <f>60/F22</f>
        <v>21.739130434782609</v>
      </c>
      <c r="I22">
        <f>60/G22</f>
        <v>7.1942446043165464</v>
      </c>
    </row>
    <row r="23" spans="1:9" x14ac:dyDescent="0.2">
      <c r="B23">
        <v>3</v>
      </c>
      <c r="C23">
        <v>0.69399999999999995</v>
      </c>
      <c r="D23">
        <v>0.80200000000000005</v>
      </c>
      <c r="F23">
        <v>2.9049999999999998</v>
      </c>
      <c r="G23">
        <v>7.0250000000000004</v>
      </c>
      <c r="H23">
        <f>60/F23</f>
        <v>20.654044750430295</v>
      </c>
      <c r="I23">
        <f t="shared" ref="I23:I25" si="2">60/G23</f>
        <v>8.5409252669039137</v>
      </c>
    </row>
    <row r="24" spans="1:9" x14ac:dyDescent="0.2">
      <c r="B24">
        <v>4</v>
      </c>
      <c r="C24">
        <v>0.79700000000000004</v>
      </c>
      <c r="D24">
        <v>0.65</v>
      </c>
      <c r="F24">
        <v>2.96</v>
      </c>
      <c r="G24">
        <v>9.59</v>
      </c>
      <c r="H24">
        <f>60/F24</f>
        <v>20.27027027027027</v>
      </c>
      <c r="I24">
        <f t="shared" si="2"/>
        <v>6.2565172054223153</v>
      </c>
    </row>
    <row r="25" spans="1:9" x14ac:dyDescent="0.2">
      <c r="B25">
        <v>5</v>
      </c>
      <c r="C25">
        <v>0.66300000000000003</v>
      </c>
      <c r="D25">
        <v>0.99</v>
      </c>
      <c r="F25">
        <v>3.1150000000000002</v>
      </c>
      <c r="G25">
        <v>8.8699999999999992</v>
      </c>
      <c r="H25">
        <f>60/F25</f>
        <v>19.261637239165328</v>
      </c>
      <c r="I25">
        <f t="shared" si="2"/>
        <v>6.764374295377678</v>
      </c>
    </row>
    <row r="27" spans="1:9" x14ac:dyDescent="0.2">
      <c r="A27" t="s">
        <v>3</v>
      </c>
      <c r="C27">
        <f>AVERAGE(C21:C25)</f>
        <v>0.71880000000000011</v>
      </c>
      <c r="D27">
        <f>AVERAGE(D21:D25)</f>
        <v>0.68279999999999996</v>
      </c>
      <c r="F27">
        <f>AVERAGE(F21:F25)</f>
        <v>3.0392000000000001</v>
      </c>
      <c r="G27">
        <f>AVERAGE(G21:G25)</f>
        <v>7.8689999999999998</v>
      </c>
      <c r="H27">
        <f>60/F27</f>
        <v>19.742037378257436</v>
      </c>
      <c r="I27">
        <f>60/G27</f>
        <v>7.6248570339306143</v>
      </c>
    </row>
    <row r="28" spans="1:9" x14ac:dyDescent="0.2">
      <c r="A28" t="s">
        <v>25</v>
      </c>
      <c r="C28">
        <f>_xlfn.STDEV.S(C21:C25)</f>
        <v>5.0116863429388731E-2</v>
      </c>
      <c r="D28">
        <f>_xlfn.STDEV.S(D21:D25)</f>
        <v>0.21634162798684889</v>
      </c>
      <c r="H28">
        <f>_xlfn.STDEV.S(H21:H25)</f>
        <v>1.6532094166836506</v>
      </c>
      <c r="I28">
        <f>_xlfn.STDEV.S(I21:I25)</f>
        <v>1.8516694147249215</v>
      </c>
    </row>
    <row r="29" spans="1:9" x14ac:dyDescent="0.2">
      <c r="A29" t="s">
        <v>4</v>
      </c>
      <c r="C29">
        <f>0.015</f>
        <v>1.4999999999999999E-2</v>
      </c>
      <c r="D29">
        <v>0.01</v>
      </c>
      <c r="H29">
        <f>H28/SQRT(5)</f>
        <v>0.73933772734948355</v>
      </c>
      <c r="I29">
        <f>I28/SQRT(5)</f>
        <v>0.82809173663643487</v>
      </c>
    </row>
    <row r="32" spans="1:9" x14ac:dyDescent="0.2">
      <c r="A32" t="s">
        <v>21</v>
      </c>
      <c r="B32" t="s">
        <v>12</v>
      </c>
    </row>
    <row r="33" spans="1:12" x14ac:dyDescent="0.2">
      <c r="B33" t="s">
        <v>2</v>
      </c>
      <c r="C33" t="s">
        <v>26</v>
      </c>
      <c r="D33" t="s">
        <v>38</v>
      </c>
      <c r="E33" t="s">
        <v>28</v>
      </c>
      <c r="G33" t="s">
        <v>31</v>
      </c>
      <c r="H33" t="s">
        <v>26</v>
      </c>
      <c r="I33" t="s">
        <v>38</v>
      </c>
      <c r="J33" t="s">
        <v>28</v>
      </c>
      <c r="K33" t="s">
        <v>32</v>
      </c>
      <c r="L33" t="s">
        <v>33</v>
      </c>
    </row>
    <row r="34" spans="1:12" x14ac:dyDescent="0.2">
      <c r="B34">
        <v>1</v>
      </c>
      <c r="C34">
        <v>0.89500000000000002</v>
      </c>
      <c r="D34">
        <v>0.44600000000000001</v>
      </c>
      <c r="E34">
        <v>0.42099999999999999</v>
      </c>
      <c r="G34">
        <f>60/H34</f>
        <v>14.723926380368097</v>
      </c>
      <c r="H34">
        <v>4.0750000000000002</v>
      </c>
      <c r="I34">
        <v>1.835</v>
      </c>
      <c r="J34">
        <v>0.95499999999999996</v>
      </c>
      <c r="K34">
        <f>60/I34</f>
        <v>32.697547683923709</v>
      </c>
      <c r="L34">
        <f>60/J34</f>
        <v>62.827225130890056</v>
      </c>
    </row>
    <row r="35" spans="1:12" x14ac:dyDescent="0.2">
      <c r="B35">
        <v>2</v>
      </c>
      <c r="C35">
        <v>0.78800000000000003</v>
      </c>
      <c r="D35">
        <v>0.47799999999999998</v>
      </c>
      <c r="E35">
        <v>0.52600000000000002</v>
      </c>
      <c r="G35">
        <f t="shared" ref="G35:G39" si="3">60/H35</f>
        <v>16.326530612244898</v>
      </c>
      <c r="H35">
        <v>3.6749999999999998</v>
      </c>
      <c r="I35">
        <v>1.625</v>
      </c>
      <c r="J35">
        <v>0.84499999999999997</v>
      </c>
      <c r="K35">
        <f t="shared" ref="K35:K39" si="4">60/I35</f>
        <v>36.92307692307692</v>
      </c>
      <c r="L35">
        <f t="shared" ref="L35:L39" si="5">60/J35</f>
        <v>71.005917159763314</v>
      </c>
    </row>
    <row r="36" spans="1:12" x14ac:dyDescent="0.2">
      <c r="B36">
        <v>3</v>
      </c>
      <c r="C36">
        <v>0.84499999999999997</v>
      </c>
      <c r="D36">
        <v>0.49199999999999999</v>
      </c>
      <c r="E36">
        <v>0.45200000000000001</v>
      </c>
      <c r="G36">
        <f t="shared" si="3"/>
        <v>16.597510373443981</v>
      </c>
      <c r="H36">
        <v>3.6150000000000002</v>
      </c>
      <c r="I36">
        <v>1.645</v>
      </c>
      <c r="J36">
        <v>0.82499999999999996</v>
      </c>
      <c r="K36">
        <f t="shared" si="4"/>
        <v>36.474164133738604</v>
      </c>
      <c r="L36">
        <f t="shared" si="5"/>
        <v>72.727272727272734</v>
      </c>
    </row>
    <row r="37" spans="1:12" x14ac:dyDescent="0.2">
      <c r="B37">
        <v>4</v>
      </c>
      <c r="C37">
        <v>0.68400000000000005</v>
      </c>
      <c r="D37">
        <v>0.39600000000000002</v>
      </c>
      <c r="E37">
        <v>0.28599999999999998</v>
      </c>
      <c r="G37">
        <f t="shared" si="3"/>
        <v>16.925246826516222</v>
      </c>
      <c r="H37">
        <v>3.5449999999999999</v>
      </c>
      <c r="I37">
        <v>1.66</v>
      </c>
      <c r="J37">
        <v>0.95499999999999996</v>
      </c>
      <c r="K37">
        <f t="shared" si="4"/>
        <v>36.144578313253014</v>
      </c>
      <c r="L37">
        <f t="shared" si="5"/>
        <v>62.827225130890056</v>
      </c>
    </row>
    <row r="38" spans="1:12" x14ac:dyDescent="0.2">
      <c r="B38">
        <v>5</v>
      </c>
      <c r="C38">
        <v>0.628</v>
      </c>
      <c r="D38">
        <v>0.51</v>
      </c>
      <c r="E38">
        <v>0.99</v>
      </c>
      <c r="G38">
        <f t="shared" si="3"/>
        <v>17.241379310344829</v>
      </c>
      <c r="H38">
        <v>3.48</v>
      </c>
      <c r="I38">
        <v>1.54</v>
      </c>
      <c r="J38">
        <v>1</v>
      </c>
      <c r="K38">
        <f t="shared" si="4"/>
        <v>38.961038961038959</v>
      </c>
      <c r="L38">
        <f t="shared" si="5"/>
        <v>60</v>
      </c>
    </row>
    <row r="39" spans="1:12" x14ac:dyDescent="0.2">
      <c r="A39" t="s">
        <v>3</v>
      </c>
      <c r="C39">
        <f>AVERAGE(C34:C38)</f>
        <v>0.76800000000000002</v>
      </c>
      <c r="D39">
        <f>AVERAGE(D34:D38)</f>
        <v>0.46440000000000003</v>
      </c>
      <c r="E39">
        <v>1.45</v>
      </c>
      <c r="G39">
        <f t="shared" si="3"/>
        <v>16.31321370309951</v>
      </c>
      <c r="H39">
        <f t="shared" ref="H39:J39" si="6">AVERAGE(H34:H38)</f>
        <v>3.6779999999999999</v>
      </c>
      <c r="I39">
        <f t="shared" si="6"/>
        <v>1.661</v>
      </c>
      <c r="J39">
        <f t="shared" si="6"/>
        <v>0.91600000000000004</v>
      </c>
      <c r="K39">
        <f t="shared" si="4"/>
        <v>36.122817579771223</v>
      </c>
      <c r="L39">
        <f t="shared" si="5"/>
        <v>65.502183406113531</v>
      </c>
    </row>
    <row r="40" spans="1:12" x14ac:dyDescent="0.2">
      <c r="A40" t="s">
        <v>29</v>
      </c>
      <c r="C40">
        <f>_xlfn.STDEV.S(C34:C38)</f>
        <v>0.11080839318390991</v>
      </c>
      <c r="D40">
        <f t="shared" ref="D40:E40" si="7">_xlfn.STDEV.S(D34:D38)</f>
        <v>4.4841944650070645E-2</v>
      </c>
      <c r="E40">
        <f t="shared" si="7"/>
        <v>0.26878988076190685</v>
      </c>
      <c r="G40" t="s">
        <v>10</v>
      </c>
      <c r="H40">
        <f>60/H39</f>
        <v>16.31321370309951</v>
      </c>
      <c r="I40">
        <v>13.777699999999999</v>
      </c>
      <c r="J40">
        <v>25.966000000000001</v>
      </c>
    </row>
    <row r="41" spans="1:12" x14ac:dyDescent="0.2">
      <c r="A41" t="s">
        <v>30</v>
      </c>
      <c r="C41">
        <f>C40/SQRT(5)</f>
        <v>4.9555019927349377E-2</v>
      </c>
      <c r="D41">
        <f t="shared" ref="D41" si="8">D40/SQRT(5)</f>
        <v>2.0053927296168197E-2</v>
      </c>
      <c r="E41">
        <f>0.03</f>
        <v>0.03</v>
      </c>
      <c r="F41" t="s">
        <v>29</v>
      </c>
      <c r="H41">
        <f>_xlfn.STDEV.S(G34:G38)</f>
        <v>0.97859071319305169</v>
      </c>
      <c r="I41">
        <f>_xlfn.STDEV.S(K34:K39)</f>
        <v>2.0245993476889796</v>
      </c>
      <c r="J41">
        <f>_xlfn.STDEV.S(L34:L39)</f>
        <v>5.0297278608074905</v>
      </c>
    </row>
    <row r="42" spans="1:12" x14ac:dyDescent="0.2">
      <c r="F42" t="s">
        <v>30</v>
      </c>
      <c r="H42">
        <f>H41/SQRT(5)</f>
        <v>0.43763907136993274</v>
      </c>
      <c r="I42">
        <f>I41/SQRT(5)</f>
        <v>0.90542835372685804</v>
      </c>
      <c r="J42">
        <f>J41/SQRT(5)</f>
        <v>2.2493626810180296</v>
      </c>
    </row>
    <row r="48" spans="1:12" x14ac:dyDescent="0.2">
      <c r="A48" t="s">
        <v>13</v>
      </c>
      <c r="B48" t="s">
        <v>17</v>
      </c>
    </row>
    <row r="49" spans="1:5" x14ac:dyDescent="0.2">
      <c r="A49" t="s">
        <v>14</v>
      </c>
      <c r="B49" t="s">
        <v>34</v>
      </c>
      <c r="C49" t="s">
        <v>35</v>
      </c>
      <c r="D49" t="s">
        <v>36</v>
      </c>
      <c r="E49" t="s">
        <v>37</v>
      </c>
    </row>
    <row r="50" spans="1:5" x14ac:dyDescent="0.2">
      <c r="B50">
        <v>41</v>
      </c>
      <c r="C50">
        <v>28</v>
      </c>
      <c r="D50">
        <v>53.84</v>
      </c>
      <c r="E50">
        <v>22.01</v>
      </c>
    </row>
    <row r="52" spans="1:5" x14ac:dyDescent="0.2">
      <c r="A52" t="s">
        <v>15</v>
      </c>
      <c r="B52" t="s">
        <v>18</v>
      </c>
    </row>
    <row r="53" spans="1:5" x14ac:dyDescent="0.2">
      <c r="B53" t="s">
        <v>20</v>
      </c>
      <c r="D53" t="s">
        <v>19</v>
      </c>
      <c r="E53" t="s">
        <v>10</v>
      </c>
    </row>
    <row r="54" spans="1:5" x14ac:dyDescent="0.2">
      <c r="A54" t="s">
        <v>16</v>
      </c>
      <c r="B54">
        <v>0.79600000000000004</v>
      </c>
      <c r="D54">
        <v>3.0049999999999999</v>
      </c>
      <c r="E54">
        <f>60/D54</f>
        <v>19.966722129783694</v>
      </c>
    </row>
    <row r="55" spans="1:5" x14ac:dyDescent="0.2">
      <c r="A55">
        <v>0</v>
      </c>
      <c r="B55">
        <v>0.48299999999999998</v>
      </c>
      <c r="D55">
        <v>1.05</v>
      </c>
      <c r="E55">
        <f>60/D55</f>
        <v>57.142857142857139</v>
      </c>
    </row>
    <row r="56" spans="1:5" x14ac:dyDescent="0.2">
      <c r="A56">
        <v>30</v>
      </c>
      <c r="B56">
        <v>0.50600000000000001</v>
      </c>
      <c r="D56">
        <v>1.79</v>
      </c>
      <c r="E56">
        <f t="shared" ref="E56:E59" si="9">60/D56</f>
        <v>33.519553072625698</v>
      </c>
    </row>
    <row r="57" spans="1:5" x14ac:dyDescent="0.2">
      <c r="A57">
        <v>90</v>
      </c>
      <c r="B57">
        <v>0.57099999999999995</v>
      </c>
      <c r="D57">
        <v>1.7050000000000001</v>
      </c>
      <c r="E57">
        <f t="shared" si="9"/>
        <v>35.190615835777123</v>
      </c>
    </row>
    <row r="58" spans="1:5" x14ac:dyDescent="0.2">
      <c r="A58">
        <v>150</v>
      </c>
      <c r="B58">
        <v>0.73</v>
      </c>
      <c r="D58">
        <v>2.23</v>
      </c>
      <c r="E58">
        <f t="shared" si="9"/>
        <v>26.905829596412556</v>
      </c>
    </row>
    <row r="59" spans="1:5" x14ac:dyDescent="0.2">
      <c r="A59">
        <v>210</v>
      </c>
      <c r="B59">
        <v>0.78100000000000003</v>
      </c>
      <c r="D59">
        <v>2.83</v>
      </c>
      <c r="E59">
        <f t="shared" si="9"/>
        <v>21.201413427561835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2017-03-07T13:44:17Z</dcterms:created>
  <dcterms:modified xsi:type="dcterms:W3CDTF">2017-03-21T14:59:13Z</dcterms:modified>
</cp:coreProperties>
</file>