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w\Desktop\UofTDataBootcamp\Module 1\Homework\Instructions\"/>
    </mc:Choice>
  </mc:AlternateContent>
  <xr:revisionPtr revIDLastSave="0" documentId="13_ncr:1_{743F4FF8-0D3B-40DF-8FF4-A926294C23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Bonus" sheetId="5" r:id="rId5"/>
    <sheet name="Bonus Statistical Analysis" sheetId="6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6" l="1"/>
  <c r="H6" i="6"/>
  <c r="I7" i="6"/>
  <c r="H7" i="6"/>
  <c r="I5" i="6"/>
  <c r="H5" i="6"/>
  <c r="I4" i="6"/>
  <c r="H4" i="6"/>
  <c r="I3" i="6"/>
  <c r="H3" i="6"/>
  <c r="I2" i="6"/>
  <c r="H2" i="6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B14" i="5"/>
  <c r="B13" i="5"/>
  <c r="B12" i="5"/>
  <c r="B11" i="5"/>
  <c r="B10" i="5"/>
  <c r="B9" i="5"/>
  <c r="E9" i="5" s="1"/>
  <c r="B8" i="5"/>
  <c r="B7" i="5"/>
  <c r="E7" i="5" s="1"/>
  <c r="B4" i="5"/>
  <c r="B6" i="5"/>
  <c r="E6" i="5" s="1"/>
  <c r="B5" i="5"/>
  <c r="C3" i="5"/>
  <c r="D3" i="5"/>
  <c r="B3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4" i="5" l="1"/>
  <c r="E3" i="5"/>
  <c r="F3" i="5" s="1"/>
  <c r="E12" i="5"/>
  <c r="E8" i="5"/>
  <c r="F8" i="5" s="1"/>
  <c r="H5" i="5"/>
  <c r="G9" i="5"/>
  <c r="H9" i="5"/>
  <c r="H12" i="5"/>
  <c r="H4" i="5"/>
  <c r="E5" i="5"/>
  <c r="F5" i="5" s="1"/>
  <c r="G12" i="5"/>
  <c r="G4" i="5"/>
  <c r="H7" i="5"/>
  <c r="G7" i="5"/>
  <c r="H6" i="5"/>
  <c r="G6" i="5"/>
  <c r="H3" i="5"/>
  <c r="G3" i="5"/>
  <c r="E14" i="5"/>
  <c r="G14" i="5" s="1"/>
  <c r="F7" i="5"/>
  <c r="F12" i="5"/>
  <c r="F4" i="5"/>
  <c r="E10" i="5"/>
  <c r="G10" i="5" s="1"/>
  <c r="F9" i="5"/>
  <c r="E11" i="5"/>
  <c r="H11" i="5" s="1"/>
  <c r="F6" i="5"/>
  <c r="E13" i="5"/>
  <c r="G13" i="5" s="1"/>
  <c r="G8" i="5" l="1"/>
  <c r="H8" i="5"/>
  <c r="G5" i="5"/>
  <c r="H10" i="5"/>
  <c r="F10" i="5"/>
  <c r="G11" i="5"/>
  <c r="H13" i="5"/>
  <c r="H14" i="5"/>
  <c r="F11" i="5"/>
  <c r="F14" i="5"/>
  <c r="F13" i="5"/>
</calcChain>
</file>

<file path=xl/sharedStrings.xml><?xml version="1.0" encoding="utf-8"?>
<sst xmlns="http://schemas.openxmlformats.org/spreadsheetml/2006/main" count="6143" uniqueCount="2115">
  <si>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</si>
  <si>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</si>
  <si>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</si>
  <si>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</si>
  <si>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</si>
  <si>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</si>
  <si>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</si>
  <si>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</si>
  <si>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</si>
  <si>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</si>
  <si>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</si>
  <si>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</si>
  <si>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</si>
  <si>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</si>
  <si>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</si>
  <si>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</si>
  <si>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</si>
  <si>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</si>
  <si>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</si>
  <si>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</si>
  <si>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</si>
  <si>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</si>
  <si>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</si>
  <si>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</si>
  <si>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</si>
  <si>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</si>
  <si>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</si>
  <si>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</si>
  <si>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</si>
  <si>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</si>
  <si>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</si>
  <si>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</si>
  <si>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</si>
  <si>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</si>
  <si>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</si>
  <si>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</si>
  <si>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</si>
  <si>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</si>
  <si>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</si>
  <si>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</si>
  <si>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</si>
  <si>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</si>
  <si>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</si>
  <si>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</si>
  <si>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</si>
  <si>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</si>
  <si>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</si>
  <si>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</si>
  <si>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</si>
  <si>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</si>
  <si>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</si>
  <si>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</si>
  <si>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</si>
  <si>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</si>
  <si>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</si>
  <si>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</si>
  <si>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</si>
  <si>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</si>
  <si>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</si>
  <si>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</si>
  <si>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</si>
  <si>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</si>
  <si>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</si>
  <si>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</si>
  <si>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</si>
  <si>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</si>
  <si>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</si>
  <si>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</si>
  <si>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</si>
  <si>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</si>
  <si>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</si>
  <si>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</si>
  <si>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</si>
  <si>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</si>
  <si>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</si>
  <si>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</si>
  <si>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</si>
  <si>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</si>
  <si>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</si>
  <si>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</si>
  <si>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</si>
  <si>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</si>
  <si>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</si>
  <si>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</si>
  <si>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</si>
  <si>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</si>
  <si>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</si>
  <si>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</si>
  <si>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</si>
  <si>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</si>
  <si>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</si>
  <si>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</si>
  <si>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</si>
  <si>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</si>
  <si>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</si>
  <si>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</si>
  <si>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</si>
  <si>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</si>
  <si>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</si>
  <si>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</si>
  <si>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</si>
  <si>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</si>
  <si>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</si>
  <si>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</si>
  <si>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</si>
  <si>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</si>
  <si>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</si>
  <si>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</si>
  <si>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</si>
  <si>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</si>
  <si>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</si>
  <si>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</si>
  <si>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</si>
  <si>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</si>
  <si>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</si>
  <si>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</si>
  <si>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</si>
  <si>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</si>
  <si>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</si>
  <si>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</si>
  <si>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</si>
  <si>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</si>
  <si>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</si>
  <si>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</si>
  <si>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</si>
  <si>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</si>
  <si>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</si>
  <si>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</si>
  <si>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</si>
  <si>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</si>
  <si>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</si>
  <si>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</si>
  <si>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</si>
  <si>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</si>
  <si>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</si>
  <si>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</si>
  <si>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</si>
  <si>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</si>
  <si>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</si>
  <si>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</si>
  <si>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</si>
  <si>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</si>
  <si>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</si>
  <si>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</si>
  <si>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</si>
  <si>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</si>
  <si>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</si>
  <si>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</si>
  <si>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</si>
  <si>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</si>
  <si>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</si>
  <si>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</si>
  <si>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</si>
  <si>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</si>
  <si>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</si>
  <si>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</si>
  <si>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</si>
  <si>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</si>
  <si>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</si>
  <si>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</si>
  <si>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</si>
  <si>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</si>
  <si>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</si>
  <si>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</si>
  <si>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</si>
  <si>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</si>
  <si>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</si>
  <si>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</si>
  <si>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</si>
  <si>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</si>
  <si>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</si>
  <si>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</si>
  <si>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</si>
  <si>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</si>
  <si>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</si>
  <si>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</si>
  <si>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</si>
  <si>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</si>
  <si>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</si>
  <si>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</si>
  <si>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</si>
  <si>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</si>
  <si>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</si>
  <si>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</si>
  <si>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</si>
  <si>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</si>
  <si>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</si>
  <si>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</si>
  <si>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</si>
  <si>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</si>
  <si>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</si>
  <si>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</si>
  <si>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</si>
  <si>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</si>
  <si>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</si>
  <si>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</si>
  <si>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</si>
  <si>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</si>
  <si>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</si>
  <si>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</si>
  <si>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</si>
  <si>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</si>
  <si>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</si>
  <si>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</si>
  <si>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</si>
  <si>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</si>
  <si>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</si>
  <si>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</si>
  <si>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</si>
  <si>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</si>
  <si>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</si>
  <si>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</si>
  <si>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</si>
  <si>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</si>
  <si>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</si>
  <si>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</si>
  <si>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</si>
  <si>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</si>
  <si>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</si>
  <si>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</si>
  <si>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</si>
  <si>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</si>
  <si>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</si>
  <si>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</si>
  <si>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</si>
  <si>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</si>
  <si>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</si>
  <si>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</si>
  <si>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</si>
  <si>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</si>
  <si>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</si>
  <si>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</si>
  <si>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</si>
  <si>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</si>
  <si>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</si>
  <si>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</si>
  <si>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</si>
  <si>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</si>
  <si>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</si>
  <si>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</si>
  <si>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</si>
  <si>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</si>
  <si>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</si>
  <si>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</si>
  <si>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</si>
  <si>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</si>
  <si>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</si>
  <si>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</si>
  <si>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</si>
  <si>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</si>
  <si>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</si>
  <si>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</si>
  <si>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</si>
  <si>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</si>
  <si>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</si>
  <si>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</si>
  <si>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</si>
  <si>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</si>
  <si>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</si>
  <si>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</si>
  <si>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</si>
  <si>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</si>
  <si>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</si>
  <si>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</si>
  <si>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</si>
  <si>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</si>
  <si>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</si>
  <si>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</si>
  <si>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</si>
  <si>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</si>
  <si>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</si>
  <si>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</si>
  <si>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</si>
  <si>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</si>
  <si>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</si>
  <si>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</si>
  <si>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</si>
  <si>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</si>
  <si>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</si>
  <si>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</si>
  <si>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</si>
  <si>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</si>
  <si>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</si>
  <si>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</si>
  <si>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</si>
  <si>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</si>
  <si>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</si>
  <si>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</si>
  <si>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</si>
  <si>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</si>
  <si>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</si>
  <si>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</si>
  <si>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</si>
  <si>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</si>
  <si>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</si>
  <si>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</si>
  <si>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</si>
  <si>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</si>
  <si>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</si>
  <si>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</si>
  <si>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</si>
  <si>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</si>
  <si>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</si>
  <si>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</si>
  <si>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</si>
  <si>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</si>
  <si>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</si>
  <si>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</si>
  <si>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</si>
  <si>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</si>
  <si>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</si>
  <si>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</si>
  <si>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</si>
  <si>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</si>
  <si>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</si>
  <si>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</si>
  <si>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</si>
  <si>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</si>
  <si>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</si>
  <si>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</si>
  <si>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</si>
  <si>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</si>
  <si>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</si>
  <si>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</si>
  <si>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</si>
  <si>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</si>
  <si>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</si>
  <si>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</si>
  <si>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</si>
  <si>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</si>
  <si>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</si>
  <si>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</si>
  <si>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</si>
  <si>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</si>
  <si>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</si>
  <si>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</si>
  <si>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</si>
  <si>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</si>
  <si>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</si>
  <si>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</si>
  <si>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</si>
  <si>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</si>
  <si>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</si>
  <si>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</si>
  <si>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</si>
  <si>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</si>
  <si>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</si>
  <si>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</si>
  <si>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</si>
  <si>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</si>
  <si>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</si>
  <si>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</si>
  <si>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</si>
  <si>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</si>
  <si>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</si>
  <si>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</si>
  <si>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</si>
  <si>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</si>
  <si>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</si>
  <si>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</si>
  <si>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</si>
  <si>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</si>
  <si>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</si>
  <si>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</si>
  <si>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</si>
  <si>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</si>
  <si>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</si>
  <si>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</si>
  <si>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</si>
  <si>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</si>
  <si>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</si>
  <si>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</si>
  <si>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</si>
  <si>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</si>
  <si>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</si>
  <si>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</si>
  <si>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</si>
  <si>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</si>
  <si>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</si>
  <si>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</si>
  <si>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</si>
  <si>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</si>
  <si>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</si>
  <si>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</si>
  <si>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</si>
  <si>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</si>
  <si>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</si>
  <si>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</si>
  <si>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</si>
  <si>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</si>
  <si>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</si>
  <si>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</si>
  <si>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</si>
  <si>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</si>
  <si>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</si>
  <si>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</si>
  <si>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</si>
  <si>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</si>
  <si>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</si>
  <si>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</si>
  <si>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</si>
  <si>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</si>
  <si>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</si>
  <si>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</si>
  <si>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</si>
  <si>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</si>
  <si>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</si>
  <si>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</si>
  <si>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</si>
  <si>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</si>
  <si>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</si>
  <si>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</si>
  <si>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</si>
  <si>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</si>
  <si>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</si>
  <si>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</si>
  <si>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</si>
  <si>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</si>
  <si>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</si>
  <si>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</si>
  <si>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</si>
  <si>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</si>
  <si>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</si>
  <si>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</si>
  <si>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</si>
  <si>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</si>
  <si>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</si>
  <si>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</si>
  <si>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</si>
  <si>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</si>
  <si>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</si>
  <si>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</si>
  <si>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</si>
  <si>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</si>
  <si>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</si>
  <si>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</si>
  <si>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</si>
  <si>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</si>
  <si>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</si>
  <si>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</si>
  <si>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</si>
  <si>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</si>
  <si>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</si>
  <si>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</si>
  <si>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</si>
  <si>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</si>
  <si>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</si>
  <si>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</si>
  <si>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</si>
  <si>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</si>
  <si>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</si>
  <si>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</si>
  <si>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</si>
  <si>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</si>
  <si>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</si>
  <si>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</si>
  <si>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</si>
  <si>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</si>
  <si>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</si>
  <si>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</si>
  <si>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</si>
  <si>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</si>
  <si>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</si>
  <si>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</si>
  <si>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</si>
  <si>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</si>
  <si>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</si>
  <si>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</si>
  <si>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</si>
  <si>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</si>
  <si>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</si>
  <si>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</si>
  <si>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</si>
  <si>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</si>
  <si>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</si>
  <si>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</si>
  <si>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</si>
  <si>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</si>
  <si>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</si>
  <si>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</si>
  <si>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</si>
  <si>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</si>
  <si>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</si>
  <si>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</si>
  <si>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</si>
  <si>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</si>
  <si>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</si>
  <si>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</si>
  <si>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</si>
  <si>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</si>
  <si>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</si>
  <si>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</si>
  <si>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</si>
  <si>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</si>
  <si>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</si>
  <si>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</si>
  <si>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</si>
  <si>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</si>
  <si>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</si>
  <si>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</si>
  <si>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</si>
  <si>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</si>
  <si>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</si>
  <si>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</si>
  <si>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</si>
  <si>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</si>
  <si>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</si>
  <si>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</si>
  <si>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</si>
  <si>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</si>
  <si>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</si>
  <si>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</si>
  <si>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</si>
  <si>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</si>
  <si>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</si>
  <si>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</si>
  <si>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</si>
  <si>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</si>
  <si>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</si>
  <si>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</si>
  <si>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</si>
  <si>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</si>
  <si>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</si>
  <si>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</si>
  <si>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</si>
  <si>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</si>
  <si>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</si>
  <si>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</si>
  <si>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</si>
  <si>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</si>
  <si>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</si>
  <si>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</si>
  <si>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</si>
  <si>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</si>
  <si>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</si>
  <si>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</si>
  <si>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</si>
  <si>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</si>
  <si>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</si>
  <si>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</si>
  <si>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</si>
  <si>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</si>
  <si>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</si>
  <si>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</si>
  <si>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</si>
  <si>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</si>
  <si>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</si>
  <si>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</si>
  <si>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</si>
  <si>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</si>
  <si>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</si>
  <si>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</si>
  <si>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</si>
  <si>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</si>
  <si>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</si>
  <si>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</si>
  <si>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</si>
  <si>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</si>
  <si>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</si>
  <si>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</si>
  <si>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</si>
  <si>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</si>
  <si>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</si>
  <si>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</si>
  <si>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</si>
  <si>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</si>
  <si>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</si>
  <si>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</si>
  <si>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</si>
  <si>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</si>
  <si>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</si>
  <si>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</si>
  <si>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</si>
  <si>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</si>
  <si>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</si>
  <si>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</si>
  <si>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</si>
  <si>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</si>
  <si>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</si>
  <si>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</si>
  <si>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</si>
  <si>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</si>
  <si>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</si>
  <si>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</si>
  <si>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</si>
  <si>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</si>
  <si>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</si>
  <si>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</si>
  <si>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</si>
  <si>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</si>
  <si>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</si>
  <si>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</si>
  <si>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</si>
  <si>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</si>
  <si>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</si>
  <si>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</si>
  <si>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</si>
  <si>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</si>
  <si>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</si>
  <si>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</si>
  <si>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</si>
  <si>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</si>
  <si>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</si>
  <si>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</si>
  <si>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</si>
  <si>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</si>
  <si>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</si>
  <si>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</si>
  <si>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</si>
  <si>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</si>
  <si>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</si>
  <si>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</si>
  <si>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</si>
  <si>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</si>
  <si>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</si>
  <si>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</si>
  <si>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</si>
  <si>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</si>
  <si>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</si>
  <si>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</si>
  <si>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</si>
  <si>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</si>
  <si>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</si>
  <si>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</si>
  <si>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</si>
  <si>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</si>
  <si>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</si>
  <si>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</si>
  <si>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</si>
  <si>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</si>
  <si>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</si>
  <si>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</si>
  <si>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</si>
  <si>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</si>
  <si>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</si>
  <si>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</si>
  <si>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</si>
  <si>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</si>
  <si>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</si>
  <si>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</si>
  <si>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</si>
  <si>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</si>
  <si>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</si>
  <si>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</si>
  <si>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</si>
  <si>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</si>
  <si>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</si>
  <si>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</si>
  <si>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</si>
  <si>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</si>
  <si>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</si>
  <si>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</si>
  <si>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</si>
  <si>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</si>
  <si>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</si>
  <si>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</si>
  <si>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</si>
  <si>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</si>
  <si>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</si>
  <si>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</si>
  <si>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</si>
  <si>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</si>
  <si>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</si>
  <si>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</si>
  <si>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</si>
  <si>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</si>
  <si>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</si>
  <si>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</si>
  <si>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</si>
  <si>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</si>
  <si>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</si>
  <si>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</si>
  <si>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</si>
  <si>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</si>
  <si>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</si>
  <si>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</si>
  <si>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</si>
  <si>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</si>
  <si>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</si>
  <si>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</si>
  <si>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</si>
  <si>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</si>
  <si>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</si>
  <si>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</si>
  <si>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</si>
  <si>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</si>
  <si>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</si>
  <si>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</si>
  <si>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</si>
  <si>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</si>
  <si>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</si>
  <si>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</si>
  <si>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</si>
  <si>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</si>
  <si>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</si>
  <si>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</si>
  <si>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</si>
  <si>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</si>
  <si>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</si>
  <si>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</si>
  <si>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</si>
  <si>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</si>
  <si>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</si>
  <si>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</si>
  <si>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</si>
  <si>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</si>
  <si>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</si>
  <si>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</si>
  <si>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</si>
  <si>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</si>
  <si>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</si>
  <si>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</si>
  <si>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</si>
  <si>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</si>
  <si>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</si>
  <si>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</si>
  <si>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</si>
  <si>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</si>
  <si>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</si>
  <si>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</si>
  <si>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</si>
  <si>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</si>
  <si>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</si>
  <si>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</si>
  <si>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</si>
  <si>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</si>
  <si>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</si>
  <si>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</si>
  <si>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</si>
  <si>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</si>
  <si>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</si>
  <si>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</si>
  <si>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</si>
  <si>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</si>
  <si>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</si>
  <si>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</si>
  <si>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</si>
  <si>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</si>
  <si>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</si>
  <si>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</si>
  <si>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</si>
  <si>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</si>
  <si>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</si>
  <si>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</si>
  <si>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</si>
  <si>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</si>
  <si>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</si>
  <si>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</si>
  <si>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</si>
  <si>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</si>
  <si>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</si>
  <si>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</si>
  <si>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</si>
  <si>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</si>
  <si>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</si>
  <si>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</si>
  <si>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</si>
  <si>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</si>
  <si>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</si>
  <si>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</si>
  <si>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</si>
  <si>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</si>
  <si>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</si>
  <si>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</si>
  <si>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</si>
  <si>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</si>
  <si>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</si>
  <si>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</si>
  <si>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</si>
  <si>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</si>
  <si>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</si>
  <si>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</si>
  <si>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</si>
  <si>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</si>
  <si>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</si>
  <si>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</si>
  <si>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</si>
  <si>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</si>
  <si>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</si>
  <si>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</si>
  <si>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</si>
  <si>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</si>
  <si>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</si>
  <si>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</si>
  <si>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</si>
  <si>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</si>
  <si>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</si>
  <si>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</si>
  <si>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</si>
  <si>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</si>
  <si>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</si>
  <si>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</si>
  <si>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</si>
  <si>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</si>
  <si>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</si>
  <si>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</si>
  <si>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</si>
  <si>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</si>
  <si>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</si>
  <si>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</si>
  <si>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</si>
  <si>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</si>
  <si>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</si>
  <si>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</si>
  <si>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</si>
  <si>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</si>
  <si>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</si>
  <si>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</si>
  <si>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</si>
  <si>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</si>
  <si>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</si>
  <si>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</si>
  <si>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</si>
  <si>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</si>
  <si>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</si>
  <si>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</si>
  <si>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</si>
  <si>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</si>
  <si>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</si>
  <si>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</si>
  <si>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</si>
  <si>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</si>
  <si>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</si>
  <si>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</si>
  <si>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</si>
  <si>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</si>
  <si>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</si>
  <si>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</si>
  <si>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</si>
  <si>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</si>
  <si>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</si>
  <si>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</si>
  <si>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</si>
  <si>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</si>
  <si>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</si>
  <si>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</si>
  <si>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</si>
  <si>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</si>
  <si>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</si>
  <si>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</si>
  <si>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</si>
  <si>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</si>
  <si>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</si>
  <si>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</si>
  <si>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</si>
  <si>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</si>
  <si>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</si>
  <si>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</si>
  <si>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</si>
  <si>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</si>
  <si>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</si>
  <si>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</si>
  <si>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</si>
  <si>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</si>
  <si>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</si>
  <si>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</si>
  <si>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</si>
  <si>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</si>
  <si>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</si>
  <si>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</si>
  <si>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</si>
  <si>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</si>
  <si>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</si>
  <si>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</si>
  <si>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</si>
  <si>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</si>
  <si>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</si>
  <si>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</si>
  <si>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</si>
  <si>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</si>
  <si>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</si>
  <si>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</si>
  <si>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</si>
  <si>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</si>
  <si>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</si>
  <si>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</si>
  <si>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</si>
  <si>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</si>
  <si>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</si>
  <si>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</si>
  <si>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</si>
  <si>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</si>
  <si>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</si>
  <si>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</si>
  <si>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</si>
  <si>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</si>
  <si>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</si>
  <si>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</si>
  <si>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</si>
  <si>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</si>
  <si>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</si>
  <si>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</si>
  <si>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</si>
  <si>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</si>
  <si>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</si>
  <si>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</si>
  <si>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</si>
  <si>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</si>
  <si>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</si>
  <si>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</si>
  <si>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</si>
  <si>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</si>
  <si>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</si>
  <si>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</si>
  <si>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</si>
  <si>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</si>
  <si>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</si>
  <si>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</si>
  <si>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</si>
  <si>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</si>
  <si>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</si>
  <si>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</si>
  <si>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</si>
  <si>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</si>
  <si>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</si>
  <si>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</si>
  <si>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</si>
  <si>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</si>
  <si>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</si>
  <si>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</si>
  <si>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</si>
  <si>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</si>
  <si>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</si>
  <si>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</si>
  <si>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</si>
  <si>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</si>
  <si>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</si>
  <si>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</si>
  <si>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</si>
  <si>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</si>
  <si>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</si>
  <si>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</si>
  <si>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</si>
  <si>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</si>
  <si>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</si>
  <si>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</si>
  <si>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</si>
  <si>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</si>
  <si>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</si>
  <si>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</si>
  <si>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</si>
  <si>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</si>
  <si>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</si>
  <si>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</si>
  <si>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</si>
  <si>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</si>
  <si>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</si>
  <si>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</si>
  <si>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</si>
  <si>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</si>
  <si>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</si>
  <si>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</si>
  <si>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</si>
  <si>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</si>
  <si>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</si>
  <si>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</si>
  <si>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</si>
  <si>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</si>
  <si>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</si>
  <si>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</si>
  <si>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</si>
  <si>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</si>
  <si>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</si>
  <si>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</si>
  <si>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</si>
  <si>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</si>
  <si>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</si>
  <si>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</si>
  <si>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</si>
  <si>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</si>
  <si>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</si>
  <si>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</si>
  <si>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</si>
  <si>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</si>
  <si>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</si>
  <si>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</si>
  <si>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</si>
  <si>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</si>
  <si>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</si>
  <si>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</si>
  <si>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</si>
  <si>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</si>
  <si>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</si>
  <si>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</si>
  <si>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</si>
  <si>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</si>
  <si>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</si>
  <si>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</si>
  <si>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</si>
  <si>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</si>
  <si>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</si>
  <si>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</si>
  <si>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</si>
  <si>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</si>
  <si>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</si>
  <si>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</si>
  <si>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</si>
  <si>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</si>
  <si>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</si>
  <si>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</si>
  <si>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</si>
  <si>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</si>
  <si>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</si>
  <si>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</si>
  <si>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</si>
  <si>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</si>
  <si>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</si>
  <si>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</si>
  <si>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</si>
  <si>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</si>
  <si>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</si>
  <si>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</si>
  <si>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</si>
  <si>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</si>
  <si>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</si>
  <si>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</si>
  <si>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</si>
  <si>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</si>
  <si>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</si>
  <si>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</si>
  <si>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</si>
  <si>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</si>
  <si>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</si>
  <si>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</si>
  <si>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</si>
  <si>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</si>
  <si>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</si>
  <si>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</si>
  <si>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</si>
  <si>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</si>
  <si>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</si>
  <si>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</si>
  <si>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</si>
  <si>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</si>
  <si>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</si>
  <si>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</si>
  <si>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</si>
  <si>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</si>
  <si>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</si>
  <si>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</si>
  <si>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</si>
  <si>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</si>
  <si>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</si>
  <si>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</si>
  <si>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</si>
  <si>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</si>
  <si>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</si>
  <si>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</si>
  <si>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</si>
  <si>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</si>
  <si>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</si>
  <si>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</si>
  <si>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</si>
  <si>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</si>
  <si>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</si>
  <si>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</si>
  <si>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</si>
  <si>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</si>
  <si>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</si>
  <si>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</si>
  <si>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</si>
  <si>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</si>
  <si>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</si>
  <si>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</si>
  <si>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</si>
  <si>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</si>
  <si>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</si>
  <si>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</si>
  <si>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</si>
  <si>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</si>
  <si>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</si>
  <si>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</si>
  <si>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</si>
  <si>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</si>
  <si>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</si>
  <si>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</si>
  <si>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</si>
  <si>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</si>
  <si>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</si>
  <si>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</si>
  <si>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</si>
  <si>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</si>
  <si>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</si>
  <si>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</si>
  <si>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</si>
  <si>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</si>
  <si>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</si>
  <si>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</si>
  <si>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</si>
  <si>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</si>
  <si>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</si>
  <si>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</si>
  <si>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</si>
  <si>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</si>
  <si>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</si>
  <si>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</si>
  <si>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</si>
  <si>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</si>
  <si>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</si>
  <si>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</si>
  <si>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</si>
  <si>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</si>
  <si>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</si>
  <si>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</si>
  <si>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</si>
  <si>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</si>
  <si>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</si>
  <si>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</si>
  <si>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</si>
  <si>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</si>
  <si>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</si>
  <si>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</si>
  <si>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</si>
  <si>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</si>
  <si>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</si>
  <si>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</si>
  <si>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</si>
  <si>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</si>
  <si>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</si>
  <si>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</si>
  <si>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</si>
  <si>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</si>
  <si>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</si>
  <si>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</si>
  <si>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</si>
  <si>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</si>
  <si>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</si>
  <si>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</si>
  <si>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</si>
  <si>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</si>
  <si>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</si>
  <si>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</si>
  <si>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</si>
  <si>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</si>
  <si>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</si>
  <si>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</si>
  <si>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</si>
  <si>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</si>
  <si>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</si>
  <si>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</si>
  <si>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</si>
  <si>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</si>
  <si>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</si>
  <si>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</si>
  <si>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</si>
  <si>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</si>
  <si>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</si>
  <si>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</si>
  <si>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</si>
  <si>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</si>
  <si>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</si>
  <si>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</si>
  <si>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</si>
  <si>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</si>
  <si>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</si>
  <si>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</si>
  <si>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</si>
  <si>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</si>
  <si>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</si>
  <si>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</si>
  <si>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</si>
  <si>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</si>
  <si>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</si>
  <si>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</si>
  <si>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</si>
  <si>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</si>
  <si>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</si>
  <si>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</si>
  <si>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</si>
  <si>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</si>
  <si>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</si>
  <si>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</si>
  <si>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</si>
  <si>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</si>
  <si>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</si>
  <si>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</si>
  <si>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</si>
  <si>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</si>
  <si>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</si>
  <si>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</si>
  <si>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</si>
  <si>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</si>
  <si>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</si>
  <si>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</si>
  <si>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</si>
  <si>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</si>
  <si>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</si>
  <si>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</si>
  <si>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</si>
  <si>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</si>
  <si>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</si>
  <si>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</si>
  <si>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</si>
  <si>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</si>
  <si>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</si>
  <si>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</si>
  <si>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</si>
  <si>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</si>
  <si>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</si>
  <si>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</si>
  <si>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</si>
  <si>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</si>
  <si>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</si>
  <si>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</si>
  <si>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</si>
  <si>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</si>
  <si>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</si>
  <si>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</si>
  <si>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</si>
  <si>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</si>
  <si>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</si>
  <si>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</si>
  <si>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</si>
  <si>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</si>
  <si>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</si>
  <si>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</si>
  <si>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</si>
  <si>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</si>
  <si>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</si>
  <si>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</si>
  <si>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</si>
  <si>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</si>
  <si>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</si>
  <si>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</si>
  <si>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</si>
  <si>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</si>
  <si>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</si>
  <si>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</si>
  <si>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</si>
  <si>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</si>
  <si>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</si>
  <si>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</si>
  <si>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</si>
  <si>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</si>
  <si>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</si>
  <si>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</si>
  <si>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</si>
  <si>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</si>
  <si>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</si>
  <si>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</si>
  <si>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</si>
  <si>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</si>
  <si>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</si>
  <si>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</si>
  <si>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</si>
  <si>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</si>
  <si>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</si>
  <si>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</si>
  <si>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</si>
  <si>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</si>
  <si>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</si>
  <si>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</si>
  <si>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</si>
  <si>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</si>
  <si>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</si>
  <si>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</si>
  <si>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</si>
  <si>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</si>
  <si>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</si>
  <si>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</si>
  <si>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</si>
  <si>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</si>
  <si>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</si>
  <si>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</si>
  <si>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</si>
  <si>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</si>
  <si>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</si>
  <si>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</si>
  <si>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</si>
  <si>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</si>
  <si>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</si>
  <si>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</si>
  <si>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</si>
  <si>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</si>
  <si>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</si>
  <si>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</si>
  <si>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</si>
  <si>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</si>
  <si>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</si>
  <si>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</si>
  <si>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</si>
  <si>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</si>
  <si>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</si>
  <si>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</si>
  <si>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</si>
  <si>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</si>
  <si>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</si>
  <si>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</si>
  <si>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</si>
  <si>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</si>
  <si>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</si>
  <si>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</si>
  <si>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</si>
  <si>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</si>
  <si>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</si>
  <si>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</si>
  <si>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</si>
  <si>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</si>
  <si>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</si>
  <si>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</si>
  <si>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</si>
  <si>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</si>
  <si>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</si>
  <si>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</si>
  <si>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</si>
  <si>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</si>
  <si>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</si>
  <si>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</si>
  <si>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</si>
  <si>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</si>
  <si>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</si>
  <si>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</si>
  <si>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</si>
  <si>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</si>
  <si>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</si>
  <si>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</si>
  <si>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</si>
  <si>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</si>
  <si>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</si>
  <si>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</si>
  <si>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</si>
  <si>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</si>
  <si>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</si>
  <si>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</si>
  <si>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</si>
  <si>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</si>
  <si>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</si>
  <si>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</si>
  <si>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</si>
  <si>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</si>
  <si>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</si>
  <si>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</si>
  <si>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</si>
  <si>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</si>
  <si>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</si>
  <si>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</si>
  <si>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</si>
  <si>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</si>
  <si>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</si>
  <si>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</si>
  <si>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</si>
  <si>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</si>
  <si>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</si>
  <si>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</si>
  <si>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</si>
  <si>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</si>
  <si>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</si>
  <si>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</si>
  <si>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</si>
  <si>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</si>
  <si>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</si>
  <si>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</si>
  <si>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</si>
  <si>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</si>
  <si>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</si>
  <si>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</si>
  <si>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</si>
  <si>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</si>
  <si>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</si>
  <si>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</si>
  <si>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</si>
  <si>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</si>
  <si>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</si>
  <si>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</si>
  <si>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</si>
  <si>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</si>
  <si>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</si>
  <si>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</si>
  <si>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</si>
  <si>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</si>
  <si>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</si>
  <si>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</si>
  <si>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</si>
  <si>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</si>
  <si>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</si>
  <si>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</si>
  <si>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</si>
  <si>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</si>
  <si>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</si>
  <si>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</si>
  <si>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</si>
  <si>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</si>
  <si>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</si>
  <si>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</si>
  <si>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</si>
  <si>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</si>
  <si>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</si>
  <si>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</si>
  <si>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</si>
  <si>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</si>
  <si>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</si>
  <si>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</si>
  <si>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</si>
  <si>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</si>
  <si>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</si>
  <si>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</si>
  <si>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</si>
  <si>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</si>
  <si>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</si>
  <si>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</si>
  <si>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</si>
  <si>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</si>
  <si>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</si>
  <si>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</si>
  <si>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</si>
  <si>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</si>
  <si>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</si>
  <si>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</si>
  <si>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</si>
  <si>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</si>
  <si>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</si>
  <si>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</si>
  <si>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</si>
  <si>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</si>
  <si>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</si>
  <si>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</si>
  <si>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</si>
  <si>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</si>
  <si>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</si>
  <si>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</si>
  <si>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</si>
  <si>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</si>
  <si>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</si>
  <si>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</si>
  <si>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</si>
  <si>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</si>
  <si>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</si>
  <si>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</si>
  <si>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</si>
  <si>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</si>
  <si>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</si>
  <si>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</si>
  <si>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</si>
  <si>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</si>
  <si>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</si>
  <si>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</si>
  <si>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</si>
  <si>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</si>
  <si>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</si>
  <si>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</si>
  <si>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</si>
  <si>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</si>
  <si>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</si>
  <si>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</si>
  <si>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</si>
  <si>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</si>
  <si>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</si>
  <si>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</si>
  <si>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</si>
  <si>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</si>
  <si>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</si>
  <si>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</si>
  <si>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</si>
  <si>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</si>
  <si>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</si>
  <si>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</si>
  <si>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</si>
  <si>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</si>
  <si>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</si>
  <si>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</si>
  <si>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</si>
  <si>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</si>
  <si>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</si>
  <si>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</si>
  <si>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</si>
  <si>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</si>
  <si>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</si>
  <si>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</si>
  <si>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</si>
  <si>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</si>
  <si>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</si>
  <si>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</si>
  <si>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</si>
  <si>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</si>
  <si>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</si>
  <si>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</si>
  <si>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</si>
  <si>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</si>
  <si>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</si>
  <si>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</si>
  <si>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</si>
  <si>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</si>
  <si>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</si>
  <si>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</si>
  <si>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</si>
  <si>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</si>
  <si>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</si>
  <si>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</si>
  <si>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</si>
  <si>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</si>
  <si>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</si>
  <si>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</si>
  <si>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</si>
  <si>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</si>
  <si>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</si>
  <si>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</si>
  <si>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</si>
  <si>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</si>
  <si>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</si>
  <si>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</si>
  <si>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</si>
  <si>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</si>
  <si>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</si>
  <si>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</si>
  <si>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</si>
  <si>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</si>
  <si>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</si>
  <si>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</si>
  <si>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</si>
  <si>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</si>
  <si>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</si>
  <si>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</si>
  <si>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</si>
  <si>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</si>
  <si>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</si>
  <si>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</si>
  <si>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</si>
  <si>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</si>
  <si>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</si>
  <si>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</si>
  <si>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</si>
  <si>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</si>
  <si>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</si>
  <si>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</si>
  <si>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</si>
  <si>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</si>
  <si>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</si>
  <si>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</si>
  <si>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</si>
  <si>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</si>
  <si>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</si>
  <si>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</si>
  <si>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</si>
  <si>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</si>
  <si>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</si>
  <si>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</si>
  <si>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</si>
  <si>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</si>
  <si>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</si>
  <si>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</si>
  <si>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</si>
  <si>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</si>
  <si>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</si>
  <si>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</si>
  <si>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</si>
  <si>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</si>
  <si>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</si>
  <si>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</si>
  <si>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</si>
  <si>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</si>
  <si>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</si>
  <si>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</si>
  <si>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</si>
  <si>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</si>
  <si>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</si>
  <si>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</si>
  <si>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</si>
  <si>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</si>
  <si>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</si>
  <si>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</si>
  <si>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</si>
  <si>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</si>
  <si>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</si>
  <si>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</si>
  <si>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</si>
  <si>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</si>
  <si>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</si>
  <si>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</si>
  <si>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</si>
  <si>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</si>
  <si>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</si>
  <si>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</si>
  <si>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</si>
  <si>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</si>
  <si>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</si>
  <si>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</si>
  <si>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</si>
  <si>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</si>
  <si>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</si>
  <si>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</si>
  <si>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</si>
  <si>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</si>
  <si>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</si>
  <si>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</si>
  <si>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</si>
  <si>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</si>
  <si>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</si>
  <si>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</si>
  <si>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</si>
  <si>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</si>
  <si>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</si>
  <si>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</si>
  <si>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</si>
  <si>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</si>
  <si>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</si>
  <si>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</si>
  <si>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</si>
  <si>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</si>
  <si>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</si>
  <si>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</si>
  <si>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</si>
  <si>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</si>
  <si>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</si>
  <si>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</si>
  <si>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</si>
  <si>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</si>
  <si>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</si>
  <si>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</si>
  <si>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</si>
  <si>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</si>
  <si>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</si>
  <si>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</si>
  <si>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</si>
  <si>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</si>
  <si>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</si>
  <si>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</si>
  <si>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</si>
  <si>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</si>
  <si>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</si>
  <si>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</si>
  <si>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</si>
  <si>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</si>
  <si>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</si>
  <si>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</si>
  <si>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</si>
  <si>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</si>
  <si>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</si>
  <si>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</si>
  <si>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</si>
  <si>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</si>
  <si>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</si>
  <si>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</si>
  <si>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</si>
  <si>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</si>
  <si>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</si>
  <si>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</si>
  <si>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</si>
  <si>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</si>
  <si>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</si>
  <si>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</si>
  <si>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</si>
  <si>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</si>
  <si>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</si>
  <si>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</si>
  <si>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</si>
  <si>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</si>
  <si>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</si>
  <si>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</si>
  <si>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</si>
  <si>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</si>
  <si>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</si>
  <si>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</si>
  <si>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</si>
  <si>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</si>
  <si>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</si>
  <si>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</si>
  <si>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</si>
  <si>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</si>
  <si>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</si>
  <si>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</si>
  <si>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</si>
  <si>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</si>
  <si>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</si>
  <si>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</si>
  <si>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</si>
  <si>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</si>
  <si>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</si>
  <si>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</si>
  <si>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</si>
  <si>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</si>
  <si>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</si>
  <si>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</si>
  <si>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</si>
  <si>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</si>
  <si>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</si>
  <si>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</si>
  <si>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</si>
  <si>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</si>
  <si>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</si>
  <si>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</si>
  <si>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</si>
  <si>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</si>
  <si>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</si>
  <si>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</si>
  <si>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</si>
  <si>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</si>
  <si>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</si>
  <si>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</si>
  <si>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</si>
  <si>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</si>
  <si>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</si>
  <si>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</si>
  <si>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</si>
  <si>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</si>
  <si>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</si>
  <si>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</si>
  <si>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</si>
  <si>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</si>
  <si>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</si>
  <si>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</si>
  <si>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</si>
  <si>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</si>
  <si>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</si>
  <si>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</si>
  <si>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</si>
  <si>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</si>
  <si>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</si>
  <si>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</si>
  <si>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</si>
  <si>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</si>
  <si>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</si>
  <si>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</si>
  <si>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</si>
  <si>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</si>
  <si>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</si>
  <si>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</si>
  <si>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</si>
  <si>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</si>
  <si>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</si>
  <si>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</si>
  <si>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</si>
  <si>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</si>
  <si>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</si>
  <si>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</si>
  <si>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</si>
  <si>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</si>
  <si>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</si>
  <si>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</si>
  <si>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</si>
  <si>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</si>
  <si>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</si>
  <si>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</si>
  <si>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</si>
  <si>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</si>
  <si>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</si>
  <si>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</si>
  <si>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</si>
  <si>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</si>
  <si>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</si>
  <si>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</si>
  <si>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</si>
  <si>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</si>
  <si>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</si>
  <si>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</si>
  <si>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</si>
  <si>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</si>
  <si>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</si>
  <si>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</si>
  <si>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</si>
  <si>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</si>
  <si>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</si>
  <si>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</si>
  <si>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</si>
  <si>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</si>
  <si>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</si>
  <si>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</si>
  <si>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</si>
  <si>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</si>
  <si>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</si>
  <si>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</si>
  <si>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</si>
  <si>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</si>
  <si>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</si>
  <si>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</si>
  <si>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</si>
  <si>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</si>
  <si>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</si>
  <si>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</si>
  <si>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</si>
  <si>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</si>
  <si>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</si>
  <si>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</si>
  <si>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</si>
  <si>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</si>
  <si>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</si>
  <si>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</si>
  <si>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</si>
  <si>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</si>
  <si>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</si>
  <si>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</si>
  <si>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</si>
  <si>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</si>
  <si>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</si>
  <si>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</si>
  <si>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</si>
  <si>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</si>
  <si>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</si>
  <si>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</si>
  <si>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</si>
  <si>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</si>
  <si>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</si>
  <si>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</si>
  <si>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</si>
  <si>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</si>
  <si>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</si>
  <si>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</si>
  <si>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</si>
  <si>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</si>
  <si>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</si>
  <si>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</si>
  <si>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</si>
  <si>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</si>
  <si>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</si>
  <si>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</si>
  <si>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</si>
  <si>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</si>
  <si>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</si>
  <si>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</si>
  <si>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</si>
  <si>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</si>
  <si>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</si>
  <si>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</si>
  <si>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</si>
  <si>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</si>
  <si>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</si>
  <si>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</si>
  <si>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</si>
  <si>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</si>
  <si>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</si>
  <si>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</si>
  <si>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</si>
  <si>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</si>
  <si>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</si>
  <si>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</si>
  <si>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</si>
  <si>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</si>
  <si>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</si>
  <si>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</si>
  <si>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</si>
  <si>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</si>
  <si>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</si>
  <si>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</si>
  <si>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</si>
  <si>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</si>
  <si>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</si>
  <si>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</si>
  <si>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</si>
  <si>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</si>
  <si>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</si>
  <si>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</si>
  <si>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</si>
  <si>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</si>
  <si>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</si>
  <si>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</si>
  <si>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</si>
  <si>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</si>
  <si>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</si>
  <si>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</si>
  <si>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</si>
  <si>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</si>
  <si>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</si>
  <si>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</si>
  <si>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</si>
  <si>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</si>
  <si>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</si>
  <si>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</si>
  <si>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</si>
  <si>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</si>
  <si>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</si>
  <si>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</si>
  <si>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</si>
  <si>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</si>
  <si>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</si>
  <si>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</si>
  <si>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</si>
  <si>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</si>
  <si>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</si>
  <si>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</si>
  <si>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</si>
  <si>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</si>
  <si>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</si>
  <si>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</si>
  <si>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</si>
  <si>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</si>
  <si>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</si>
  <si>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</si>
  <si>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</si>
  <si>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</si>
  <si>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</si>
  <si>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</si>
  <si>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</si>
  <si>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</si>
  <si>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</si>
  <si>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</si>
  <si>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</si>
  <si>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</si>
  <si>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</si>
  <si>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</si>
  <si>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</si>
  <si>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</si>
  <si>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</si>
  <si>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</si>
  <si>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</si>
  <si>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</si>
  <si>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</si>
  <si>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</si>
  <si>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</si>
  <si>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</si>
  <si>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</si>
  <si>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</si>
  <si>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</si>
  <si>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</si>
  <si>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</si>
  <si>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</si>
  <si>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</si>
  <si>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</si>
  <si>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</si>
  <si>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</si>
  <si>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</si>
  <si>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</si>
  <si>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</si>
  <si>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</si>
  <si>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</si>
  <si>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</si>
  <si>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</si>
  <si>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</si>
  <si>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</si>
  <si>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</si>
  <si>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</si>
  <si>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</si>
  <si>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</si>
  <si>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</si>
  <si>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</si>
  <si>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</si>
  <si>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</si>
  <si>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</si>
  <si>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</si>
  <si>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</si>
  <si>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</si>
  <si>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</si>
  <si>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</si>
  <si>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</si>
  <si>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</si>
  <si>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</si>
  <si>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</si>
  <si>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</si>
  <si>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</si>
  <si>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</si>
  <si>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</si>
  <si>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</si>
  <si>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</si>
  <si>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</si>
  <si>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</si>
  <si>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</si>
  <si>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</si>
  <si>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</si>
  <si>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</si>
  <si>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</si>
  <si>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</si>
  <si>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</si>
  <si>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</si>
  <si>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</si>
  <si>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</si>
  <si>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</si>
  <si>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</si>
  <si>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</si>
  <si>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</si>
  <si>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</si>
  <si>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</si>
  <si>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</si>
  <si>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</si>
  <si>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</si>
  <si>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</si>
  <si>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</si>
  <si>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</si>
  <si>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</si>
  <si>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</si>
  <si>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</si>
  <si>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</si>
  <si>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</si>
  <si>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</si>
  <si>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</si>
  <si>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</si>
  <si>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</si>
  <si>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</si>
  <si>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</si>
  <si>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</si>
  <si>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</si>
  <si>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</si>
  <si>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</si>
  <si>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</si>
  <si>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</si>
  <si>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</si>
  <si>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</si>
  <si>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</si>
  <si>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</si>
  <si>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</si>
  <si>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</si>
  <si>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</si>
  <si>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</si>
  <si>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</si>
  <si>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</si>
  <si>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</si>
  <si>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</si>
  <si>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</si>
  <si>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</si>
  <si>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</si>
  <si>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</si>
  <si>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</si>
  <si>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</si>
  <si>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</si>
  <si>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</si>
  <si>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</si>
  <si>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</si>
  <si>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</si>
  <si>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</si>
  <si>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</si>
  <si>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</si>
  <si>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</si>
  <si>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</si>
  <si>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</si>
  <si>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</si>
  <si>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</si>
  <si>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</si>
  <si>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</si>
  <si>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</si>
  <si>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</si>
  <si>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</si>
  <si>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</si>
  <si>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</si>
  <si>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</si>
  <si>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</si>
  <si>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</si>
  <si>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</si>
  <si>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</si>
  <si>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</si>
  <si>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</si>
  <si>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</si>
  <si>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</si>
  <si>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</si>
  <si>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</si>
  <si>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</si>
  <si>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</si>
  <si>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</si>
  <si>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</si>
  <si>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</si>
  <si>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</si>
  <si>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</si>
  <si>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</si>
  <si>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</si>
  <si>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</si>
  <si>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</si>
  <si>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</si>
  <si>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</si>
  <si>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</si>
  <si>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</si>
  <si>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</si>
  <si>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</si>
  <si>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</si>
  <si>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</si>
  <si>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</si>
  <si>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</si>
  <si>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</si>
  <si>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</si>
  <si>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</si>
  <si>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</si>
  <si>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</si>
  <si>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</si>
  <si>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</si>
  <si>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</si>
  <si>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</si>
  <si>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</si>
  <si>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</si>
  <si>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</si>
  <si>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</si>
  <si>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</si>
  <si>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</si>
  <si>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</si>
  <si>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</si>
  <si>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</si>
  <si>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</si>
  <si>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</si>
  <si>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</si>
  <si>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</si>
  <si>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</si>
  <si>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</si>
  <si>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</si>
  <si>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</si>
  <si>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</si>
  <si>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</si>
  <si>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</si>
  <si>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</si>
  <si>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</si>
  <si>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</si>
  <si>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</si>
  <si>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</si>
  <si>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</si>
  <si>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</si>
  <si>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</si>
  <si>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</si>
  <si>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</si>
  <si>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</si>
  <si>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</si>
  <si>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</si>
  <si>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</si>
  <si>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</si>
  <si>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</si>
  <si>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</si>
  <si>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</si>
  <si>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</si>
  <si>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</si>
  <si>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</si>
  <si>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</si>
  <si>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</si>
  <si>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</si>
  <si>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</si>
  <si>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backers_count</t>
  </si>
  <si>
    <t>Failed</t>
  </si>
  <si>
    <t>Successful</t>
  </si>
  <si>
    <t>Mean Number of Backers</t>
  </si>
  <si>
    <t>Median Number of Backers</t>
  </si>
  <si>
    <t>Max Number of Backers</t>
  </si>
  <si>
    <t>Variance of Number of Backers</t>
  </si>
  <si>
    <t>Std Dev of Number of Backers</t>
  </si>
  <si>
    <t>Min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</si>
</sst>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71" fontId="0" fillId="0" borderId="0" xfId="42" applyNumberFormat="1" applyFont="1"/>
    <xf numFmtId="171" fontId="0" fillId="0" borderId="0" xfId="0" applyNumberFormat="1"/>
    <xf numFmtId="4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F-4D9F-947B-33AFCCF58A3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A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F-4D9F-947B-33AFCCF58A3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F-4D9F-947B-33AFCCF58A3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7F-4D9F-947B-33AFCCF5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022959"/>
        <c:axId val="1904032111"/>
      </c:barChart>
      <c:catAx>
        <c:axId val="190402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32111"/>
        <c:crosses val="autoZero"/>
        <c:auto val="1"/>
        <c:lblAlgn val="ctr"/>
        <c:lblOffset val="100"/>
        <c:noMultiLvlLbl val="0"/>
      </c:catAx>
      <c:valAx>
        <c:axId val="19040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2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F7D-A206-0A9C4C9C8FA1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A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F7D-A206-0A9C4C9C8FA1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C-4F7D-A206-0A9C4C9C8FA1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EC-4F7D-A206-0A9C4C9C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031695"/>
        <c:axId val="1904024623"/>
      </c:barChart>
      <c:catAx>
        <c:axId val="19040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24623"/>
        <c:crosses val="autoZero"/>
        <c:auto val="1"/>
        <c:lblAlgn val="ctr"/>
        <c:lblOffset val="100"/>
        <c:noMultiLvlLbl val="0"/>
      </c:catAx>
      <c:valAx>
        <c:axId val="1904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3!PivotTable3</c:name>
    <c:fmtId val="1"/>
  </c:pivotSource>
  <c:chart>
    <c:autoTitleDeleted val="0"/>
    <c:pivotFmts>
      <c:pivotFmt>
        <c:idx val="0"/>
        <c:spPr>
          <a:ln w="31750" cap="flat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31750" cap="rnd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rgbClr val="DA0000"/>
            </a:solidFill>
            <a:round/>
          </a:ln>
          <a:effectLst/>
        </c:spPr>
        <c:marker>
          <c:symbol val="circle"/>
          <c:size val="5"/>
          <c:spPr>
            <a:solidFill>
              <a:srgbClr val="DA0000"/>
            </a:solidFill>
            <a:ln w="31750">
              <a:solidFill>
                <a:srgbClr val="DA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31750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31750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flat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0" cap="rnd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F-43E2-A664-F76ABDF9C29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A0000"/>
              </a:solidFill>
              <a:ln w="31750">
                <a:solidFill>
                  <a:srgbClr val="DA0000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F-43E2-A664-F76ABDF9C29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1750">
                <a:solidFill>
                  <a:schemeClr val="accent5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F-43E2-A664-F76ABDF9C292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0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F-43E2-A664-F76ABDF9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23375"/>
        <c:axId val="1904040847"/>
      </c:lineChart>
      <c:catAx>
        <c:axId val="190402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40847"/>
        <c:crosses val="autoZero"/>
        <c:auto val="1"/>
        <c:lblAlgn val="ctr"/>
        <c:lblOffset val="100"/>
        <c:noMultiLvlLbl val="0"/>
      </c:catAx>
      <c:valAx>
        <c:axId val="19040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C-435C-807F-8662D31E2F32}"/>
            </c:ext>
          </c:extLst>
        </c:ser>
        <c:ser>
          <c:idx val="1"/>
          <c:order val="1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C-435C-807F-8662D31E2F32}"/>
            </c:ext>
          </c:extLst>
        </c:ser>
        <c:ser>
          <c:idx val="2"/>
          <c:order val="2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C-435C-807F-8662D31E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370127"/>
        <c:axId val="2041378447"/>
      </c:lineChart>
      <c:catAx>
        <c:axId val="20413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78447"/>
        <c:crosses val="autoZero"/>
        <c:auto val="1"/>
        <c:lblAlgn val="ctr"/>
        <c:lblOffset val="100"/>
        <c:noMultiLvlLbl val="0"/>
      </c:catAx>
      <c:valAx>
        <c:axId val="20413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86157</xdr:colOff>
      <xdr:row>0</xdr:row>
      <xdr:rowOff>96115</xdr:rowOff>
    </xdr:from>
    <xdr:to>
      <xdr:col>18</xdr:col>
      <xdr:colOff>262370</xdr:colOff>
      <xdr:row>19</xdr:row>
      <xdr:rowOff>129452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E529E-74BE-454A-91F1-913C9D3F5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1</xdr:row>
      <xdr:rowOff>28575</xdr:rowOff>
    </xdr:from>
    <xdr:to>
      <xdr:col>19</xdr:col>
      <xdr:colOff>676274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66219-9A04-46A0-B961-A4CDF36FD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0</xdr:row>
      <xdr:rowOff>180975</xdr:rowOff>
    </xdr:from>
    <xdr:to>
      <xdr:col>18</xdr:col>
      <xdr:colOff>247650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70F2C-57F4-4E40-BB0F-F2892E22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452436</xdr:colOff>
      <xdr:row>15</xdr:row>
      <xdr:rowOff>0</xdr:rowOff>
    </xdr:from>
    <xdr:to>
      <xdr:col>7</xdr:col>
      <xdr:colOff>695325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C13E7-2B28-409D-B380-E792CCF6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Chow" refreshedDate="44865.459787268519" createdVersion="7" refreshedVersion="7" minRefreshableVersion="3" recordCount="1000" xr:uid="{A3DB18C5-A761-4213-9525-3E361479468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Chow" refreshedDate="44865.467415856481" createdVersion="7" refreshedVersion="7" minRefreshableVersion="3" recordCount="1000" xr:uid="{9F3FE8E4-302C-4E56-BBB7-64492EE8840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x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x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x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x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x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x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x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x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x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x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x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x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x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x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x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x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x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x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x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x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x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x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x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x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x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x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x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x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x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x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x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x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x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x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x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x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x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x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x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x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x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x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x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x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x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x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x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x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x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x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x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x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x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x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x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x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x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x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x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x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x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x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x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x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x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x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x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x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x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x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x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x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x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x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x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x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x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x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x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x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x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x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x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x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x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x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x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x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x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x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x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x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x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x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x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x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x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x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x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x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x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x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x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x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x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x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x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x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x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x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x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x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x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x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x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x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x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x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x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x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x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x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x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x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x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x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x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x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x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x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x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x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x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x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x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x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x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x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x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x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x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x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x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x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x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x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x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x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x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x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x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x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x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x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x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x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x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x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x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x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x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x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x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x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x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x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x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x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x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x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x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x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x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x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x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x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x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x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x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x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x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x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x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x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x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x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x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x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x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x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x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x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x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x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x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x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x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x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x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x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x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x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x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x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x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x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x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x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x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x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x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x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x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x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x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x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x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x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x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x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x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x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x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x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x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x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x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x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x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x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x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x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x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x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x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x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x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x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x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x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x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x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x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x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x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x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x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x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x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x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x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x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x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x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x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x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x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x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x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x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x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x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x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x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x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x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x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x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x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x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x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x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x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x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x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x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x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x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x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x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x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x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x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x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x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x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x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x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x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x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x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x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x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x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x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x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x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x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x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x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x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x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x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x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x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x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x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x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x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x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x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x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x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x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x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x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x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x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x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x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x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x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x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x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x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x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x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x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x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x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x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x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x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x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x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x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x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x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x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x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x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x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x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x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x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x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x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x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x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x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x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x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x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x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x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x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x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x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x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x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x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x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x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x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x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x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x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x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x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x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x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x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x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x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x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x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x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x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x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x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x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x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x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x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x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x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x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x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x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x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x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x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x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x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x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x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x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x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x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x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x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x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x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x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x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x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x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x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x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x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x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x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x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x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x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x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x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x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x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x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x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x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x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x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x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x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x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x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x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x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x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x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x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x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x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x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x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x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x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x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x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x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x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x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x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x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x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x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x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x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x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x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x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x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x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x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x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x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x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x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x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x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x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x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x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x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x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x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x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x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x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x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x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x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x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x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x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x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x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x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x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x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x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x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x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x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x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x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x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x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x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x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x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x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x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x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x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x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x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x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x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x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x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x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x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x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x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x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x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x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x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x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x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x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x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x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x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x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x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x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x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x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x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x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x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x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x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x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x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x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x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x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x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x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x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x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x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x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x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x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x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x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x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x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x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x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x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x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x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x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x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x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x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x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x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x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x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x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x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x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x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x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x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x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x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x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x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x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x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x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x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x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x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x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x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x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x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x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x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x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x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x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x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x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x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x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x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x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x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x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x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x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x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x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x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x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x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x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x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x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x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x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x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x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x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x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x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x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x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x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x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x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x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x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x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x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x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x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x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x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x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x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x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x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x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x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x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x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x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x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x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x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x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x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x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x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x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x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x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x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x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x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x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x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x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x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x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x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x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x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x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x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x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x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x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x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x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x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x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x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x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x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x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x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x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x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x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x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x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x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x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x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x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x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x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x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x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x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x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x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x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x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x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x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x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x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x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x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x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x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x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x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x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x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x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x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x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x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x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x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x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x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x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x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x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x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x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x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x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x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x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x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x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x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x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x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x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x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x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x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x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x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x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x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x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x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x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x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x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x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x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x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x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x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x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x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x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x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x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x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x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x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x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x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x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x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x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x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x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x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x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x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x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x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x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x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x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x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x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x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x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x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x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x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x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x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x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x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x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x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x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x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x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x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x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x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x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x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x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x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x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x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x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9B46B-75D0-4F29-ACA1-15F2163C5242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1CD29-7FF0-4C7D-820A-F0DD2A35B7E2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17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C3772-AFF2-49F2-AAA3-C84967BFBEB2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id" fld="0" subtotal="count" baseField="18" baseItem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F8A6-1821-4594-A7D4-39C22E5A47EC}" name="PivotTable5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D1:E367" firstHeaderRow="1" firstDataRow="2" firstDataCol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showAll="0">
      <items count="5">
        <item h="1" x="3"/>
        <item x="0"/>
        <item h="1" x="2"/>
        <item h="1"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Fields count="1">
    <field x="5"/>
  </colFields>
  <colItems count="1">
    <i>
      <x v="1"/>
    </i>
  </colItems>
  <dataFields count="1">
    <dataField name="Sum of backers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24C6C-38E1-4A5E-BA75-05531337BD79}" name="PivotTable4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1:B568" firstHeaderRow="1" firstDataRow="2" firstDataCol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showAll="0">
      <items count="5">
        <item h="1" x="3"/>
        <item h="1" x="0"/>
        <item h="1"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3"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0"/>
  </rowFields>
  <rowItems count="566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  <i t="grand">
      <x/>
    </i>
  </rowItems>
  <colFields count="1">
    <field x="5"/>
  </colFields>
  <colItems count="1">
    <i>
      <x v="3"/>
    </i>
  </colItems>
  <dataFields count="1">
    <dataField name="Sum of backers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>
      <selection activeCell="B1" sqref="B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bestFit="1" customWidth="1"/>
    <col min="16" max="16" width="16.5" bestFit="1" customWidth="1"/>
    <col min="17" max="17" width="14.875" bestFit="1" customWidth="1"/>
    <col min="18" max="18" width="12.5" bestFit="1" customWidth="1"/>
    <col min="19" max="19" width="22.75" bestFit="1" customWidth="1"/>
    <col min="20" max="20" width="21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6">
        <f>IFERROR(E2/G2,0)</f>
        <v>0</v>
      </c>
      <c r="Q2" t="str">
        <f>LEFT(N2,FIND("/",N2)-1)</f>
        <v>food</v>
      </c>
      <c r="R2" t="str">
        <f>RIGHT(N2,LEN(N2)-FIND("/",N2))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6">
        <f t="shared" ref="P3:P66" si="1">IFERROR(E3/G3,0)</f>
        <v>92.151898734177209</v>
      </c>
      <c r="Q3" t="str">
        <f t="shared" ref="Q3:Q66" si="2">LEFT(N3,FIND("/",N3)-1)</f>
        <v>music</v>
      </c>
      <c r="R3" t="str">
        <f t="shared" ref="R3:R66" si="3">RIGHT(N3,LEN(N3)-FIND("/",N3))</f>
        <v>rock</v>
      </c>
      <c r="S3" s="10">
        <f t="shared" ref="S3:S66" si="4">(((J3/60)/60)/24)+DATE(1970,1,1)</f>
        <v>41870.208333333336</v>
      </c>
      <c r="T3" s="10">
        <f t="shared" ref="T3:T66" si="5">(((K3/60)/60)/24)+DATE(1970,1,1)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 s="6">
        <f t="shared" ref="P67:P130" si="7">IFERROR(E67/G67,0)</f>
        <v>61.038135593220339</v>
      </c>
      <c r="Q67" t="str">
        <f t="shared" ref="Q67:Q130" si="8">LEFT(N67,FIND("/",N67)-1)</f>
        <v>theater</v>
      </c>
      <c r="R67" t="str">
        <f t="shared" ref="R67:R130" si="9">RIGHT(N67,LEN(N67)-FIND("/",N67))</f>
        <v>plays</v>
      </c>
      <c r="S67" s="10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 s="6">
        <f t="shared" ref="P131:P194" si="13">IFERROR(E131/G131,0)</f>
        <v>86.472727272727269</v>
      </c>
      <c r="Q131" t="str">
        <f t="shared" ref="Q131:Q194" si="14">LEFT(N131,FIND("/",N131)-1)</f>
        <v>food</v>
      </c>
      <c r="R131" t="str">
        <f t="shared" ref="R131:R194" si="15">RIGHT(N131,LEN(N131)-FIND("/",N131))</f>
        <v>food trucks</v>
      </c>
      <c r="S131" s="10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 s="6">
        <f t="shared" ref="P195:P258" si="19">IFERROR(E195/G195,0)</f>
        <v>46.338461538461537</v>
      </c>
      <c r="Q195" t="str">
        <f t="shared" ref="Q195:Q258" si="20">LEFT(N195,FIND("/",N195)-1)</f>
        <v>music</v>
      </c>
      <c r="R195" t="str">
        <f t="shared" ref="R195:R258" si="21">RIGHT(N195,LEN(N195)-FIND("/",N195))</f>
        <v>indie rock</v>
      </c>
      <c r="S195" s="10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 s="6">
        <f t="shared" ref="P259:P322" si="25">IFERROR(E259/G259,0)</f>
        <v>90.456521739130437</v>
      </c>
      <c r="Q259" t="str">
        <f t="shared" ref="Q259:Q322" si="26">LEFT(N259,FIND("/",N259)-1)</f>
        <v>theater</v>
      </c>
      <c r="R259" t="str">
        <f t="shared" ref="R259:R322" si="27">RIGHT(N259,LEN(N259)-FIND("/",N259))</f>
        <v>plays</v>
      </c>
      <c r="S259" s="10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 s="6">
        <f t="shared" ref="P323:P386" si="31">IFERROR(E323/G323,0)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shorts</v>
      </c>
      <c r="S323" s="10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 s="6">
        <f t="shared" ref="P387:P450" si="37">IFERROR(E387/G387,0)</f>
        <v>50.007915567282325</v>
      </c>
      <c r="Q387" t="str">
        <f t="shared" ref="Q387:Q450" si="38">LEFT(N387,FIND("/",N387)-1)</f>
        <v>publishing</v>
      </c>
      <c r="R387" t="str">
        <f t="shared" ref="R387:R450" si="39">RIGHT(N387,LEN(N387)-FIND("/",N387))</f>
        <v>nonfiction</v>
      </c>
      <c r="S387" s="10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 s="6">
        <f t="shared" ref="P451:P514" si="43">IFERROR(E451/G451,0)</f>
        <v>101.19767441860465</v>
      </c>
      <c r="Q451" t="str">
        <f t="shared" ref="Q451:Q514" si="44">LEFT(N451,FIND("/",N451)-1)</f>
        <v>games</v>
      </c>
      <c r="R451" t="str">
        <f t="shared" ref="R451:R514" si="45">RIGHT(N451,LEN(N451)-FIND("/",N451))</f>
        <v>video games</v>
      </c>
      <c r="S451" s="10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6">
        <f t="shared" si="43"/>
        <v>0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 s="6">
        <f t="shared" ref="P515:P578" si="49">IFERROR(E515/G515,0)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television</v>
      </c>
      <c r="S515" s="10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 s="6">
        <f t="shared" ref="P579:P642" si="55">IFERROR(E579/G579,0)</f>
        <v>41.783783783783782</v>
      </c>
      <c r="Q579" t="str">
        <f t="shared" ref="Q579:Q642" si="56">LEFT(N579,FIND("/",N579)-1)</f>
        <v>music</v>
      </c>
      <c r="R579" t="str">
        <f t="shared" ref="R579:R642" si="57">RIGHT(N579,LEN(N579)-FIND("/",N579))</f>
        <v>jazz</v>
      </c>
      <c r="S579" s="10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 s="6">
        <f t="shared" ref="P643:P706" si="61">IFERROR(E643/G643,0)</f>
        <v>58.128865979381445</v>
      </c>
      <c r="Q643" t="str">
        <f t="shared" ref="Q643:Q706" si="62">LEFT(N643,FIND("/",N643)-1)</f>
        <v>theater</v>
      </c>
      <c r="R643" t="str">
        <f t="shared" ref="R643:R706" si="63">RIGHT(N643,LEN(N643)-FIND("/",N643))</f>
        <v>plays</v>
      </c>
      <c r="S643" s="10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 s="6">
        <f t="shared" ref="P707:P770" si="67">IFERROR(E707/G707,0)</f>
        <v>82.986666666666665</v>
      </c>
      <c r="Q707" t="str">
        <f t="shared" ref="Q707:Q770" si="68">LEFT(N707,FIND("/",N707)-1)</f>
        <v>publishing</v>
      </c>
      <c r="R707" t="str">
        <f t="shared" ref="R707:R770" si="69">RIGHT(N707,LEN(N707)-FIND("/",N707))</f>
        <v>nonfiction</v>
      </c>
      <c r="S707" s="10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 s="6">
        <f t="shared" ref="P771:P834" si="73">IFERROR(E771/G771,0)</f>
        <v>31.995894428152493</v>
      </c>
      <c r="Q771" t="str">
        <f t="shared" ref="Q771:Q834" si="74">LEFT(N771,FIND("/",N771)-1)</f>
        <v>games</v>
      </c>
      <c r="R771" t="str">
        <f t="shared" ref="R771:R834" si="75">RIGHT(N771,LEN(N771)-FIND("/",N771))</f>
        <v>video games</v>
      </c>
      <c r="S771" s="10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 s="6">
        <f t="shared" ref="P835:P898" si="79">IFERROR(E835/G835,0)</f>
        <v>64.987878787878785</v>
      </c>
      <c r="Q835" t="str">
        <f t="shared" ref="Q835:Q898" si="80">LEFT(N835,FIND("/",N835)-1)</f>
        <v>publishing</v>
      </c>
      <c r="R835" t="str">
        <f t="shared" ref="R835:R898" si="81">RIGHT(N835,LEN(N835)-FIND("/",N835))</f>
        <v>translations</v>
      </c>
      <c r="S835" s="10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 s="6">
        <f t="shared" ref="P899:P962" si="85">IFERROR(E899/G899,0)</f>
        <v>90.259259259259252</v>
      </c>
      <c r="Q899" t="str">
        <f t="shared" ref="Q899:Q962" si="86">LEFT(N899,FIND("/",N899)-1)</f>
        <v>theater</v>
      </c>
      <c r="R899" t="str">
        <f t="shared" ref="R899:R962" si="87">RIGHT(N899,LEN(N899)-FIND("/",N899))</f>
        <v>plays</v>
      </c>
      <c r="S899" s="10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 s="6">
        <f t="shared" ref="P963:P1001" si="91">IFERROR(E963/G963,0)</f>
        <v>43.87096774193548</v>
      </c>
      <c r="Q963" t="str">
        <f t="shared" ref="Q963:Q1001" si="92">LEFT(N963,FIND("/",N963)-1)</f>
        <v>publishing</v>
      </c>
      <c r="R963" t="str">
        <f t="shared" ref="R963:R1001" si="93">RIGHT(N963,LEN(N963)-FIND("/",N963))</f>
        <v>translations</v>
      </c>
      <c r="S963" s="10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A1:T1001" xr:uid="{00000000-0001-0000-0000-000000000000}"/>
  <conditionalFormatting sqref="F1:F1048576">
    <cfRule type="containsText" dxfId="4" priority="3" operator="containsText" text="live">
      <formula>NOT(ISERROR(SEARCH("live",F1)))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failed">
      <formula>NOT(ISERROR(SEARCH("failed",F1)))</formula>
    </cfRule>
  </conditionalFormatting>
  <conditionalFormatting sqref="O1:O1048576">
    <cfRule type="colorScale" priority="2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58AD-C702-4881-9730-39E635F55FBE}">
  <dimension ref="A1:F14"/>
  <sheetViews>
    <sheetView zoomScale="110" zoomScaleNormal="110" workbookViewId="0">
      <selection activeCell="G13" sqref="G13"/>
    </sheetView>
  </sheetViews>
  <sheetFormatPr defaultRowHeight="15.75" x14ac:dyDescent="0.25"/>
  <cols>
    <col min="1" max="1" width="12.375" bestFit="1" customWidth="1"/>
    <col min="2" max="2" width="15.5" bestFit="1" customWidth="1"/>
    <col min="3" max="3" width="5.75" bestFit="1" customWidth="1"/>
    <col min="4" max="4" width="4" bestFit="1" customWidth="1"/>
    <col min="5" max="5" width="9.6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78D7-980B-465E-A653-475BBDCEC15A}">
  <dimension ref="A1:F30"/>
  <sheetViews>
    <sheetView workbookViewId="0">
      <selection activeCell="F8" sqref="F8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BB9A-B338-4075-90DB-4240C2F5C82D}">
  <dimension ref="A1:G18"/>
  <sheetViews>
    <sheetView workbookViewId="0">
      <selection activeCell="A9" sqref="A9"/>
    </sheetView>
  </sheetViews>
  <sheetFormatPr defaultRowHeight="15.75" x14ac:dyDescent="0.25"/>
  <cols>
    <col min="1" max="1" width="14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7" t="s">
        <v>2031</v>
      </c>
      <c r="B1" t="s">
        <v>2046</v>
      </c>
    </row>
    <row r="2" spans="1:7" x14ac:dyDescent="0.25">
      <c r="A2" s="7" t="s">
        <v>2085</v>
      </c>
      <c r="B2" t="s">
        <v>2046</v>
      </c>
    </row>
    <row r="4" spans="1:7" x14ac:dyDescent="0.25">
      <c r="A4" s="7" t="s">
        <v>2045</v>
      </c>
      <c r="B4" s="7" t="s">
        <v>2044</v>
      </c>
    </row>
    <row r="5" spans="1:7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7" x14ac:dyDescent="0.25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  <c r="G6" s="6"/>
    </row>
    <row r="7" spans="1:7" x14ac:dyDescent="0.25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  <c r="G7" s="6"/>
    </row>
    <row r="8" spans="1:7" x14ac:dyDescent="0.25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  <c r="G8" s="6"/>
    </row>
    <row r="9" spans="1:7" x14ac:dyDescent="0.25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  <c r="G9" s="6"/>
    </row>
    <row r="10" spans="1:7" x14ac:dyDescent="0.25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  <c r="G10" s="6"/>
    </row>
    <row r="11" spans="1:7" x14ac:dyDescent="0.25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  <c r="G11" s="6"/>
    </row>
    <row r="12" spans="1:7" x14ac:dyDescent="0.25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  <c r="G12" s="6"/>
    </row>
    <row r="13" spans="1:7" x14ac:dyDescent="0.25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  <c r="G13" s="6"/>
    </row>
    <row r="14" spans="1:7" x14ac:dyDescent="0.25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  <c r="G14" s="6"/>
    </row>
    <row r="15" spans="1:7" x14ac:dyDescent="0.25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  <c r="G15" s="6"/>
    </row>
    <row r="16" spans="1:7" x14ac:dyDescent="0.25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  <c r="G16" s="6"/>
    </row>
    <row r="17" spans="1:7" x14ac:dyDescent="0.25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  <c r="G17" s="6"/>
    </row>
    <row r="18" spans="1:7" x14ac:dyDescent="0.25">
      <c r="A18" s="11" t="s">
        <v>2043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  <c r="G18" s="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70D0-DA2D-4E32-BD9B-27BC42F011C3}">
  <dimension ref="A1:H14"/>
  <sheetViews>
    <sheetView topLeftCell="A2" workbookViewId="0">
      <selection activeCell="L15" sqref="L15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hidden="1" x14ac:dyDescent="0.25">
      <c r="B1" t="s">
        <v>20</v>
      </c>
      <c r="C1" t="s">
        <v>14</v>
      </c>
      <c r="D1" t="s">
        <v>74</v>
      </c>
    </row>
    <row r="2" spans="1:8" s="12" customFormat="1" x14ac:dyDescent="0.25">
      <c r="A2" s="12" t="s">
        <v>2086</v>
      </c>
      <c r="B2" s="12" t="s">
        <v>2087</v>
      </c>
      <c r="C2" s="12" t="s">
        <v>2088</v>
      </c>
      <c r="D2" s="12" t="s">
        <v>2089</v>
      </c>
      <c r="E2" s="12" t="s">
        <v>2090</v>
      </c>
      <c r="F2" s="12" t="s">
        <v>2091</v>
      </c>
      <c r="G2" s="12" t="s">
        <v>2092</v>
      </c>
      <c r="H2" s="12" t="s">
        <v>2093</v>
      </c>
    </row>
    <row r="3" spans="1:8" x14ac:dyDescent="0.25">
      <c r="A3" t="s">
        <v>2094</v>
      </c>
      <c r="B3">
        <f>COUNTIFS(Crowdfunding!$F:$F,B$1,Crowdfunding!$D:$D,"&lt;1000")</f>
        <v>30</v>
      </c>
      <c r="C3">
        <f>COUNTIFS(Crowdfunding!$F:$F,C$1,Crowdfunding!$D:$D,"&lt;1000")</f>
        <v>20</v>
      </c>
      <c r="D3">
        <f>COUNTIFS(Crowdfunding!$F:$F,D$1,Crowdfunding!$D:$D,"&lt;1000")</f>
        <v>1</v>
      </c>
      <c r="E3">
        <f>SUM(B3:D3)</f>
        <v>51</v>
      </c>
      <c r="F3" s="5">
        <f>B3/$E3</f>
        <v>0.58823529411764708</v>
      </c>
      <c r="G3" s="5">
        <f t="shared" ref="G3:H3" si="0">C3/$E3</f>
        <v>0.39215686274509803</v>
      </c>
      <c r="H3" s="5">
        <f t="shared" si="0"/>
        <v>1.9607843137254902E-2</v>
      </c>
    </row>
    <row r="4" spans="1:8" x14ac:dyDescent="0.25">
      <c r="A4" t="s">
        <v>2095</v>
      </c>
      <c r="B4">
        <f>COUNTIFS(Crowdfunding!$F:$F,B$1,Crowdfunding!$D:$D,"&gt;=1000",Crowdfunding!$D:$D,"&lt;5000")</f>
        <v>191</v>
      </c>
      <c r="C4">
        <f>COUNTIFS(Crowdfunding!$F:$F,C$1,Crowdfunding!$D:$D,"&gt;=1000",Crowdfunding!$D:$D,"&lt;5000")</f>
        <v>38</v>
      </c>
      <c r="D4">
        <f>COUNTIFS(Crowdfunding!$F:$F,D$1,Crowdfunding!$D:$D,"&gt;=1000",Crowdfunding!$D:$D,"&lt;5000")</f>
        <v>2</v>
      </c>
      <c r="E4">
        <f t="shared" ref="E4:E14" si="1">SUM(B4:D4)</f>
        <v>231</v>
      </c>
      <c r="F4" s="5">
        <f t="shared" ref="F4:F14" si="2">B4/$E4</f>
        <v>0.82683982683982682</v>
      </c>
      <c r="G4" s="5">
        <f t="shared" ref="G4:G14" si="3">C4/$E4</f>
        <v>0.16450216450216451</v>
      </c>
      <c r="H4" s="5">
        <f t="shared" ref="H4:H14" si="4">D4/$E4</f>
        <v>8.658008658008658E-3</v>
      </c>
    </row>
    <row r="5" spans="1:8" x14ac:dyDescent="0.25">
      <c r="A5" t="s">
        <v>2096</v>
      </c>
      <c r="B5">
        <f>COUNTIFS(Crowdfunding!$F:$F,B$1,Crowdfunding!$D:$D,"&gt;=5000",Crowdfunding!$D:$D,"&lt;10000")</f>
        <v>164</v>
      </c>
      <c r="C5">
        <f>COUNTIFS(Crowdfunding!$F:$F,C$1,Crowdfunding!$D:$D,"&gt;=5000",Crowdfunding!$D:$D,"&lt;10000")</f>
        <v>126</v>
      </c>
      <c r="D5">
        <f>COUNTIFS(Crowdfunding!$F:$F,D$1,Crowdfunding!$D:$D,"&gt;=5000",Crowdfunding!$D:$D,"&lt;10000")</f>
        <v>25</v>
      </c>
      <c r="E5">
        <f t="shared" si="1"/>
        <v>315</v>
      </c>
      <c r="F5" s="5">
        <f t="shared" si="2"/>
        <v>0.52063492063492067</v>
      </c>
      <c r="G5" s="5">
        <f t="shared" si="3"/>
        <v>0.4</v>
      </c>
      <c r="H5" s="5">
        <f t="shared" si="4"/>
        <v>7.9365079365079361E-2</v>
      </c>
    </row>
    <row r="6" spans="1:8" x14ac:dyDescent="0.25">
      <c r="A6" t="s">
        <v>2097</v>
      </c>
      <c r="B6">
        <f>COUNTIFS(Crowdfunding!$F:$F,B$1,Crowdfunding!$D:$D,"&gt;=10000",Crowdfunding!$D:$D,"&lt;15000")</f>
        <v>4</v>
      </c>
      <c r="C6">
        <f>COUNTIFS(Crowdfunding!$F:$F,C$1,Crowdfunding!$D:$D,"&gt;=10000",Crowdfunding!$D:$D,"&lt;15000")</f>
        <v>5</v>
      </c>
      <c r="D6">
        <f>COUNTIFS(Crowdfunding!$F:$F,D$1,Crowdfunding!$D:$D,"&gt;=10000",Crowdfunding!$D:$D,"&lt;15000")</f>
        <v>0</v>
      </c>
      <c r="E6">
        <f t="shared" si="1"/>
        <v>9</v>
      </c>
      <c r="F6" s="5">
        <f t="shared" si="2"/>
        <v>0.44444444444444442</v>
      </c>
      <c r="G6" s="5">
        <f t="shared" si="3"/>
        <v>0.55555555555555558</v>
      </c>
      <c r="H6" s="5">
        <f t="shared" si="4"/>
        <v>0</v>
      </c>
    </row>
    <row r="7" spans="1:8" x14ac:dyDescent="0.25">
      <c r="A7" t="s">
        <v>2098</v>
      </c>
      <c r="B7">
        <f>COUNTIFS(Crowdfunding!$F:$F,B$1,Crowdfunding!$D:$D,"&gt;=15000",Crowdfunding!$D:$D,"&lt;20000")</f>
        <v>10</v>
      </c>
      <c r="C7">
        <f>COUNTIFS(Crowdfunding!$F:$F,C$1,Crowdfunding!$D:$D,"&gt;=15000",Crowdfunding!$D:$D,"&lt;20000")</f>
        <v>0</v>
      </c>
      <c r="D7">
        <f>COUNTIFS(Crowdfunding!$F:$F,D$1,Crowdfunding!$D:$D,"&gt;=15000",Crowdfunding!$D:$D,"&lt;20000")</f>
        <v>0</v>
      </c>
      <c r="E7">
        <f t="shared" si="1"/>
        <v>10</v>
      </c>
      <c r="F7" s="5">
        <f t="shared" si="2"/>
        <v>1</v>
      </c>
      <c r="G7" s="5">
        <f t="shared" si="3"/>
        <v>0</v>
      </c>
      <c r="H7" s="5">
        <f t="shared" si="4"/>
        <v>0</v>
      </c>
    </row>
    <row r="8" spans="1:8" x14ac:dyDescent="0.25">
      <c r="A8" t="s">
        <v>2099</v>
      </c>
      <c r="B8">
        <f>COUNTIFS(Crowdfunding!$F:$F,B$1,Crowdfunding!$D:$D,"&gt;=20000",Crowdfunding!$D:$D,"&lt;25000")</f>
        <v>7</v>
      </c>
      <c r="C8">
        <f>COUNTIFS(Crowdfunding!$F:$F,C$1,Crowdfunding!$D:$D,"&gt;=20000",Crowdfunding!$D:$D,"&lt;25000")</f>
        <v>0</v>
      </c>
      <c r="D8">
        <f>COUNTIFS(Crowdfunding!$F:$F,D$1,Crowdfunding!$D:$D,"&gt;=20000",Crowdfunding!$D:$D,"&lt;25000")</f>
        <v>0</v>
      </c>
      <c r="E8">
        <f t="shared" si="1"/>
        <v>7</v>
      </c>
      <c r="F8" s="5">
        <f t="shared" si="2"/>
        <v>1</v>
      </c>
      <c r="G8" s="5">
        <f t="shared" si="3"/>
        <v>0</v>
      </c>
      <c r="H8" s="5">
        <f t="shared" si="4"/>
        <v>0</v>
      </c>
    </row>
    <row r="9" spans="1:8" x14ac:dyDescent="0.25">
      <c r="A9" t="s">
        <v>2100</v>
      </c>
      <c r="B9">
        <f>COUNTIFS(Crowdfunding!$F:$F,B$1,Crowdfunding!$D:$D,"&gt;=25000",Crowdfunding!$D:$D,"&lt;30000")</f>
        <v>11</v>
      </c>
      <c r="C9">
        <f>COUNTIFS(Crowdfunding!$F:$F,C$1,Crowdfunding!$D:$D,"&gt;=25000",Crowdfunding!$D:$D,"&lt;30000")</f>
        <v>3</v>
      </c>
      <c r="D9">
        <f>COUNTIFS(Crowdfunding!$F:$F,D$1,Crowdfunding!$D:$D,"&gt;=25000",Crowdfunding!$D:$D,"&lt;30000")</f>
        <v>0</v>
      </c>
      <c r="E9">
        <f t="shared" si="1"/>
        <v>14</v>
      </c>
      <c r="F9" s="5">
        <f t="shared" si="2"/>
        <v>0.7857142857142857</v>
      </c>
      <c r="G9" s="5">
        <f t="shared" si="3"/>
        <v>0.21428571428571427</v>
      </c>
      <c r="H9" s="5">
        <f t="shared" si="4"/>
        <v>0</v>
      </c>
    </row>
    <row r="10" spans="1:8" x14ac:dyDescent="0.25">
      <c r="A10" t="s">
        <v>2101</v>
      </c>
      <c r="B10">
        <f>COUNTIFS(Crowdfunding!$F:$F,B$1,Crowdfunding!$D:$D,"&gt;=30000",Crowdfunding!$D:$D,"&lt;35000")</f>
        <v>7</v>
      </c>
      <c r="C10">
        <f>COUNTIFS(Crowdfunding!$F:$F,C$1,Crowdfunding!$D:$D,"&gt;=30000",Crowdfunding!$D:$D,"&lt;35000")</f>
        <v>0</v>
      </c>
      <c r="D10">
        <f>COUNTIFS(Crowdfunding!$F:$F,D$1,Crowdfunding!$D:$D,"&gt;=30000",Crowdfunding!$D:$D,"&lt;35000")</f>
        <v>0</v>
      </c>
      <c r="E10">
        <f t="shared" si="1"/>
        <v>7</v>
      </c>
      <c r="F10" s="5">
        <f t="shared" si="2"/>
        <v>1</v>
      </c>
      <c r="G10" s="5">
        <f t="shared" si="3"/>
        <v>0</v>
      </c>
      <c r="H10" s="5">
        <f t="shared" si="4"/>
        <v>0</v>
      </c>
    </row>
    <row r="11" spans="1:8" x14ac:dyDescent="0.25">
      <c r="A11" t="s">
        <v>2102</v>
      </c>
      <c r="B11">
        <f>COUNTIFS(Crowdfunding!$F:$F,B$1,Crowdfunding!$D:$D,"&gt;=35000",Crowdfunding!$D:$D,"&lt;40000")</f>
        <v>8</v>
      </c>
      <c r="C11">
        <f>COUNTIFS(Crowdfunding!$F:$F,C$1,Crowdfunding!$D:$D,"&gt;=35000",Crowdfunding!$D:$D,"&lt;40000")</f>
        <v>3</v>
      </c>
      <c r="D11">
        <f>COUNTIFS(Crowdfunding!$F:$F,D$1,Crowdfunding!$D:$D,"&gt;=35000",Crowdfunding!$D:$D,"&lt;40000")</f>
        <v>1</v>
      </c>
      <c r="E11">
        <f t="shared" si="1"/>
        <v>12</v>
      </c>
      <c r="F11" s="5">
        <f t="shared" si="2"/>
        <v>0.66666666666666663</v>
      </c>
      <c r="G11" s="5">
        <f t="shared" si="3"/>
        <v>0.25</v>
      </c>
      <c r="H11" s="5">
        <f t="shared" si="4"/>
        <v>8.3333333333333329E-2</v>
      </c>
    </row>
    <row r="12" spans="1:8" x14ac:dyDescent="0.25">
      <c r="A12" t="s">
        <v>2103</v>
      </c>
      <c r="B12">
        <f>COUNTIFS(Crowdfunding!$F:$F,B$1,Crowdfunding!$D:$D,"&gt;=40000",Crowdfunding!$D:$D,"&lt;45000")</f>
        <v>11</v>
      </c>
      <c r="C12">
        <f>COUNTIFS(Crowdfunding!$F:$F,C$1,Crowdfunding!$D:$D,"&gt;=40000",Crowdfunding!$D:$D,"&lt;45000")</f>
        <v>3</v>
      </c>
      <c r="D12">
        <f>COUNTIFS(Crowdfunding!$F:$F,D$1,Crowdfunding!$D:$D,"&gt;=40000",Crowdfunding!$D:$D,"&lt;45000")</f>
        <v>0</v>
      </c>
      <c r="E12">
        <f t="shared" si="1"/>
        <v>14</v>
      </c>
      <c r="F12" s="5">
        <f t="shared" si="2"/>
        <v>0.7857142857142857</v>
      </c>
      <c r="G12" s="5">
        <f t="shared" si="3"/>
        <v>0.21428571428571427</v>
      </c>
      <c r="H12" s="5">
        <f t="shared" si="4"/>
        <v>0</v>
      </c>
    </row>
    <row r="13" spans="1:8" x14ac:dyDescent="0.25">
      <c r="A13" t="s">
        <v>2104</v>
      </c>
      <c r="B13">
        <f>COUNTIFS(Crowdfunding!$F:$F,B$1,Crowdfunding!$D:$D,"&gt;=45000",Crowdfunding!$D:$D,"&lt;50000")</f>
        <v>8</v>
      </c>
      <c r="C13">
        <f>COUNTIFS(Crowdfunding!$F:$F,C$1,Crowdfunding!$D:$D,"&gt;=45000",Crowdfunding!$D:$D,"&lt;50000")</f>
        <v>3</v>
      </c>
      <c r="D13">
        <f>COUNTIFS(Crowdfunding!$F:$F,D$1,Crowdfunding!$D:$D,"&gt;=45000",Crowdfunding!$D:$D,"&lt;50000")</f>
        <v>0</v>
      </c>
      <c r="E13">
        <f t="shared" si="1"/>
        <v>11</v>
      </c>
      <c r="F13" s="5">
        <f t="shared" si="2"/>
        <v>0.72727272727272729</v>
      </c>
      <c r="G13" s="5">
        <f t="shared" si="3"/>
        <v>0.27272727272727271</v>
      </c>
      <c r="H13" s="5">
        <f t="shared" si="4"/>
        <v>0</v>
      </c>
    </row>
    <row r="14" spans="1:8" x14ac:dyDescent="0.25">
      <c r="A14" t="s">
        <v>2105</v>
      </c>
      <c r="B14">
        <f>COUNTIFS(Crowdfunding!$F:$F,B$1,Crowdfunding!$D:$D,"&gt;=50000")</f>
        <v>114</v>
      </c>
      <c r="C14">
        <f>COUNTIFS(Crowdfunding!$F:$F,C$1,Crowdfunding!$D:$D,"&gt;=50000")</f>
        <v>163</v>
      </c>
      <c r="D14">
        <f>COUNTIFS(Crowdfunding!$F:$F,D$1,Crowdfunding!$D:$D,"&gt;=50000")</f>
        <v>28</v>
      </c>
      <c r="E14">
        <f t="shared" si="1"/>
        <v>305</v>
      </c>
      <c r="F14" s="5">
        <f t="shared" si="2"/>
        <v>0.3737704918032787</v>
      </c>
      <c r="G14" s="5">
        <f t="shared" si="3"/>
        <v>0.53442622950819674</v>
      </c>
      <c r="H14" s="5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201B-C56A-4A0E-AC40-72679A9360E6}">
  <dimension ref="A1:I568"/>
  <sheetViews>
    <sheetView workbookViewId="0">
      <selection activeCell="H11" sqref="H11"/>
    </sheetView>
  </sheetViews>
  <sheetFormatPr defaultRowHeight="15.75" x14ac:dyDescent="0.25"/>
  <cols>
    <col min="1" max="1" width="20.125" bestFit="1" customWidth="1"/>
    <col min="2" max="2" width="15.25" bestFit="1" customWidth="1"/>
    <col min="3" max="3" width="9.25" bestFit="1" customWidth="1"/>
    <col min="4" max="4" width="20.125" bestFit="1" customWidth="1"/>
    <col min="5" max="5" width="15.25" bestFit="1" customWidth="1"/>
    <col min="6" max="6" width="13" customWidth="1"/>
    <col min="7" max="7" width="26.5" bestFit="1" customWidth="1"/>
    <col min="8" max="8" width="10.125" bestFit="1" customWidth="1"/>
  </cols>
  <sheetData>
    <row r="1" spans="1:9" x14ac:dyDescent="0.25">
      <c r="A1" s="7" t="s">
        <v>2106</v>
      </c>
      <c r="B1" s="7" t="s">
        <v>2044</v>
      </c>
      <c r="D1" s="7" t="s">
        <v>2106</v>
      </c>
      <c r="E1" s="7" t="s">
        <v>2044</v>
      </c>
      <c r="H1" s="12" t="s">
        <v>2108</v>
      </c>
      <c r="I1" s="12" t="s">
        <v>2107</v>
      </c>
    </row>
    <row r="2" spans="1:9" x14ac:dyDescent="0.25">
      <c r="A2" s="7" t="s">
        <v>2033</v>
      </c>
      <c r="B2" t="s">
        <v>20</v>
      </c>
      <c r="D2" s="7" t="s">
        <v>2033</v>
      </c>
      <c r="E2" t="s">
        <v>14</v>
      </c>
      <c r="F2" s="13"/>
      <c r="G2" t="s">
        <v>2109</v>
      </c>
      <c r="H2" s="13">
        <f>AVERAGE(B3:B567)</f>
        <v>851.14690265486729</v>
      </c>
      <c r="I2" s="13">
        <f>AVERAGE(E3:E366)</f>
        <v>585.61538461538464</v>
      </c>
    </row>
    <row r="3" spans="1:9" x14ac:dyDescent="0.25">
      <c r="A3" s="8">
        <v>1</v>
      </c>
      <c r="B3" s="9">
        <v>158</v>
      </c>
      <c r="D3" s="8">
        <v>0</v>
      </c>
      <c r="E3" s="9">
        <v>0</v>
      </c>
      <c r="G3" t="s">
        <v>2110</v>
      </c>
      <c r="H3" s="13">
        <f>MEDIAN(B3:B567)</f>
        <v>201</v>
      </c>
      <c r="I3" s="13">
        <f>MEDIAN(E3:E366)</f>
        <v>114.5</v>
      </c>
    </row>
    <row r="4" spans="1:9" x14ac:dyDescent="0.25">
      <c r="A4" s="8">
        <v>2</v>
      </c>
      <c r="B4" s="9">
        <v>1425</v>
      </c>
      <c r="D4" s="8">
        <v>3</v>
      </c>
      <c r="E4" s="9">
        <v>24</v>
      </c>
      <c r="G4" t="s">
        <v>2114</v>
      </c>
      <c r="H4" s="13">
        <f>MIN(B3:B567)</f>
        <v>16</v>
      </c>
      <c r="I4" s="13">
        <f>MIN(E3:E366)</f>
        <v>0</v>
      </c>
    </row>
    <row r="5" spans="1:9" x14ac:dyDescent="0.25">
      <c r="A5" s="8">
        <v>5</v>
      </c>
      <c r="B5" s="9">
        <v>174</v>
      </c>
      <c r="D5" s="8">
        <v>4</v>
      </c>
      <c r="E5" s="9">
        <v>53</v>
      </c>
      <c r="G5" t="s">
        <v>2111</v>
      </c>
      <c r="H5" s="13">
        <f>MAX(B3:B567)</f>
        <v>7295</v>
      </c>
      <c r="I5" s="13">
        <f>MAX(E3:E366)</f>
        <v>6080</v>
      </c>
    </row>
    <row r="6" spans="1:9" x14ac:dyDescent="0.25">
      <c r="A6" s="8">
        <v>7</v>
      </c>
      <c r="B6" s="9">
        <v>227</v>
      </c>
      <c r="D6" s="8">
        <v>6</v>
      </c>
      <c r="E6" s="9">
        <v>18</v>
      </c>
      <c r="G6" t="s">
        <v>2112</v>
      </c>
      <c r="H6" s="13">
        <f>_xlfn.VAR.S(B3:B567)</f>
        <v>1606216.5936295739</v>
      </c>
      <c r="I6" s="13">
        <f>_xlfn.VAR.S(E3:E366)</f>
        <v>924113.45496927318</v>
      </c>
    </row>
    <row r="7" spans="1:9" x14ac:dyDescent="0.25">
      <c r="A7" s="8">
        <v>10</v>
      </c>
      <c r="B7" s="9">
        <v>220</v>
      </c>
      <c r="D7" s="8">
        <v>9</v>
      </c>
      <c r="E7" s="9">
        <v>44</v>
      </c>
      <c r="G7" t="s">
        <v>2113</v>
      </c>
      <c r="H7" s="13">
        <f>_xlfn.STDEV.S(B3:B567)</f>
        <v>1267.366006183523</v>
      </c>
      <c r="I7" s="13">
        <f>_xlfn.STDEV.S(E3:E366)</f>
        <v>961.30819978260524</v>
      </c>
    </row>
    <row r="8" spans="1:9" x14ac:dyDescent="0.25">
      <c r="A8" s="8">
        <v>13</v>
      </c>
      <c r="B8" s="9">
        <v>98</v>
      </c>
      <c r="D8" s="8">
        <v>11</v>
      </c>
      <c r="E8" s="9">
        <v>27</v>
      </c>
      <c r="H8" s="15"/>
    </row>
    <row r="9" spans="1:9" x14ac:dyDescent="0.25">
      <c r="A9" s="8">
        <v>16</v>
      </c>
      <c r="B9" s="9">
        <v>100</v>
      </c>
      <c r="D9" s="8">
        <v>12</v>
      </c>
      <c r="E9" s="9">
        <v>55</v>
      </c>
      <c r="H9" s="14"/>
    </row>
    <row r="10" spans="1:9" x14ac:dyDescent="0.25">
      <c r="A10" s="8">
        <v>17</v>
      </c>
      <c r="B10" s="9">
        <v>1249</v>
      </c>
      <c r="D10" s="8">
        <v>14</v>
      </c>
      <c r="E10" s="9">
        <v>200</v>
      </c>
    </row>
    <row r="11" spans="1:9" x14ac:dyDescent="0.25">
      <c r="A11" s="8">
        <v>20</v>
      </c>
      <c r="B11" s="9">
        <v>1396</v>
      </c>
      <c r="D11" s="8">
        <v>15</v>
      </c>
      <c r="E11" s="9">
        <v>452</v>
      </c>
    </row>
    <row r="12" spans="1:9" x14ac:dyDescent="0.25">
      <c r="A12" s="8">
        <v>22</v>
      </c>
      <c r="B12" s="9">
        <v>890</v>
      </c>
      <c r="D12" s="8">
        <v>19</v>
      </c>
      <c r="E12" s="9">
        <v>674</v>
      </c>
    </row>
    <row r="13" spans="1:9" x14ac:dyDescent="0.25">
      <c r="A13" s="8">
        <v>23</v>
      </c>
      <c r="B13" s="9">
        <v>142</v>
      </c>
      <c r="D13" s="8">
        <v>21</v>
      </c>
      <c r="E13" s="9">
        <v>558</v>
      </c>
    </row>
    <row r="14" spans="1:9" x14ac:dyDescent="0.25">
      <c r="A14" s="8">
        <v>24</v>
      </c>
      <c r="B14" s="9">
        <v>2673</v>
      </c>
      <c r="D14" s="8">
        <v>27</v>
      </c>
      <c r="E14" s="9">
        <v>15</v>
      </c>
    </row>
    <row r="15" spans="1:9" x14ac:dyDescent="0.25">
      <c r="A15" s="8">
        <v>25</v>
      </c>
      <c r="B15" s="9">
        <v>163</v>
      </c>
      <c r="D15" s="8">
        <v>32</v>
      </c>
      <c r="E15" s="9">
        <v>2307</v>
      </c>
    </row>
    <row r="16" spans="1:9" x14ac:dyDescent="0.25">
      <c r="A16" s="8">
        <v>28</v>
      </c>
      <c r="B16" s="9">
        <v>2220</v>
      </c>
      <c r="D16" s="8">
        <v>39</v>
      </c>
      <c r="E16" s="9">
        <v>88</v>
      </c>
    </row>
    <row r="17" spans="1:5" x14ac:dyDescent="0.25">
      <c r="A17" s="8">
        <v>29</v>
      </c>
      <c r="B17" s="9">
        <v>1606</v>
      </c>
      <c r="D17" s="8">
        <v>45</v>
      </c>
      <c r="E17" s="9">
        <v>48</v>
      </c>
    </row>
    <row r="18" spans="1:5" x14ac:dyDescent="0.25">
      <c r="A18" s="8">
        <v>30</v>
      </c>
      <c r="B18" s="9">
        <v>129</v>
      </c>
      <c r="D18" s="8">
        <v>50</v>
      </c>
      <c r="E18" s="9">
        <v>1</v>
      </c>
    </row>
    <row r="19" spans="1:5" x14ac:dyDescent="0.25">
      <c r="A19" s="8">
        <v>31</v>
      </c>
      <c r="B19" s="9">
        <v>226</v>
      </c>
      <c r="D19" s="8">
        <v>51</v>
      </c>
      <c r="E19" s="9">
        <v>1467</v>
      </c>
    </row>
    <row r="20" spans="1:5" x14ac:dyDescent="0.25">
      <c r="A20" s="8">
        <v>33</v>
      </c>
      <c r="B20" s="9">
        <v>5419</v>
      </c>
      <c r="D20" s="8">
        <v>52</v>
      </c>
      <c r="E20" s="9">
        <v>75</v>
      </c>
    </row>
    <row r="21" spans="1:5" x14ac:dyDescent="0.25">
      <c r="A21" s="8">
        <v>34</v>
      </c>
      <c r="B21" s="9">
        <v>165</v>
      </c>
      <c r="D21" s="8">
        <v>54</v>
      </c>
      <c r="E21" s="9">
        <v>120</v>
      </c>
    </row>
    <row r="22" spans="1:5" x14ac:dyDescent="0.25">
      <c r="A22" s="8">
        <v>35</v>
      </c>
      <c r="B22" s="9">
        <v>1965</v>
      </c>
      <c r="D22" s="8">
        <v>61</v>
      </c>
      <c r="E22" s="9">
        <v>2253</v>
      </c>
    </row>
    <row r="23" spans="1:5" x14ac:dyDescent="0.25">
      <c r="A23" s="8">
        <v>36</v>
      </c>
      <c r="B23" s="9">
        <v>16</v>
      </c>
      <c r="D23" s="8">
        <v>63</v>
      </c>
      <c r="E23" s="9">
        <v>5</v>
      </c>
    </row>
    <row r="24" spans="1:5" x14ac:dyDescent="0.25">
      <c r="A24" s="8">
        <v>37</v>
      </c>
      <c r="B24" s="9">
        <v>107</v>
      </c>
      <c r="D24" s="8">
        <v>64</v>
      </c>
      <c r="E24" s="9">
        <v>38</v>
      </c>
    </row>
    <row r="25" spans="1:5" x14ac:dyDescent="0.25">
      <c r="A25" s="8">
        <v>38</v>
      </c>
      <c r="B25" s="9">
        <v>134</v>
      </c>
      <c r="D25" s="8">
        <v>66</v>
      </c>
      <c r="E25" s="9">
        <v>12</v>
      </c>
    </row>
    <row r="26" spans="1:5" x14ac:dyDescent="0.25">
      <c r="A26" s="8">
        <v>40</v>
      </c>
      <c r="B26" s="9">
        <v>198</v>
      </c>
      <c r="D26" s="8">
        <v>76</v>
      </c>
      <c r="E26" s="9">
        <v>1684</v>
      </c>
    </row>
    <row r="27" spans="1:5" x14ac:dyDescent="0.25">
      <c r="A27" s="8">
        <v>41</v>
      </c>
      <c r="B27" s="9">
        <v>111</v>
      </c>
      <c r="D27" s="8">
        <v>77</v>
      </c>
      <c r="E27" s="9">
        <v>56</v>
      </c>
    </row>
    <row r="28" spans="1:5" x14ac:dyDescent="0.25">
      <c r="A28" s="8">
        <v>42</v>
      </c>
      <c r="B28" s="9">
        <v>222</v>
      </c>
      <c r="D28" s="8">
        <v>79</v>
      </c>
      <c r="E28" s="9">
        <v>838</v>
      </c>
    </row>
    <row r="29" spans="1:5" x14ac:dyDescent="0.25">
      <c r="A29" s="8">
        <v>43</v>
      </c>
      <c r="B29" s="9">
        <v>6212</v>
      </c>
      <c r="D29" s="8">
        <v>83</v>
      </c>
      <c r="E29" s="9">
        <v>1000</v>
      </c>
    </row>
    <row r="30" spans="1:5" x14ac:dyDescent="0.25">
      <c r="A30" s="8">
        <v>44</v>
      </c>
      <c r="B30" s="9">
        <v>98</v>
      </c>
      <c r="D30" s="8">
        <v>87</v>
      </c>
      <c r="E30" s="9">
        <v>1482</v>
      </c>
    </row>
    <row r="31" spans="1:5" x14ac:dyDescent="0.25">
      <c r="A31" s="8">
        <v>46</v>
      </c>
      <c r="B31" s="9">
        <v>92</v>
      </c>
      <c r="D31" s="8">
        <v>90</v>
      </c>
      <c r="E31" s="9">
        <v>106</v>
      </c>
    </row>
    <row r="32" spans="1:5" x14ac:dyDescent="0.25">
      <c r="A32" s="8">
        <v>47</v>
      </c>
      <c r="B32" s="9">
        <v>149</v>
      </c>
      <c r="D32" s="8">
        <v>91</v>
      </c>
      <c r="E32" s="9">
        <v>679</v>
      </c>
    </row>
    <row r="33" spans="1:5" x14ac:dyDescent="0.25">
      <c r="A33" s="8">
        <v>48</v>
      </c>
      <c r="B33" s="9">
        <v>2431</v>
      </c>
      <c r="D33" s="8">
        <v>98</v>
      </c>
      <c r="E33" s="9">
        <v>1220</v>
      </c>
    </row>
    <row r="34" spans="1:5" x14ac:dyDescent="0.25">
      <c r="A34" s="8">
        <v>49</v>
      </c>
      <c r="B34" s="9">
        <v>303</v>
      </c>
      <c r="D34" s="8">
        <v>100</v>
      </c>
      <c r="E34" s="9">
        <v>1</v>
      </c>
    </row>
    <row r="35" spans="1:5" x14ac:dyDescent="0.25">
      <c r="A35" s="8">
        <v>53</v>
      </c>
      <c r="B35" s="9">
        <v>209</v>
      </c>
      <c r="D35" s="8">
        <v>103</v>
      </c>
      <c r="E35" s="9">
        <v>37</v>
      </c>
    </row>
    <row r="36" spans="1:5" x14ac:dyDescent="0.25">
      <c r="A36" s="8">
        <v>55</v>
      </c>
      <c r="B36" s="9">
        <v>131</v>
      </c>
      <c r="D36" s="8">
        <v>109</v>
      </c>
      <c r="E36" s="9">
        <v>60</v>
      </c>
    </row>
    <row r="37" spans="1:5" x14ac:dyDescent="0.25">
      <c r="A37" s="8">
        <v>56</v>
      </c>
      <c r="B37" s="9">
        <v>164</v>
      </c>
      <c r="D37" s="8">
        <v>110</v>
      </c>
      <c r="E37" s="9">
        <v>296</v>
      </c>
    </row>
    <row r="38" spans="1:5" x14ac:dyDescent="0.25">
      <c r="A38" s="8">
        <v>57</v>
      </c>
      <c r="B38" s="9">
        <v>201</v>
      </c>
      <c r="D38" s="8">
        <v>115</v>
      </c>
      <c r="E38" s="9">
        <v>3304</v>
      </c>
    </row>
    <row r="39" spans="1:5" x14ac:dyDescent="0.25">
      <c r="A39" s="8">
        <v>58</v>
      </c>
      <c r="B39" s="9">
        <v>211</v>
      </c>
      <c r="D39" s="8">
        <v>116</v>
      </c>
      <c r="E39" s="9">
        <v>73</v>
      </c>
    </row>
    <row r="40" spans="1:5" x14ac:dyDescent="0.25">
      <c r="A40" s="8">
        <v>59</v>
      </c>
      <c r="B40" s="9">
        <v>128</v>
      </c>
      <c r="D40" s="8">
        <v>122</v>
      </c>
      <c r="E40" s="9">
        <v>3387</v>
      </c>
    </row>
    <row r="41" spans="1:5" x14ac:dyDescent="0.25">
      <c r="A41" s="8">
        <v>60</v>
      </c>
      <c r="B41" s="9">
        <v>1600</v>
      </c>
      <c r="D41" s="8">
        <v>123</v>
      </c>
      <c r="E41" s="9">
        <v>662</v>
      </c>
    </row>
    <row r="42" spans="1:5" x14ac:dyDescent="0.25">
      <c r="A42" s="8">
        <v>62</v>
      </c>
      <c r="B42" s="9">
        <v>249</v>
      </c>
      <c r="D42" s="8">
        <v>126</v>
      </c>
      <c r="E42" s="9">
        <v>774</v>
      </c>
    </row>
    <row r="43" spans="1:5" x14ac:dyDescent="0.25">
      <c r="A43" s="8">
        <v>65</v>
      </c>
      <c r="B43" s="9">
        <v>236</v>
      </c>
      <c r="D43" s="8">
        <v>127</v>
      </c>
      <c r="E43" s="9">
        <v>672</v>
      </c>
    </row>
    <row r="44" spans="1:5" x14ac:dyDescent="0.25">
      <c r="A44" s="8">
        <v>67</v>
      </c>
      <c r="B44" s="9">
        <v>4065</v>
      </c>
      <c r="D44" s="8">
        <v>134</v>
      </c>
      <c r="E44" s="9">
        <v>940</v>
      </c>
    </row>
    <row r="45" spans="1:5" x14ac:dyDescent="0.25">
      <c r="A45" s="8">
        <v>68</v>
      </c>
      <c r="B45" s="9">
        <v>246</v>
      </c>
      <c r="D45" s="8">
        <v>135</v>
      </c>
      <c r="E45" s="9">
        <v>117</v>
      </c>
    </row>
    <row r="46" spans="1:5" x14ac:dyDescent="0.25">
      <c r="A46" s="8">
        <v>70</v>
      </c>
      <c r="B46" s="9">
        <v>2475</v>
      </c>
      <c r="D46" s="8">
        <v>138</v>
      </c>
      <c r="E46" s="9">
        <v>115</v>
      </c>
    </row>
    <row r="47" spans="1:5" x14ac:dyDescent="0.25">
      <c r="A47" s="8">
        <v>71</v>
      </c>
      <c r="B47" s="9">
        <v>76</v>
      </c>
      <c r="D47" s="8">
        <v>139</v>
      </c>
      <c r="E47" s="9">
        <v>326</v>
      </c>
    </row>
    <row r="48" spans="1:5" x14ac:dyDescent="0.25">
      <c r="A48" s="8">
        <v>72</v>
      </c>
      <c r="B48" s="9">
        <v>54</v>
      </c>
      <c r="D48" s="8">
        <v>150</v>
      </c>
      <c r="E48" s="9">
        <v>1</v>
      </c>
    </row>
    <row r="49" spans="1:5" x14ac:dyDescent="0.25">
      <c r="A49" s="8">
        <v>73</v>
      </c>
      <c r="B49" s="9">
        <v>88</v>
      </c>
      <c r="D49" s="8">
        <v>151</v>
      </c>
      <c r="E49" s="9">
        <v>1467</v>
      </c>
    </row>
    <row r="50" spans="1:5" x14ac:dyDescent="0.25">
      <c r="A50" s="8">
        <v>74</v>
      </c>
      <c r="B50" s="9">
        <v>85</v>
      </c>
      <c r="D50" s="8">
        <v>153</v>
      </c>
      <c r="E50" s="9">
        <v>5681</v>
      </c>
    </row>
    <row r="51" spans="1:5" x14ac:dyDescent="0.25">
      <c r="A51" s="8">
        <v>75</v>
      </c>
      <c r="B51" s="9">
        <v>170</v>
      </c>
      <c r="D51" s="8">
        <v>154</v>
      </c>
      <c r="E51" s="9">
        <v>1059</v>
      </c>
    </row>
    <row r="52" spans="1:5" x14ac:dyDescent="0.25">
      <c r="A52" s="8">
        <v>78</v>
      </c>
      <c r="B52" s="9">
        <v>330</v>
      </c>
      <c r="D52" s="8">
        <v>155</v>
      </c>
      <c r="E52" s="9">
        <v>1194</v>
      </c>
    </row>
    <row r="53" spans="1:5" x14ac:dyDescent="0.25">
      <c r="A53" s="8">
        <v>80</v>
      </c>
      <c r="B53" s="9">
        <v>127</v>
      </c>
      <c r="D53" s="8">
        <v>157</v>
      </c>
      <c r="E53" s="9">
        <v>30</v>
      </c>
    </row>
    <row r="54" spans="1:5" x14ac:dyDescent="0.25">
      <c r="A54" s="8">
        <v>81</v>
      </c>
      <c r="B54" s="9">
        <v>411</v>
      </c>
      <c r="D54" s="8">
        <v>161</v>
      </c>
      <c r="E54" s="9">
        <v>75</v>
      </c>
    </row>
    <row r="55" spans="1:5" x14ac:dyDescent="0.25">
      <c r="A55" s="8">
        <v>82</v>
      </c>
      <c r="B55" s="9">
        <v>180</v>
      </c>
      <c r="D55" s="8">
        <v>168</v>
      </c>
      <c r="E55" s="9">
        <v>955</v>
      </c>
    </row>
    <row r="56" spans="1:5" x14ac:dyDescent="0.25">
      <c r="A56" s="8">
        <v>84</v>
      </c>
      <c r="B56" s="9">
        <v>374</v>
      </c>
      <c r="D56" s="8">
        <v>170</v>
      </c>
      <c r="E56" s="9">
        <v>67</v>
      </c>
    </row>
    <row r="57" spans="1:5" x14ac:dyDescent="0.25">
      <c r="A57" s="8">
        <v>85</v>
      </c>
      <c r="B57" s="9">
        <v>71</v>
      </c>
      <c r="D57" s="8">
        <v>171</v>
      </c>
      <c r="E57" s="9">
        <v>5</v>
      </c>
    </row>
    <row r="58" spans="1:5" x14ac:dyDescent="0.25">
      <c r="A58" s="8">
        <v>86</v>
      </c>
      <c r="B58" s="9">
        <v>203</v>
      </c>
      <c r="D58" s="8">
        <v>172</v>
      </c>
      <c r="E58" s="9">
        <v>26</v>
      </c>
    </row>
    <row r="59" spans="1:5" x14ac:dyDescent="0.25">
      <c r="A59" s="8">
        <v>88</v>
      </c>
      <c r="B59" s="9">
        <v>113</v>
      </c>
      <c r="D59" s="8">
        <v>175</v>
      </c>
      <c r="E59" s="9">
        <v>1130</v>
      </c>
    </row>
    <row r="60" spans="1:5" x14ac:dyDescent="0.25">
      <c r="A60" s="8">
        <v>89</v>
      </c>
      <c r="B60" s="9">
        <v>96</v>
      </c>
      <c r="D60" s="8">
        <v>176</v>
      </c>
      <c r="E60" s="9">
        <v>782</v>
      </c>
    </row>
    <row r="61" spans="1:5" x14ac:dyDescent="0.25">
      <c r="A61" s="8">
        <v>92</v>
      </c>
      <c r="B61" s="9">
        <v>498</v>
      </c>
      <c r="D61" s="8">
        <v>178</v>
      </c>
      <c r="E61" s="9">
        <v>210</v>
      </c>
    </row>
    <row r="62" spans="1:5" x14ac:dyDescent="0.25">
      <c r="A62" s="8">
        <v>94</v>
      </c>
      <c r="B62" s="9">
        <v>180</v>
      </c>
      <c r="D62" s="8">
        <v>181</v>
      </c>
      <c r="E62" s="9">
        <v>136</v>
      </c>
    </row>
    <row r="63" spans="1:5" x14ac:dyDescent="0.25">
      <c r="A63" s="8">
        <v>95</v>
      </c>
      <c r="B63" s="9">
        <v>27</v>
      </c>
      <c r="D63" s="8">
        <v>183</v>
      </c>
      <c r="E63" s="9">
        <v>86</v>
      </c>
    </row>
    <row r="64" spans="1:5" x14ac:dyDescent="0.25">
      <c r="A64" s="8">
        <v>96</v>
      </c>
      <c r="B64" s="9">
        <v>2331</v>
      </c>
      <c r="D64" s="8">
        <v>185</v>
      </c>
      <c r="E64" s="9">
        <v>19</v>
      </c>
    </row>
    <row r="65" spans="1:5" x14ac:dyDescent="0.25">
      <c r="A65" s="8">
        <v>97</v>
      </c>
      <c r="B65" s="9">
        <v>113</v>
      </c>
      <c r="D65" s="8">
        <v>186</v>
      </c>
      <c r="E65" s="9">
        <v>886</v>
      </c>
    </row>
    <row r="66" spans="1:5" x14ac:dyDescent="0.25">
      <c r="A66" s="8">
        <v>99</v>
      </c>
      <c r="B66" s="9">
        <v>164</v>
      </c>
      <c r="D66" s="8">
        <v>188</v>
      </c>
      <c r="E66" s="9">
        <v>35</v>
      </c>
    </row>
    <row r="67" spans="1:5" x14ac:dyDescent="0.25">
      <c r="A67" s="8">
        <v>101</v>
      </c>
      <c r="B67" s="9">
        <v>164</v>
      </c>
      <c r="D67" s="8">
        <v>190</v>
      </c>
      <c r="E67" s="9">
        <v>24</v>
      </c>
    </row>
    <row r="68" spans="1:5" x14ac:dyDescent="0.25">
      <c r="A68" s="8">
        <v>102</v>
      </c>
      <c r="B68" s="9">
        <v>336</v>
      </c>
      <c r="D68" s="8">
        <v>191</v>
      </c>
      <c r="E68" s="9">
        <v>86</v>
      </c>
    </row>
    <row r="69" spans="1:5" x14ac:dyDescent="0.25">
      <c r="A69" s="8">
        <v>104</v>
      </c>
      <c r="B69" s="9">
        <v>1917</v>
      </c>
      <c r="D69" s="8">
        <v>192</v>
      </c>
      <c r="E69" s="9">
        <v>243</v>
      </c>
    </row>
    <row r="70" spans="1:5" x14ac:dyDescent="0.25">
      <c r="A70" s="8">
        <v>105</v>
      </c>
      <c r="B70" s="9">
        <v>95</v>
      </c>
      <c r="D70" s="8">
        <v>193</v>
      </c>
      <c r="E70" s="9">
        <v>65</v>
      </c>
    </row>
    <row r="71" spans="1:5" x14ac:dyDescent="0.25">
      <c r="A71" s="8">
        <v>106</v>
      </c>
      <c r="B71" s="9">
        <v>147</v>
      </c>
      <c r="D71" s="8">
        <v>196</v>
      </c>
      <c r="E71" s="9">
        <v>100</v>
      </c>
    </row>
    <row r="72" spans="1:5" x14ac:dyDescent="0.25">
      <c r="A72" s="8">
        <v>107</v>
      </c>
      <c r="B72" s="9">
        <v>86</v>
      </c>
      <c r="D72" s="8">
        <v>198</v>
      </c>
      <c r="E72" s="9">
        <v>168</v>
      </c>
    </row>
    <row r="73" spans="1:5" x14ac:dyDescent="0.25">
      <c r="A73" s="8">
        <v>108</v>
      </c>
      <c r="B73" s="9">
        <v>83</v>
      </c>
      <c r="D73" s="8">
        <v>199</v>
      </c>
      <c r="E73" s="9">
        <v>13</v>
      </c>
    </row>
    <row r="74" spans="1:5" x14ac:dyDescent="0.25">
      <c r="A74" s="8">
        <v>111</v>
      </c>
      <c r="B74" s="9">
        <v>676</v>
      </c>
      <c r="D74" s="8">
        <v>200</v>
      </c>
      <c r="E74" s="9">
        <v>1</v>
      </c>
    </row>
    <row r="75" spans="1:5" x14ac:dyDescent="0.25">
      <c r="A75" s="8">
        <v>112</v>
      </c>
      <c r="B75" s="9">
        <v>361</v>
      </c>
      <c r="D75" s="8">
        <v>204</v>
      </c>
      <c r="E75" s="9">
        <v>40</v>
      </c>
    </row>
    <row r="76" spans="1:5" x14ac:dyDescent="0.25">
      <c r="A76" s="8">
        <v>113</v>
      </c>
      <c r="B76" s="9">
        <v>131</v>
      </c>
      <c r="D76" s="8">
        <v>210</v>
      </c>
      <c r="E76" s="9">
        <v>226</v>
      </c>
    </row>
    <row r="77" spans="1:5" x14ac:dyDescent="0.25">
      <c r="A77" s="8">
        <v>114</v>
      </c>
      <c r="B77" s="9">
        <v>126</v>
      </c>
      <c r="D77" s="8">
        <v>211</v>
      </c>
      <c r="E77" s="9">
        <v>1625</v>
      </c>
    </row>
    <row r="78" spans="1:5" x14ac:dyDescent="0.25">
      <c r="A78" s="8">
        <v>117</v>
      </c>
      <c r="B78" s="9">
        <v>275</v>
      </c>
      <c r="D78" s="8">
        <v>215</v>
      </c>
      <c r="E78" s="9">
        <v>143</v>
      </c>
    </row>
    <row r="79" spans="1:5" x14ac:dyDescent="0.25">
      <c r="A79" s="8">
        <v>118</v>
      </c>
      <c r="B79" s="9">
        <v>67</v>
      </c>
      <c r="D79" s="8">
        <v>217</v>
      </c>
      <c r="E79" s="9">
        <v>934</v>
      </c>
    </row>
    <row r="80" spans="1:5" x14ac:dyDescent="0.25">
      <c r="A80" s="8">
        <v>119</v>
      </c>
      <c r="B80" s="9">
        <v>154</v>
      </c>
      <c r="D80" s="8">
        <v>220</v>
      </c>
      <c r="E80" s="9">
        <v>17</v>
      </c>
    </row>
    <row r="81" spans="1:5" x14ac:dyDescent="0.25">
      <c r="A81" s="8">
        <v>120</v>
      </c>
      <c r="B81" s="9">
        <v>1782</v>
      </c>
      <c r="D81" s="8">
        <v>221</v>
      </c>
      <c r="E81" s="9">
        <v>2179</v>
      </c>
    </row>
    <row r="82" spans="1:5" x14ac:dyDescent="0.25">
      <c r="A82" s="8">
        <v>121</v>
      </c>
      <c r="B82" s="9">
        <v>903</v>
      </c>
      <c r="D82" s="8">
        <v>223</v>
      </c>
      <c r="E82" s="9">
        <v>931</v>
      </c>
    </row>
    <row r="83" spans="1:5" x14ac:dyDescent="0.25">
      <c r="A83" s="8">
        <v>124</v>
      </c>
      <c r="B83" s="9">
        <v>94</v>
      </c>
      <c r="D83" s="8">
        <v>235</v>
      </c>
      <c r="E83" s="9">
        <v>92</v>
      </c>
    </row>
    <row r="84" spans="1:5" x14ac:dyDescent="0.25">
      <c r="A84" s="8">
        <v>125</v>
      </c>
      <c r="B84" s="9">
        <v>180</v>
      </c>
      <c r="D84" s="8">
        <v>236</v>
      </c>
      <c r="E84" s="9">
        <v>57</v>
      </c>
    </row>
    <row r="85" spans="1:5" x14ac:dyDescent="0.25">
      <c r="A85" s="8">
        <v>130</v>
      </c>
      <c r="B85" s="9">
        <v>533</v>
      </c>
      <c r="D85" s="8">
        <v>239</v>
      </c>
      <c r="E85" s="9">
        <v>41</v>
      </c>
    </row>
    <row r="86" spans="1:5" x14ac:dyDescent="0.25">
      <c r="A86" s="8">
        <v>131</v>
      </c>
      <c r="B86" s="9">
        <v>2443</v>
      </c>
      <c r="D86" s="8">
        <v>250</v>
      </c>
      <c r="E86" s="9">
        <v>1</v>
      </c>
    </row>
    <row r="87" spans="1:5" x14ac:dyDescent="0.25">
      <c r="A87" s="8">
        <v>132</v>
      </c>
      <c r="B87" s="9">
        <v>89</v>
      </c>
      <c r="D87" s="8">
        <v>251</v>
      </c>
      <c r="E87" s="9">
        <v>101</v>
      </c>
    </row>
    <row r="88" spans="1:5" x14ac:dyDescent="0.25">
      <c r="A88" s="8">
        <v>133</v>
      </c>
      <c r="B88" s="9">
        <v>159</v>
      </c>
      <c r="D88" s="8">
        <v>253</v>
      </c>
      <c r="E88" s="9">
        <v>1335</v>
      </c>
    </row>
    <row r="89" spans="1:5" x14ac:dyDescent="0.25">
      <c r="A89" s="8">
        <v>137</v>
      </c>
      <c r="B89" s="9">
        <v>50</v>
      </c>
      <c r="D89" s="8">
        <v>256</v>
      </c>
      <c r="E89" s="9">
        <v>15</v>
      </c>
    </row>
    <row r="90" spans="1:5" x14ac:dyDescent="0.25">
      <c r="A90" s="8">
        <v>140</v>
      </c>
      <c r="B90" s="9">
        <v>186</v>
      </c>
      <c r="D90" s="8">
        <v>261</v>
      </c>
      <c r="E90" s="9">
        <v>454</v>
      </c>
    </row>
    <row r="91" spans="1:5" x14ac:dyDescent="0.25">
      <c r="A91" s="8">
        <v>141</v>
      </c>
      <c r="B91" s="9">
        <v>1071</v>
      </c>
      <c r="D91" s="8">
        <v>266</v>
      </c>
      <c r="E91" s="9">
        <v>3182</v>
      </c>
    </row>
    <row r="92" spans="1:5" x14ac:dyDescent="0.25">
      <c r="A92" s="8">
        <v>142</v>
      </c>
      <c r="B92" s="9">
        <v>117</v>
      </c>
      <c r="D92" s="8">
        <v>274</v>
      </c>
      <c r="E92" s="9">
        <v>15</v>
      </c>
    </row>
    <row r="93" spans="1:5" x14ac:dyDescent="0.25">
      <c r="A93" s="8">
        <v>143</v>
      </c>
      <c r="B93" s="9">
        <v>70</v>
      </c>
      <c r="D93" s="8">
        <v>276</v>
      </c>
      <c r="E93" s="9">
        <v>133</v>
      </c>
    </row>
    <row r="94" spans="1:5" x14ac:dyDescent="0.25">
      <c r="A94" s="8">
        <v>144</v>
      </c>
      <c r="B94" s="9">
        <v>135</v>
      </c>
      <c r="D94" s="8">
        <v>281</v>
      </c>
      <c r="E94" s="9">
        <v>2062</v>
      </c>
    </row>
    <row r="95" spans="1:5" x14ac:dyDescent="0.25">
      <c r="A95" s="8">
        <v>145</v>
      </c>
      <c r="B95" s="9">
        <v>768</v>
      </c>
      <c r="D95" s="8">
        <v>283</v>
      </c>
      <c r="E95" s="9">
        <v>29</v>
      </c>
    </row>
    <row r="96" spans="1:5" x14ac:dyDescent="0.25">
      <c r="A96" s="8">
        <v>147</v>
      </c>
      <c r="B96" s="9">
        <v>199</v>
      </c>
      <c r="D96" s="8">
        <v>284</v>
      </c>
      <c r="E96" s="9">
        <v>132</v>
      </c>
    </row>
    <row r="97" spans="1:5" x14ac:dyDescent="0.25">
      <c r="A97" s="8">
        <v>148</v>
      </c>
      <c r="B97" s="9">
        <v>107</v>
      </c>
      <c r="D97" s="8">
        <v>288</v>
      </c>
      <c r="E97" s="9">
        <v>137</v>
      </c>
    </row>
    <row r="98" spans="1:5" x14ac:dyDescent="0.25">
      <c r="A98" s="8">
        <v>149</v>
      </c>
      <c r="B98" s="9">
        <v>195</v>
      </c>
      <c r="D98" s="8">
        <v>290</v>
      </c>
      <c r="E98" s="9">
        <v>908</v>
      </c>
    </row>
    <row r="99" spans="1:5" x14ac:dyDescent="0.25">
      <c r="A99" s="8">
        <v>152</v>
      </c>
      <c r="B99" s="9">
        <v>3376</v>
      </c>
      <c r="D99" s="8">
        <v>292</v>
      </c>
      <c r="E99" s="9">
        <v>10</v>
      </c>
    </row>
    <row r="100" spans="1:5" x14ac:dyDescent="0.25">
      <c r="A100" s="8">
        <v>158</v>
      </c>
      <c r="B100" s="9">
        <v>41</v>
      </c>
      <c r="D100" s="8">
        <v>295</v>
      </c>
      <c r="E100" s="9">
        <v>1910</v>
      </c>
    </row>
    <row r="101" spans="1:5" x14ac:dyDescent="0.25">
      <c r="A101" s="8">
        <v>159</v>
      </c>
      <c r="B101" s="9">
        <v>1821</v>
      </c>
      <c r="D101" s="8">
        <v>296</v>
      </c>
      <c r="E101" s="9">
        <v>38</v>
      </c>
    </row>
    <row r="102" spans="1:5" x14ac:dyDescent="0.25">
      <c r="A102" s="8">
        <v>160</v>
      </c>
      <c r="B102" s="9">
        <v>164</v>
      </c>
      <c r="D102" s="8">
        <v>297</v>
      </c>
      <c r="E102" s="9">
        <v>104</v>
      </c>
    </row>
    <row r="103" spans="1:5" x14ac:dyDescent="0.25">
      <c r="A103" s="8">
        <v>162</v>
      </c>
      <c r="B103" s="9">
        <v>157</v>
      </c>
      <c r="D103" s="8">
        <v>299</v>
      </c>
      <c r="E103" s="9">
        <v>49</v>
      </c>
    </row>
    <row r="104" spans="1:5" x14ac:dyDescent="0.25">
      <c r="A104" s="8">
        <v>163</v>
      </c>
      <c r="B104" s="9">
        <v>246</v>
      </c>
      <c r="D104" s="8">
        <v>300</v>
      </c>
      <c r="E104" s="9">
        <v>1</v>
      </c>
    </row>
    <row r="105" spans="1:5" x14ac:dyDescent="0.25">
      <c r="A105" s="8">
        <v>164</v>
      </c>
      <c r="B105" s="9">
        <v>1396</v>
      </c>
      <c r="D105" s="8">
        <v>302</v>
      </c>
      <c r="E105" s="9">
        <v>245</v>
      </c>
    </row>
    <row r="106" spans="1:5" x14ac:dyDescent="0.25">
      <c r="A106" s="8">
        <v>165</v>
      </c>
      <c r="B106" s="9">
        <v>2506</v>
      </c>
      <c r="D106" s="8">
        <v>303</v>
      </c>
      <c r="E106" s="9">
        <v>32</v>
      </c>
    </row>
    <row r="107" spans="1:5" x14ac:dyDescent="0.25">
      <c r="A107" s="8">
        <v>166</v>
      </c>
      <c r="B107" s="9">
        <v>244</v>
      </c>
      <c r="D107" s="8">
        <v>306</v>
      </c>
      <c r="E107" s="9">
        <v>7</v>
      </c>
    </row>
    <row r="108" spans="1:5" x14ac:dyDescent="0.25">
      <c r="A108" s="8">
        <v>167</v>
      </c>
      <c r="B108" s="9">
        <v>146</v>
      </c>
      <c r="D108" s="8">
        <v>308</v>
      </c>
      <c r="E108" s="9">
        <v>803</v>
      </c>
    </row>
    <row r="109" spans="1:5" x14ac:dyDescent="0.25">
      <c r="A109" s="8">
        <v>169</v>
      </c>
      <c r="B109" s="9">
        <v>1267</v>
      </c>
      <c r="D109" s="8">
        <v>310</v>
      </c>
      <c r="E109" s="9">
        <v>16</v>
      </c>
    </row>
    <row r="110" spans="1:5" x14ac:dyDescent="0.25">
      <c r="A110" s="8">
        <v>173</v>
      </c>
      <c r="B110" s="9">
        <v>1561</v>
      </c>
      <c r="D110" s="8">
        <v>315</v>
      </c>
      <c r="E110" s="9">
        <v>31</v>
      </c>
    </row>
    <row r="111" spans="1:5" x14ac:dyDescent="0.25">
      <c r="A111" s="8">
        <v>174</v>
      </c>
      <c r="B111" s="9">
        <v>48</v>
      </c>
      <c r="D111" s="8">
        <v>316</v>
      </c>
      <c r="E111" s="9">
        <v>108</v>
      </c>
    </row>
    <row r="112" spans="1:5" x14ac:dyDescent="0.25">
      <c r="A112" s="8">
        <v>177</v>
      </c>
      <c r="B112" s="9">
        <v>2739</v>
      </c>
      <c r="D112" s="8">
        <v>317</v>
      </c>
      <c r="E112" s="9">
        <v>30</v>
      </c>
    </row>
    <row r="113" spans="1:5" x14ac:dyDescent="0.25">
      <c r="A113" s="8">
        <v>179</v>
      </c>
      <c r="B113" s="9">
        <v>3537</v>
      </c>
      <c r="D113" s="8">
        <v>318</v>
      </c>
      <c r="E113" s="9">
        <v>17</v>
      </c>
    </row>
    <row r="114" spans="1:5" x14ac:dyDescent="0.25">
      <c r="A114" s="8">
        <v>180</v>
      </c>
      <c r="B114" s="9">
        <v>2107</v>
      </c>
      <c r="D114" s="8">
        <v>320</v>
      </c>
      <c r="E114" s="9">
        <v>80</v>
      </c>
    </row>
    <row r="115" spans="1:5" x14ac:dyDescent="0.25">
      <c r="A115" s="8">
        <v>182</v>
      </c>
      <c r="B115" s="9">
        <v>3318</v>
      </c>
      <c r="D115" s="8">
        <v>321</v>
      </c>
      <c r="E115" s="9">
        <v>2468</v>
      </c>
    </row>
    <row r="116" spans="1:5" x14ac:dyDescent="0.25">
      <c r="A116" s="8">
        <v>184</v>
      </c>
      <c r="B116" s="9">
        <v>340</v>
      </c>
      <c r="D116" s="8">
        <v>323</v>
      </c>
      <c r="E116" s="9">
        <v>26</v>
      </c>
    </row>
    <row r="117" spans="1:5" x14ac:dyDescent="0.25">
      <c r="A117" s="8">
        <v>187</v>
      </c>
      <c r="B117" s="9">
        <v>1442</v>
      </c>
      <c r="D117" s="8">
        <v>325</v>
      </c>
      <c r="E117" s="9">
        <v>73</v>
      </c>
    </row>
    <row r="118" spans="1:5" x14ac:dyDescent="0.25">
      <c r="A118" s="8">
        <v>194</v>
      </c>
      <c r="B118" s="9">
        <v>126</v>
      </c>
      <c r="D118" s="8">
        <v>326</v>
      </c>
      <c r="E118" s="9">
        <v>128</v>
      </c>
    </row>
    <row r="119" spans="1:5" x14ac:dyDescent="0.25">
      <c r="A119" s="8">
        <v>195</v>
      </c>
      <c r="B119" s="9">
        <v>524</v>
      </c>
      <c r="D119" s="8">
        <v>327</v>
      </c>
      <c r="E119" s="9">
        <v>33</v>
      </c>
    </row>
    <row r="120" spans="1:5" x14ac:dyDescent="0.25">
      <c r="A120" s="8">
        <v>197</v>
      </c>
      <c r="B120" s="9">
        <v>1989</v>
      </c>
      <c r="D120" s="8">
        <v>336</v>
      </c>
      <c r="E120" s="9">
        <v>1072</v>
      </c>
    </row>
    <row r="121" spans="1:5" x14ac:dyDescent="0.25">
      <c r="A121" s="8">
        <v>201</v>
      </c>
      <c r="B121" s="9">
        <v>157</v>
      </c>
      <c r="D121" s="8">
        <v>340</v>
      </c>
      <c r="E121" s="9">
        <v>393</v>
      </c>
    </row>
    <row r="122" spans="1:5" x14ac:dyDescent="0.25">
      <c r="A122" s="8">
        <v>203</v>
      </c>
      <c r="B122" s="9">
        <v>4498</v>
      </c>
      <c r="D122" s="8">
        <v>341</v>
      </c>
      <c r="E122" s="9">
        <v>1257</v>
      </c>
    </row>
    <row r="123" spans="1:5" x14ac:dyDescent="0.25">
      <c r="A123" s="8">
        <v>205</v>
      </c>
      <c r="B123" s="9">
        <v>80</v>
      </c>
      <c r="D123" s="8">
        <v>342</v>
      </c>
      <c r="E123" s="9">
        <v>328</v>
      </c>
    </row>
    <row r="124" spans="1:5" x14ac:dyDescent="0.25">
      <c r="A124" s="8">
        <v>207</v>
      </c>
      <c r="B124" s="9">
        <v>43</v>
      </c>
      <c r="D124" s="8">
        <v>343</v>
      </c>
      <c r="E124" s="9">
        <v>147</v>
      </c>
    </row>
    <row r="125" spans="1:5" x14ac:dyDescent="0.25">
      <c r="A125" s="8">
        <v>208</v>
      </c>
      <c r="B125" s="9">
        <v>2053</v>
      </c>
      <c r="D125" s="8">
        <v>344</v>
      </c>
      <c r="E125" s="9">
        <v>830</v>
      </c>
    </row>
    <row r="126" spans="1:5" x14ac:dyDescent="0.25">
      <c r="A126" s="8">
        <v>212</v>
      </c>
      <c r="B126" s="9">
        <v>168</v>
      </c>
      <c r="D126" s="8">
        <v>345</v>
      </c>
      <c r="E126" s="9">
        <v>331</v>
      </c>
    </row>
    <row r="127" spans="1:5" x14ac:dyDescent="0.25">
      <c r="A127" s="8">
        <v>213</v>
      </c>
      <c r="B127" s="9">
        <v>4289</v>
      </c>
      <c r="D127" s="8">
        <v>346</v>
      </c>
      <c r="E127" s="9">
        <v>25</v>
      </c>
    </row>
    <row r="128" spans="1:5" x14ac:dyDescent="0.25">
      <c r="A128" s="8">
        <v>214</v>
      </c>
      <c r="B128" s="9">
        <v>165</v>
      </c>
      <c r="D128" s="8">
        <v>348</v>
      </c>
      <c r="E128" s="9">
        <v>3483</v>
      </c>
    </row>
    <row r="129" spans="1:5" x14ac:dyDescent="0.25">
      <c r="A129" s="8">
        <v>216</v>
      </c>
      <c r="B129" s="9">
        <v>1815</v>
      </c>
      <c r="D129" s="8">
        <v>349</v>
      </c>
      <c r="E129" s="9">
        <v>923</v>
      </c>
    </row>
    <row r="130" spans="1:5" x14ac:dyDescent="0.25">
      <c r="A130" s="8">
        <v>218</v>
      </c>
      <c r="B130" s="9">
        <v>397</v>
      </c>
      <c r="D130" s="8">
        <v>350</v>
      </c>
      <c r="E130" s="9">
        <v>1</v>
      </c>
    </row>
    <row r="131" spans="1:5" x14ac:dyDescent="0.25">
      <c r="A131" s="8">
        <v>219</v>
      </c>
      <c r="B131" s="9">
        <v>1539</v>
      </c>
      <c r="D131" s="8">
        <v>352</v>
      </c>
      <c r="E131" s="9">
        <v>33</v>
      </c>
    </row>
    <row r="132" spans="1:5" x14ac:dyDescent="0.25">
      <c r="A132" s="8">
        <v>222</v>
      </c>
      <c r="B132" s="9">
        <v>138</v>
      </c>
      <c r="D132" s="8">
        <v>356</v>
      </c>
      <c r="E132" s="9">
        <v>40</v>
      </c>
    </row>
    <row r="133" spans="1:5" x14ac:dyDescent="0.25">
      <c r="A133" s="8">
        <v>224</v>
      </c>
      <c r="B133" s="9">
        <v>3594</v>
      </c>
      <c r="D133" s="8">
        <v>358</v>
      </c>
      <c r="E133" s="9">
        <v>23</v>
      </c>
    </row>
    <row r="134" spans="1:5" x14ac:dyDescent="0.25">
      <c r="A134" s="8">
        <v>225</v>
      </c>
      <c r="B134" s="9">
        <v>5880</v>
      </c>
      <c r="D134" s="8">
        <v>367</v>
      </c>
      <c r="E134" s="9">
        <v>75</v>
      </c>
    </row>
    <row r="135" spans="1:5" x14ac:dyDescent="0.25">
      <c r="A135" s="8">
        <v>226</v>
      </c>
      <c r="B135" s="9">
        <v>112</v>
      </c>
      <c r="D135" s="8">
        <v>371</v>
      </c>
      <c r="E135" s="9">
        <v>2176</v>
      </c>
    </row>
    <row r="136" spans="1:5" x14ac:dyDescent="0.25">
      <c r="A136" s="8">
        <v>227</v>
      </c>
      <c r="B136" s="9">
        <v>943</v>
      </c>
      <c r="D136" s="8">
        <v>374</v>
      </c>
      <c r="E136" s="9">
        <v>441</v>
      </c>
    </row>
    <row r="137" spans="1:5" x14ac:dyDescent="0.25">
      <c r="A137" s="8">
        <v>228</v>
      </c>
      <c r="B137" s="9">
        <v>2468</v>
      </c>
      <c r="D137" s="8">
        <v>375</v>
      </c>
      <c r="E137" s="9">
        <v>25</v>
      </c>
    </row>
    <row r="138" spans="1:5" x14ac:dyDescent="0.25">
      <c r="A138" s="8">
        <v>229</v>
      </c>
      <c r="B138" s="9">
        <v>2551</v>
      </c>
      <c r="D138" s="8">
        <v>377</v>
      </c>
      <c r="E138" s="9">
        <v>127</v>
      </c>
    </row>
    <row r="139" spans="1:5" x14ac:dyDescent="0.25">
      <c r="A139" s="8">
        <v>230</v>
      </c>
      <c r="B139" s="9">
        <v>101</v>
      </c>
      <c r="D139" s="8">
        <v>378</v>
      </c>
      <c r="E139" s="9">
        <v>355</v>
      </c>
    </row>
    <row r="140" spans="1:5" x14ac:dyDescent="0.25">
      <c r="A140" s="8">
        <v>232</v>
      </c>
      <c r="B140" s="9">
        <v>92</v>
      </c>
      <c r="D140" s="8">
        <v>379</v>
      </c>
      <c r="E140" s="9">
        <v>44</v>
      </c>
    </row>
    <row r="141" spans="1:5" x14ac:dyDescent="0.25">
      <c r="A141" s="8">
        <v>233</v>
      </c>
      <c r="B141" s="9">
        <v>62</v>
      </c>
      <c r="D141" s="8">
        <v>382</v>
      </c>
      <c r="E141" s="9">
        <v>67</v>
      </c>
    </row>
    <row r="142" spans="1:5" x14ac:dyDescent="0.25">
      <c r="A142" s="8">
        <v>234</v>
      </c>
      <c r="B142" s="9">
        <v>149</v>
      </c>
      <c r="D142" s="8">
        <v>386</v>
      </c>
      <c r="E142" s="9">
        <v>1068</v>
      </c>
    </row>
    <row r="143" spans="1:5" x14ac:dyDescent="0.25">
      <c r="A143" s="8">
        <v>237</v>
      </c>
      <c r="B143" s="9">
        <v>329</v>
      </c>
      <c r="D143" s="8">
        <v>387</v>
      </c>
      <c r="E143" s="9">
        <v>424</v>
      </c>
    </row>
    <row r="144" spans="1:5" x14ac:dyDescent="0.25">
      <c r="A144" s="8">
        <v>238</v>
      </c>
      <c r="B144" s="9">
        <v>97</v>
      </c>
      <c r="D144" s="8">
        <v>391</v>
      </c>
      <c r="E144" s="9">
        <v>151</v>
      </c>
    </row>
    <row r="145" spans="1:5" x14ac:dyDescent="0.25">
      <c r="A145" s="8">
        <v>240</v>
      </c>
      <c r="B145" s="9">
        <v>1784</v>
      </c>
      <c r="D145" s="8">
        <v>392</v>
      </c>
      <c r="E145" s="9">
        <v>1608</v>
      </c>
    </row>
    <row r="146" spans="1:5" x14ac:dyDescent="0.25">
      <c r="A146" s="8">
        <v>241</v>
      </c>
      <c r="B146" s="9">
        <v>1684</v>
      </c>
      <c r="D146" s="8">
        <v>399</v>
      </c>
      <c r="E146" s="9">
        <v>941</v>
      </c>
    </row>
    <row r="147" spans="1:5" x14ac:dyDescent="0.25">
      <c r="A147" s="8">
        <v>242</v>
      </c>
      <c r="B147" s="9">
        <v>250</v>
      </c>
      <c r="D147" s="8">
        <v>400</v>
      </c>
      <c r="E147" s="9">
        <v>1</v>
      </c>
    </row>
    <row r="148" spans="1:5" x14ac:dyDescent="0.25">
      <c r="A148" s="8">
        <v>243</v>
      </c>
      <c r="B148" s="9">
        <v>238</v>
      </c>
      <c r="D148" s="8">
        <v>402</v>
      </c>
      <c r="E148" s="9">
        <v>40</v>
      </c>
    </row>
    <row r="149" spans="1:5" x14ac:dyDescent="0.25">
      <c r="A149" s="8">
        <v>244</v>
      </c>
      <c r="B149" s="9">
        <v>53</v>
      </c>
      <c r="D149" s="8">
        <v>403</v>
      </c>
      <c r="E149" s="9">
        <v>3015</v>
      </c>
    </row>
    <row r="150" spans="1:5" x14ac:dyDescent="0.25">
      <c r="A150" s="8">
        <v>245</v>
      </c>
      <c r="B150" s="9">
        <v>214</v>
      </c>
      <c r="D150" s="8">
        <v>405</v>
      </c>
      <c r="E150" s="9">
        <v>435</v>
      </c>
    </row>
    <row r="151" spans="1:5" x14ac:dyDescent="0.25">
      <c r="A151" s="8">
        <v>246</v>
      </c>
      <c r="B151" s="9">
        <v>222</v>
      </c>
      <c r="D151" s="8">
        <v>409</v>
      </c>
      <c r="E151" s="9">
        <v>714</v>
      </c>
    </row>
    <row r="152" spans="1:5" x14ac:dyDescent="0.25">
      <c r="A152" s="8">
        <v>247</v>
      </c>
      <c r="B152" s="9">
        <v>1884</v>
      </c>
      <c r="D152" s="8">
        <v>414</v>
      </c>
      <c r="E152" s="9">
        <v>5497</v>
      </c>
    </row>
    <row r="153" spans="1:5" x14ac:dyDescent="0.25">
      <c r="A153" s="8">
        <v>248</v>
      </c>
      <c r="B153" s="9">
        <v>218</v>
      </c>
      <c r="D153" s="8">
        <v>415</v>
      </c>
      <c r="E153" s="9">
        <v>418</v>
      </c>
    </row>
    <row r="154" spans="1:5" x14ac:dyDescent="0.25">
      <c r="A154" s="8">
        <v>249</v>
      </c>
      <c r="B154" s="9">
        <v>6465</v>
      </c>
      <c r="D154" s="8">
        <v>416</v>
      </c>
      <c r="E154" s="9">
        <v>1439</v>
      </c>
    </row>
    <row r="155" spans="1:5" x14ac:dyDescent="0.25">
      <c r="A155" s="8">
        <v>252</v>
      </c>
      <c r="B155" s="9">
        <v>59</v>
      </c>
      <c r="D155" s="8">
        <v>417</v>
      </c>
      <c r="E155" s="9">
        <v>15</v>
      </c>
    </row>
    <row r="156" spans="1:5" x14ac:dyDescent="0.25">
      <c r="A156" s="8">
        <v>254</v>
      </c>
      <c r="B156" s="9">
        <v>88</v>
      </c>
      <c r="D156" s="8">
        <v>418</v>
      </c>
      <c r="E156" s="9">
        <v>1999</v>
      </c>
    </row>
    <row r="157" spans="1:5" x14ac:dyDescent="0.25">
      <c r="A157" s="8">
        <v>255</v>
      </c>
      <c r="B157" s="9">
        <v>1697</v>
      </c>
      <c r="D157" s="8">
        <v>421</v>
      </c>
      <c r="E157" s="9">
        <v>118</v>
      </c>
    </row>
    <row r="158" spans="1:5" x14ac:dyDescent="0.25">
      <c r="A158" s="8">
        <v>257</v>
      </c>
      <c r="B158" s="9">
        <v>92</v>
      </c>
      <c r="D158" s="8">
        <v>423</v>
      </c>
      <c r="E158" s="9">
        <v>162</v>
      </c>
    </row>
    <row r="159" spans="1:5" x14ac:dyDescent="0.25">
      <c r="A159" s="8">
        <v>258</v>
      </c>
      <c r="B159" s="9">
        <v>186</v>
      </c>
      <c r="D159" s="8">
        <v>424</v>
      </c>
      <c r="E159" s="9">
        <v>83</v>
      </c>
    </row>
    <row r="160" spans="1:5" x14ac:dyDescent="0.25">
      <c r="A160" s="8">
        <v>259</v>
      </c>
      <c r="B160" s="9">
        <v>138</v>
      </c>
      <c r="D160" s="8">
        <v>428</v>
      </c>
      <c r="E160" s="9">
        <v>747</v>
      </c>
    </row>
    <row r="161" spans="1:5" x14ac:dyDescent="0.25">
      <c r="A161" s="8">
        <v>260</v>
      </c>
      <c r="B161" s="9">
        <v>261</v>
      </c>
      <c r="D161" s="8">
        <v>430</v>
      </c>
      <c r="E161" s="9">
        <v>84</v>
      </c>
    </row>
    <row r="162" spans="1:5" x14ac:dyDescent="0.25">
      <c r="A162" s="8">
        <v>262</v>
      </c>
      <c r="B162" s="9">
        <v>107</v>
      </c>
      <c r="D162" s="8">
        <v>432</v>
      </c>
      <c r="E162" s="9">
        <v>91</v>
      </c>
    </row>
    <row r="163" spans="1:5" x14ac:dyDescent="0.25">
      <c r="A163" s="8">
        <v>263</v>
      </c>
      <c r="B163" s="9">
        <v>199</v>
      </c>
      <c r="D163" s="8">
        <v>433</v>
      </c>
      <c r="E163" s="9">
        <v>792</v>
      </c>
    </row>
    <row r="164" spans="1:5" x14ac:dyDescent="0.25">
      <c r="A164" s="8">
        <v>264</v>
      </c>
      <c r="B164" s="9">
        <v>5512</v>
      </c>
      <c r="D164" s="8">
        <v>441</v>
      </c>
      <c r="E164" s="9">
        <v>32</v>
      </c>
    </row>
    <row r="165" spans="1:5" x14ac:dyDescent="0.25">
      <c r="A165" s="8">
        <v>265</v>
      </c>
      <c r="B165" s="9">
        <v>86</v>
      </c>
      <c r="D165" s="8">
        <v>446</v>
      </c>
      <c r="E165" s="9">
        <v>186</v>
      </c>
    </row>
    <row r="166" spans="1:5" x14ac:dyDescent="0.25">
      <c r="A166" s="8">
        <v>267</v>
      </c>
      <c r="B166" s="9">
        <v>2768</v>
      </c>
      <c r="D166" s="8">
        <v>448</v>
      </c>
      <c r="E166" s="9">
        <v>605</v>
      </c>
    </row>
    <row r="167" spans="1:5" x14ac:dyDescent="0.25">
      <c r="A167" s="8">
        <v>268</v>
      </c>
      <c r="B167" s="9">
        <v>48</v>
      </c>
      <c r="D167" s="8">
        <v>450</v>
      </c>
      <c r="E167" s="9">
        <v>1</v>
      </c>
    </row>
    <row r="168" spans="1:5" x14ac:dyDescent="0.25">
      <c r="A168" s="8">
        <v>269</v>
      </c>
      <c r="B168" s="9">
        <v>87</v>
      </c>
      <c r="D168" s="8">
        <v>452</v>
      </c>
      <c r="E168" s="9">
        <v>31</v>
      </c>
    </row>
    <row r="169" spans="1:5" x14ac:dyDescent="0.25">
      <c r="A169" s="8">
        <v>272</v>
      </c>
      <c r="B169" s="9">
        <v>1894</v>
      </c>
      <c r="D169" s="8">
        <v>453</v>
      </c>
      <c r="E169" s="9">
        <v>1181</v>
      </c>
    </row>
    <row r="170" spans="1:5" x14ac:dyDescent="0.25">
      <c r="A170" s="8">
        <v>273</v>
      </c>
      <c r="B170" s="9">
        <v>282</v>
      </c>
      <c r="D170" s="8">
        <v>454</v>
      </c>
      <c r="E170" s="9">
        <v>39</v>
      </c>
    </row>
    <row r="171" spans="1:5" x14ac:dyDescent="0.25">
      <c r="A171" s="8">
        <v>275</v>
      </c>
      <c r="B171" s="9">
        <v>116</v>
      </c>
      <c r="D171" s="8">
        <v>457</v>
      </c>
      <c r="E171" s="9">
        <v>46</v>
      </c>
    </row>
    <row r="172" spans="1:5" x14ac:dyDescent="0.25">
      <c r="A172" s="8">
        <v>277</v>
      </c>
      <c r="B172" s="9">
        <v>83</v>
      </c>
      <c r="D172" s="8">
        <v>459</v>
      </c>
      <c r="E172" s="9">
        <v>105</v>
      </c>
    </row>
    <row r="173" spans="1:5" x14ac:dyDescent="0.25">
      <c r="A173" s="8">
        <v>278</v>
      </c>
      <c r="B173" s="9">
        <v>91</v>
      </c>
      <c r="D173" s="8">
        <v>462</v>
      </c>
      <c r="E173" s="9">
        <v>535</v>
      </c>
    </row>
    <row r="174" spans="1:5" x14ac:dyDescent="0.25">
      <c r="A174" s="8">
        <v>279</v>
      </c>
      <c r="B174" s="9">
        <v>546</v>
      </c>
      <c r="D174" s="8">
        <v>468</v>
      </c>
      <c r="E174" s="9">
        <v>16</v>
      </c>
    </row>
    <row r="175" spans="1:5" x14ac:dyDescent="0.25">
      <c r="A175" s="8">
        <v>280</v>
      </c>
      <c r="B175" s="9">
        <v>393</v>
      </c>
      <c r="D175" s="8">
        <v>472</v>
      </c>
      <c r="E175" s="9">
        <v>575</v>
      </c>
    </row>
    <row r="176" spans="1:5" x14ac:dyDescent="0.25">
      <c r="A176" s="8">
        <v>282</v>
      </c>
      <c r="B176" s="9">
        <v>133</v>
      </c>
      <c r="D176" s="8">
        <v>476</v>
      </c>
      <c r="E176" s="9">
        <v>1120</v>
      </c>
    </row>
    <row r="177" spans="1:5" x14ac:dyDescent="0.25">
      <c r="A177" s="8">
        <v>285</v>
      </c>
      <c r="B177" s="9">
        <v>254</v>
      </c>
      <c r="D177" s="8">
        <v>477</v>
      </c>
      <c r="E177" s="9">
        <v>113</v>
      </c>
    </row>
    <row r="178" spans="1:5" x14ac:dyDescent="0.25">
      <c r="A178" s="8">
        <v>287</v>
      </c>
      <c r="B178" s="9">
        <v>176</v>
      </c>
      <c r="D178" s="8">
        <v>481</v>
      </c>
      <c r="E178" s="9">
        <v>1538</v>
      </c>
    </row>
    <row r="179" spans="1:5" x14ac:dyDescent="0.25">
      <c r="A179" s="8">
        <v>289</v>
      </c>
      <c r="B179" s="9">
        <v>337</v>
      </c>
      <c r="D179" s="8">
        <v>482</v>
      </c>
      <c r="E179" s="9">
        <v>9</v>
      </c>
    </row>
    <row r="180" spans="1:5" x14ac:dyDescent="0.25">
      <c r="A180" s="8">
        <v>291</v>
      </c>
      <c r="B180" s="9">
        <v>107</v>
      </c>
      <c r="D180" s="8">
        <v>483</v>
      </c>
      <c r="E180" s="9">
        <v>554</v>
      </c>
    </row>
    <row r="181" spans="1:5" x14ac:dyDescent="0.25">
      <c r="A181" s="8">
        <v>294</v>
      </c>
      <c r="B181" s="9">
        <v>183</v>
      </c>
      <c r="D181" s="8">
        <v>485</v>
      </c>
      <c r="E181" s="9">
        <v>648</v>
      </c>
    </row>
    <row r="182" spans="1:5" x14ac:dyDescent="0.25">
      <c r="A182" s="8">
        <v>298</v>
      </c>
      <c r="B182" s="9">
        <v>72</v>
      </c>
      <c r="D182" s="8">
        <v>486</v>
      </c>
      <c r="E182" s="9">
        <v>21</v>
      </c>
    </row>
    <row r="183" spans="1:5" x14ac:dyDescent="0.25">
      <c r="A183" s="8">
        <v>301</v>
      </c>
      <c r="B183" s="9">
        <v>295</v>
      </c>
      <c r="D183" s="8">
        <v>496</v>
      </c>
      <c r="E183" s="9">
        <v>54</v>
      </c>
    </row>
    <row r="184" spans="1:5" x14ac:dyDescent="0.25">
      <c r="A184" s="8">
        <v>304</v>
      </c>
      <c r="B184" s="9">
        <v>142</v>
      </c>
      <c r="D184" s="8">
        <v>497</v>
      </c>
      <c r="E184" s="9">
        <v>120</v>
      </c>
    </row>
    <row r="185" spans="1:5" x14ac:dyDescent="0.25">
      <c r="A185" s="8">
        <v>305</v>
      </c>
      <c r="B185" s="9">
        <v>85</v>
      </c>
      <c r="D185" s="8">
        <v>498</v>
      </c>
      <c r="E185" s="9">
        <v>579</v>
      </c>
    </row>
    <row r="186" spans="1:5" x14ac:dyDescent="0.25">
      <c r="A186" s="8">
        <v>307</v>
      </c>
      <c r="B186" s="9">
        <v>659</v>
      </c>
      <c r="D186" s="8">
        <v>499</v>
      </c>
      <c r="E186" s="9">
        <v>2072</v>
      </c>
    </row>
    <row r="187" spans="1:5" x14ac:dyDescent="0.25">
      <c r="A187" s="8">
        <v>311</v>
      </c>
      <c r="B187" s="9">
        <v>121</v>
      </c>
      <c r="D187" s="8">
        <v>500</v>
      </c>
      <c r="E187" s="9">
        <v>0</v>
      </c>
    </row>
    <row r="188" spans="1:5" x14ac:dyDescent="0.25">
      <c r="A188" s="8">
        <v>312</v>
      </c>
      <c r="B188" s="9">
        <v>3742</v>
      </c>
      <c r="D188" s="8">
        <v>501</v>
      </c>
      <c r="E188" s="9">
        <v>1796</v>
      </c>
    </row>
    <row r="189" spans="1:5" x14ac:dyDescent="0.25">
      <c r="A189" s="8">
        <v>313</v>
      </c>
      <c r="B189" s="9">
        <v>223</v>
      </c>
      <c r="D189" s="8">
        <v>504</v>
      </c>
      <c r="E189" s="9">
        <v>62</v>
      </c>
    </row>
    <row r="190" spans="1:5" x14ac:dyDescent="0.25">
      <c r="A190" s="8">
        <v>314</v>
      </c>
      <c r="B190" s="9">
        <v>133</v>
      </c>
      <c r="D190" s="8">
        <v>505</v>
      </c>
      <c r="E190" s="9">
        <v>347</v>
      </c>
    </row>
    <row r="191" spans="1:5" x14ac:dyDescent="0.25">
      <c r="A191" s="8">
        <v>322</v>
      </c>
      <c r="B191" s="9">
        <v>5168</v>
      </c>
      <c r="D191" s="8">
        <v>507</v>
      </c>
      <c r="E191" s="9">
        <v>19</v>
      </c>
    </row>
    <row r="192" spans="1:5" x14ac:dyDescent="0.25">
      <c r="A192" s="8">
        <v>324</v>
      </c>
      <c r="B192" s="9">
        <v>307</v>
      </c>
      <c r="D192" s="8">
        <v>509</v>
      </c>
      <c r="E192" s="9">
        <v>1258</v>
      </c>
    </row>
    <row r="193" spans="1:5" x14ac:dyDescent="0.25">
      <c r="A193" s="8">
        <v>328</v>
      </c>
      <c r="B193" s="9">
        <v>2441</v>
      </c>
      <c r="D193" s="8">
        <v>511</v>
      </c>
      <c r="E193" s="9">
        <v>362</v>
      </c>
    </row>
    <row r="194" spans="1:5" x14ac:dyDescent="0.25">
      <c r="A194" s="8">
        <v>330</v>
      </c>
      <c r="B194" s="9">
        <v>1385</v>
      </c>
      <c r="D194" s="8">
        <v>515</v>
      </c>
      <c r="E194" s="9">
        <v>133</v>
      </c>
    </row>
    <row r="195" spans="1:5" x14ac:dyDescent="0.25">
      <c r="A195" s="8">
        <v>331</v>
      </c>
      <c r="B195" s="9">
        <v>190</v>
      </c>
      <c r="D195" s="8">
        <v>516</v>
      </c>
      <c r="E195" s="9">
        <v>846</v>
      </c>
    </row>
    <row r="196" spans="1:5" x14ac:dyDescent="0.25">
      <c r="A196" s="8">
        <v>332</v>
      </c>
      <c r="B196" s="9">
        <v>470</v>
      </c>
      <c r="D196" s="8">
        <v>518</v>
      </c>
      <c r="E196" s="9">
        <v>10</v>
      </c>
    </row>
    <row r="197" spans="1:5" x14ac:dyDescent="0.25">
      <c r="A197" s="8">
        <v>333</v>
      </c>
      <c r="B197" s="9">
        <v>253</v>
      </c>
      <c r="D197" s="8">
        <v>522</v>
      </c>
      <c r="E197" s="9">
        <v>191</v>
      </c>
    </row>
    <row r="198" spans="1:5" x14ac:dyDescent="0.25">
      <c r="A198" s="8">
        <v>334</v>
      </c>
      <c r="B198" s="9">
        <v>1113</v>
      </c>
      <c r="D198" s="8">
        <v>524</v>
      </c>
      <c r="E198" s="9">
        <v>1979</v>
      </c>
    </row>
    <row r="199" spans="1:5" x14ac:dyDescent="0.25">
      <c r="A199" s="8">
        <v>335</v>
      </c>
      <c r="B199" s="9">
        <v>2283</v>
      </c>
      <c r="D199" s="8">
        <v>525</v>
      </c>
      <c r="E199" s="9">
        <v>63</v>
      </c>
    </row>
    <row r="200" spans="1:5" x14ac:dyDescent="0.25">
      <c r="A200" s="8">
        <v>337</v>
      </c>
      <c r="B200" s="9">
        <v>1095</v>
      </c>
      <c r="D200" s="8">
        <v>527</v>
      </c>
      <c r="E200" s="9">
        <v>6080</v>
      </c>
    </row>
    <row r="201" spans="1:5" x14ac:dyDescent="0.25">
      <c r="A201" s="8">
        <v>338</v>
      </c>
      <c r="B201" s="9">
        <v>1690</v>
      </c>
      <c r="D201" s="8">
        <v>528</v>
      </c>
      <c r="E201" s="9">
        <v>80</v>
      </c>
    </row>
    <row r="202" spans="1:5" x14ac:dyDescent="0.25">
      <c r="A202" s="8">
        <v>347</v>
      </c>
      <c r="B202" s="9">
        <v>191</v>
      </c>
      <c r="D202" s="8">
        <v>529</v>
      </c>
      <c r="E202" s="9">
        <v>9</v>
      </c>
    </row>
    <row r="203" spans="1:5" x14ac:dyDescent="0.25">
      <c r="A203" s="8">
        <v>351</v>
      </c>
      <c r="B203" s="9">
        <v>2013</v>
      </c>
      <c r="D203" s="8">
        <v>530</v>
      </c>
      <c r="E203" s="9">
        <v>1784</v>
      </c>
    </row>
    <row r="204" spans="1:5" x14ac:dyDescent="0.25">
      <c r="A204" s="8">
        <v>353</v>
      </c>
      <c r="B204" s="9">
        <v>1703</v>
      </c>
      <c r="D204" s="8">
        <v>534</v>
      </c>
      <c r="E204" s="9">
        <v>243</v>
      </c>
    </row>
    <row r="205" spans="1:5" x14ac:dyDescent="0.25">
      <c r="A205" s="8">
        <v>354</v>
      </c>
      <c r="B205" s="9">
        <v>80</v>
      </c>
      <c r="D205" s="8">
        <v>538</v>
      </c>
      <c r="E205" s="9">
        <v>1296</v>
      </c>
    </row>
    <row r="206" spans="1:5" x14ac:dyDescent="0.25">
      <c r="A206" s="8">
        <v>357</v>
      </c>
      <c r="B206" s="9">
        <v>41</v>
      </c>
      <c r="D206" s="8">
        <v>539</v>
      </c>
      <c r="E206" s="9">
        <v>77</v>
      </c>
    </row>
    <row r="207" spans="1:5" x14ac:dyDescent="0.25">
      <c r="A207" s="8">
        <v>359</v>
      </c>
      <c r="B207" s="9">
        <v>187</v>
      </c>
      <c r="D207" s="8">
        <v>541</v>
      </c>
      <c r="E207" s="9">
        <v>395</v>
      </c>
    </row>
    <row r="208" spans="1:5" x14ac:dyDescent="0.25">
      <c r="A208" s="8">
        <v>360</v>
      </c>
      <c r="B208" s="9">
        <v>2875</v>
      </c>
      <c r="D208" s="8">
        <v>542</v>
      </c>
      <c r="E208" s="9">
        <v>49</v>
      </c>
    </row>
    <row r="209" spans="1:5" x14ac:dyDescent="0.25">
      <c r="A209" s="8">
        <v>361</v>
      </c>
      <c r="B209" s="9">
        <v>88</v>
      </c>
      <c r="D209" s="8">
        <v>543</v>
      </c>
      <c r="E209" s="9">
        <v>180</v>
      </c>
    </row>
    <row r="210" spans="1:5" x14ac:dyDescent="0.25">
      <c r="A210" s="8">
        <v>362</v>
      </c>
      <c r="B210" s="9">
        <v>191</v>
      </c>
      <c r="D210" s="8">
        <v>545</v>
      </c>
      <c r="E210" s="9">
        <v>2690</v>
      </c>
    </row>
    <row r="211" spans="1:5" x14ac:dyDescent="0.25">
      <c r="A211" s="8">
        <v>363</v>
      </c>
      <c r="B211" s="9">
        <v>139</v>
      </c>
      <c r="D211" s="8">
        <v>551</v>
      </c>
      <c r="E211" s="9">
        <v>2779</v>
      </c>
    </row>
    <row r="212" spans="1:5" x14ac:dyDescent="0.25">
      <c r="A212" s="8">
        <v>364</v>
      </c>
      <c r="B212" s="9">
        <v>186</v>
      </c>
      <c r="D212" s="8">
        <v>552</v>
      </c>
      <c r="E212" s="9">
        <v>92</v>
      </c>
    </row>
    <row r="213" spans="1:5" x14ac:dyDescent="0.25">
      <c r="A213" s="8">
        <v>365</v>
      </c>
      <c r="B213" s="9">
        <v>112</v>
      </c>
      <c r="D213" s="8">
        <v>553</v>
      </c>
      <c r="E213" s="9">
        <v>1028</v>
      </c>
    </row>
    <row r="214" spans="1:5" x14ac:dyDescent="0.25">
      <c r="A214" s="8">
        <v>366</v>
      </c>
      <c r="B214" s="9">
        <v>101</v>
      </c>
      <c r="D214" s="8">
        <v>562</v>
      </c>
      <c r="E214" s="9">
        <v>26</v>
      </c>
    </row>
    <row r="215" spans="1:5" x14ac:dyDescent="0.25">
      <c r="A215" s="8">
        <v>368</v>
      </c>
      <c r="B215" s="9">
        <v>206</v>
      </c>
      <c r="D215" s="8">
        <v>564</v>
      </c>
      <c r="E215" s="9">
        <v>1790</v>
      </c>
    </row>
    <row r="216" spans="1:5" x14ac:dyDescent="0.25">
      <c r="A216" s="8">
        <v>369</v>
      </c>
      <c r="B216" s="9">
        <v>154</v>
      </c>
      <c r="D216" s="8">
        <v>566</v>
      </c>
      <c r="E216" s="9">
        <v>37</v>
      </c>
    </row>
    <row r="217" spans="1:5" x14ac:dyDescent="0.25">
      <c r="A217" s="8">
        <v>370</v>
      </c>
      <c r="B217" s="9">
        <v>5966</v>
      </c>
      <c r="D217" s="8">
        <v>571</v>
      </c>
      <c r="E217" s="9">
        <v>35</v>
      </c>
    </row>
    <row r="218" spans="1:5" x14ac:dyDescent="0.25">
      <c r="A218" s="8">
        <v>372</v>
      </c>
      <c r="B218" s="9">
        <v>169</v>
      </c>
      <c r="D218" s="8">
        <v>575</v>
      </c>
      <c r="E218" s="9">
        <v>558</v>
      </c>
    </row>
    <row r="219" spans="1:5" x14ac:dyDescent="0.25">
      <c r="A219" s="8">
        <v>373</v>
      </c>
      <c r="B219" s="9">
        <v>2106</v>
      </c>
      <c r="D219" s="8">
        <v>576</v>
      </c>
      <c r="E219" s="9">
        <v>64</v>
      </c>
    </row>
    <row r="220" spans="1:5" x14ac:dyDescent="0.25">
      <c r="A220" s="8">
        <v>376</v>
      </c>
      <c r="B220" s="9">
        <v>131</v>
      </c>
      <c r="D220" s="8">
        <v>578</v>
      </c>
      <c r="E220" s="9">
        <v>245</v>
      </c>
    </row>
    <row r="221" spans="1:5" x14ac:dyDescent="0.25">
      <c r="A221" s="8">
        <v>380</v>
      </c>
      <c r="B221" s="9">
        <v>84</v>
      </c>
      <c r="D221" s="8">
        <v>581</v>
      </c>
      <c r="E221" s="9">
        <v>71</v>
      </c>
    </row>
    <row r="222" spans="1:5" x14ac:dyDescent="0.25">
      <c r="A222" s="8">
        <v>381</v>
      </c>
      <c r="B222" s="9">
        <v>155</v>
      </c>
      <c r="D222" s="8">
        <v>582</v>
      </c>
      <c r="E222" s="9">
        <v>42</v>
      </c>
    </row>
    <row r="223" spans="1:5" x14ac:dyDescent="0.25">
      <c r="A223" s="8">
        <v>383</v>
      </c>
      <c r="B223" s="9">
        <v>189</v>
      </c>
      <c r="D223" s="8">
        <v>587</v>
      </c>
      <c r="E223" s="9">
        <v>156</v>
      </c>
    </row>
    <row r="224" spans="1:5" x14ac:dyDescent="0.25">
      <c r="A224" s="8">
        <v>384</v>
      </c>
      <c r="B224" s="9">
        <v>4799</v>
      </c>
      <c r="D224" s="8">
        <v>588</v>
      </c>
      <c r="E224" s="9">
        <v>1368</v>
      </c>
    </row>
    <row r="225" spans="1:5" x14ac:dyDescent="0.25">
      <c r="A225" s="8">
        <v>385</v>
      </c>
      <c r="B225" s="9">
        <v>1137</v>
      </c>
      <c r="D225" s="8">
        <v>589</v>
      </c>
      <c r="E225" s="9">
        <v>102</v>
      </c>
    </row>
    <row r="226" spans="1:5" x14ac:dyDescent="0.25">
      <c r="A226" s="8">
        <v>389</v>
      </c>
      <c r="B226" s="9">
        <v>1152</v>
      </c>
      <c r="D226" s="8">
        <v>590</v>
      </c>
      <c r="E226" s="9">
        <v>86</v>
      </c>
    </row>
    <row r="227" spans="1:5" x14ac:dyDescent="0.25">
      <c r="A227" s="8">
        <v>390</v>
      </c>
      <c r="B227" s="9">
        <v>50</v>
      </c>
      <c r="D227" s="8">
        <v>592</v>
      </c>
      <c r="E227" s="9">
        <v>253</v>
      </c>
    </row>
    <row r="228" spans="1:5" x14ac:dyDescent="0.25">
      <c r="A228" s="8">
        <v>393</v>
      </c>
      <c r="B228" s="9">
        <v>3059</v>
      </c>
      <c r="D228" s="8">
        <v>594</v>
      </c>
      <c r="E228" s="9">
        <v>157</v>
      </c>
    </row>
    <row r="229" spans="1:5" x14ac:dyDescent="0.25">
      <c r="A229" s="8">
        <v>394</v>
      </c>
      <c r="B229" s="9">
        <v>34</v>
      </c>
      <c r="D229" s="8">
        <v>596</v>
      </c>
      <c r="E229" s="9">
        <v>183</v>
      </c>
    </row>
    <row r="230" spans="1:5" x14ac:dyDescent="0.25">
      <c r="A230" s="8">
        <v>395</v>
      </c>
      <c r="B230" s="9">
        <v>220</v>
      </c>
      <c r="D230" s="8">
        <v>599</v>
      </c>
      <c r="E230" s="9">
        <v>82</v>
      </c>
    </row>
    <row r="231" spans="1:5" x14ac:dyDescent="0.25">
      <c r="A231" s="8">
        <v>396</v>
      </c>
      <c r="B231" s="9">
        <v>1604</v>
      </c>
      <c r="D231" s="8">
        <v>600</v>
      </c>
      <c r="E231" s="9">
        <v>1</v>
      </c>
    </row>
    <row r="232" spans="1:5" x14ac:dyDescent="0.25">
      <c r="A232" s="8">
        <v>397</v>
      </c>
      <c r="B232" s="9">
        <v>454</v>
      </c>
      <c r="D232" s="8">
        <v>618</v>
      </c>
      <c r="E232" s="9">
        <v>1198</v>
      </c>
    </row>
    <row r="233" spans="1:5" x14ac:dyDescent="0.25">
      <c r="A233" s="8">
        <v>398</v>
      </c>
      <c r="B233" s="9">
        <v>123</v>
      </c>
      <c r="D233" s="8">
        <v>619</v>
      </c>
      <c r="E233" s="9">
        <v>648</v>
      </c>
    </row>
    <row r="234" spans="1:5" x14ac:dyDescent="0.25">
      <c r="A234" s="8">
        <v>401</v>
      </c>
      <c r="B234" s="9">
        <v>299</v>
      </c>
      <c r="D234" s="8">
        <v>622</v>
      </c>
      <c r="E234" s="9">
        <v>64</v>
      </c>
    </row>
    <row r="235" spans="1:5" x14ac:dyDescent="0.25">
      <c r="A235" s="8">
        <v>404</v>
      </c>
      <c r="B235" s="9">
        <v>2237</v>
      </c>
      <c r="D235" s="8">
        <v>625</v>
      </c>
      <c r="E235" s="9">
        <v>62</v>
      </c>
    </row>
    <row r="236" spans="1:5" x14ac:dyDescent="0.25">
      <c r="A236" s="8">
        <v>406</v>
      </c>
      <c r="B236" s="9">
        <v>645</v>
      </c>
      <c r="D236" s="8">
        <v>629</v>
      </c>
      <c r="E236" s="9">
        <v>750</v>
      </c>
    </row>
    <row r="237" spans="1:5" x14ac:dyDescent="0.25">
      <c r="A237" s="8">
        <v>407</v>
      </c>
      <c r="B237" s="9">
        <v>484</v>
      </c>
      <c r="D237" s="8">
        <v>633</v>
      </c>
      <c r="E237" s="9">
        <v>105</v>
      </c>
    </row>
    <row r="238" spans="1:5" x14ac:dyDescent="0.25">
      <c r="A238" s="8">
        <v>408</v>
      </c>
      <c r="B238" s="9">
        <v>154</v>
      </c>
      <c r="D238" s="8">
        <v>636</v>
      </c>
      <c r="E238" s="9">
        <v>2604</v>
      </c>
    </row>
    <row r="239" spans="1:5" x14ac:dyDescent="0.25">
      <c r="A239" s="8">
        <v>411</v>
      </c>
      <c r="B239" s="9">
        <v>82</v>
      </c>
      <c r="D239" s="8">
        <v>637</v>
      </c>
      <c r="E239" s="9">
        <v>65</v>
      </c>
    </row>
    <row r="240" spans="1:5" x14ac:dyDescent="0.25">
      <c r="A240" s="8">
        <v>412</v>
      </c>
      <c r="B240" s="9">
        <v>134</v>
      </c>
      <c r="D240" s="8">
        <v>638</v>
      </c>
      <c r="E240" s="9">
        <v>94</v>
      </c>
    </row>
    <row r="241" spans="1:5" x14ac:dyDescent="0.25">
      <c r="A241" s="8">
        <v>419</v>
      </c>
      <c r="B241" s="9">
        <v>5203</v>
      </c>
      <c r="D241" s="8">
        <v>640</v>
      </c>
      <c r="E241" s="9">
        <v>257</v>
      </c>
    </row>
    <row r="242" spans="1:5" x14ac:dyDescent="0.25">
      <c r="A242" s="8">
        <v>420</v>
      </c>
      <c r="B242" s="9">
        <v>94</v>
      </c>
      <c r="D242" s="8">
        <v>644</v>
      </c>
      <c r="E242" s="9">
        <v>2928</v>
      </c>
    </row>
    <row r="243" spans="1:5" x14ac:dyDescent="0.25">
      <c r="A243" s="8">
        <v>422</v>
      </c>
      <c r="B243" s="9">
        <v>205</v>
      </c>
      <c r="D243" s="8">
        <v>645</v>
      </c>
      <c r="E243" s="9">
        <v>4697</v>
      </c>
    </row>
    <row r="244" spans="1:5" x14ac:dyDescent="0.25">
      <c r="A244" s="8">
        <v>425</v>
      </c>
      <c r="B244" s="9">
        <v>92</v>
      </c>
      <c r="D244" s="8">
        <v>646</v>
      </c>
      <c r="E244" s="9">
        <v>2915</v>
      </c>
    </row>
    <row r="245" spans="1:5" x14ac:dyDescent="0.25">
      <c r="A245" s="8">
        <v>426</v>
      </c>
      <c r="B245" s="9">
        <v>219</v>
      </c>
      <c r="D245" s="8">
        <v>647</v>
      </c>
      <c r="E245" s="9">
        <v>18</v>
      </c>
    </row>
    <row r="246" spans="1:5" x14ac:dyDescent="0.25">
      <c r="A246" s="8">
        <v>427</v>
      </c>
      <c r="B246" s="9">
        <v>2526</v>
      </c>
      <c r="D246" s="8">
        <v>649</v>
      </c>
      <c r="E246" s="9">
        <v>602</v>
      </c>
    </row>
    <row r="247" spans="1:5" x14ac:dyDescent="0.25">
      <c r="A247" s="8">
        <v>431</v>
      </c>
      <c r="B247" s="9">
        <v>94</v>
      </c>
      <c r="D247" s="8">
        <v>650</v>
      </c>
      <c r="E247" s="9">
        <v>1</v>
      </c>
    </row>
    <row r="248" spans="1:5" x14ac:dyDescent="0.25">
      <c r="A248" s="8">
        <v>435</v>
      </c>
      <c r="B248" s="9">
        <v>1713</v>
      </c>
      <c r="D248" s="8">
        <v>651</v>
      </c>
      <c r="E248" s="9">
        <v>3868</v>
      </c>
    </row>
    <row r="249" spans="1:5" x14ac:dyDescent="0.25">
      <c r="A249" s="8">
        <v>436</v>
      </c>
      <c r="B249" s="9">
        <v>249</v>
      </c>
      <c r="D249" s="8">
        <v>656</v>
      </c>
      <c r="E249" s="9">
        <v>504</v>
      </c>
    </row>
    <row r="250" spans="1:5" x14ac:dyDescent="0.25">
      <c r="A250" s="8">
        <v>437</v>
      </c>
      <c r="B250" s="9">
        <v>192</v>
      </c>
      <c r="D250" s="8">
        <v>657</v>
      </c>
      <c r="E250" s="9">
        <v>14</v>
      </c>
    </row>
    <row r="251" spans="1:5" x14ac:dyDescent="0.25">
      <c r="A251" s="8">
        <v>438</v>
      </c>
      <c r="B251" s="9">
        <v>247</v>
      </c>
      <c r="D251" s="8">
        <v>659</v>
      </c>
      <c r="E251" s="9">
        <v>750</v>
      </c>
    </row>
    <row r="252" spans="1:5" x14ac:dyDescent="0.25">
      <c r="A252" s="8">
        <v>439</v>
      </c>
      <c r="B252" s="9">
        <v>2293</v>
      </c>
      <c r="D252" s="8">
        <v>660</v>
      </c>
      <c r="E252" s="9">
        <v>77</v>
      </c>
    </row>
    <row r="253" spans="1:5" x14ac:dyDescent="0.25">
      <c r="A253" s="8">
        <v>440</v>
      </c>
      <c r="B253" s="9">
        <v>3131</v>
      </c>
      <c r="D253" s="8">
        <v>661</v>
      </c>
      <c r="E253" s="9">
        <v>752</v>
      </c>
    </row>
    <row r="254" spans="1:5" x14ac:dyDescent="0.25">
      <c r="A254" s="8">
        <v>442</v>
      </c>
      <c r="B254" s="9">
        <v>143</v>
      </c>
      <c r="D254" s="8">
        <v>662</v>
      </c>
      <c r="E254" s="9">
        <v>131</v>
      </c>
    </row>
    <row r="255" spans="1:5" x14ac:dyDescent="0.25">
      <c r="A255" s="8">
        <v>444</v>
      </c>
      <c r="B255" s="9">
        <v>296</v>
      </c>
      <c r="D255" s="8">
        <v>663</v>
      </c>
      <c r="E255" s="9">
        <v>87</v>
      </c>
    </row>
    <row r="256" spans="1:5" x14ac:dyDescent="0.25">
      <c r="A256" s="8">
        <v>445</v>
      </c>
      <c r="B256" s="9">
        <v>170</v>
      </c>
      <c r="D256" s="8">
        <v>664</v>
      </c>
      <c r="E256" s="9">
        <v>1063</v>
      </c>
    </row>
    <row r="257" spans="1:5" x14ac:dyDescent="0.25">
      <c r="A257" s="8">
        <v>449</v>
      </c>
      <c r="B257" s="9">
        <v>86</v>
      </c>
      <c r="D257" s="8">
        <v>668</v>
      </c>
      <c r="E257" s="9">
        <v>76</v>
      </c>
    </row>
    <row r="258" spans="1:5" x14ac:dyDescent="0.25">
      <c r="A258" s="8">
        <v>451</v>
      </c>
      <c r="B258" s="9">
        <v>6286</v>
      </c>
      <c r="D258" s="8">
        <v>672</v>
      </c>
      <c r="E258" s="9">
        <v>4428</v>
      </c>
    </row>
    <row r="259" spans="1:5" x14ac:dyDescent="0.25">
      <c r="A259" s="8">
        <v>455</v>
      </c>
      <c r="B259" s="9">
        <v>3727</v>
      </c>
      <c r="D259" s="8">
        <v>673</v>
      </c>
      <c r="E259" s="9">
        <v>58</v>
      </c>
    </row>
    <row r="260" spans="1:5" x14ac:dyDescent="0.25">
      <c r="A260" s="8">
        <v>456</v>
      </c>
      <c r="B260" s="9">
        <v>1605</v>
      </c>
      <c r="D260" s="8">
        <v>677</v>
      </c>
      <c r="E260" s="9">
        <v>111</v>
      </c>
    </row>
    <row r="261" spans="1:5" x14ac:dyDescent="0.25">
      <c r="A261" s="8">
        <v>458</v>
      </c>
      <c r="B261" s="9">
        <v>2120</v>
      </c>
      <c r="D261" s="8">
        <v>680</v>
      </c>
      <c r="E261" s="9">
        <v>2955</v>
      </c>
    </row>
    <row r="262" spans="1:5" x14ac:dyDescent="0.25">
      <c r="A262" s="8">
        <v>460</v>
      </c>
      <c r="B262" s="9">
        <v>50</v>
      </c>
      <c r="D262" s="8">
        <v>681</v>
      </c>
      <c r="E262" s="9">
        <v>1657</v>
      </c>
    </row>
    <row r="263" spans="1:5" x14ac:dyDescent="0.25">
      <c r="A263" s="8">
        <v>461</v>
      </c>
      <c r="B263" s="9">
        <v>2080</v>
      </c>
      <c r="D263" s="8">
        <v>685</v>
      </c>
      <c r="E263" s="9">
        <v>926</v>
      </c>
    </row>
    <row r="264" spans="1:5" x14ac:dyDescent="0.25">
      <c r="A264" s="8">
        <v>463</v>
      </c>
      <c r="B264" s="9">
        <v>2105</v>
      </c>
      <c r="D264" s="8">
        <v>692</v>
      </c>
      <c r="E264" s="9">
        <v>77</v>
      </c>
    </row>
    <row r="265" spans="1:5" x14ac:dyDescent="0.25">
      <c r="A265" s="8">
        <v>464</v>
      </c>
      <c r="B265" s="9">
        <v>2436</v>
      </c>
      <c r="D265" s="8">
        <v>693</v>
      </c>
      <c r="E265" s="9">
        <v>1748</v>
      </c>
    </row>
    <row r="266" spans="1:5" x14ac:dyDescent="0.25">
      <c r="A266" s="8">
        <v>465</v>
      </c>
      <c r="B266" s="9">
        <v>80</v>
      </c>
      <c r="D266" s="8">
        <v>694</v>
      </c>
      <c r="E266" s="9">
        <v>79</v>
      </c>
    </row>
    <row r="267" spans="1:5" x14ac:dyDescent="0.25">
      <c r="A267" s="8">
        <v>466</v>
      </c>
      <c r="B267" s="9">
        <v>42</v>
      </c>
      <c r="D267" s="8">
        <v>696</v>
      </c>
      <c r="E267" s="9">
        <v>889</v>
      </c>
    </row>
    <row r="268" spans="1:5" x14ac:dyDescent="0.25">
      <c r="A268" s="8">
        <v>467</v>
      </c>
      <c r="B268" s="9">
        <v>139</v>
      </c>
      <c r="D268" s="8">
        <v>699</v>
      </c>
      <c r="E268" s="9">
        <v>56</v>
      </c>
    </row>
    <row r="269" spans="1:5" x14ac:dyDescent="0.25">
      <c r="A269" s="8">
        <v>469</v>
      </c>
      <c r="B269" s="9">
        <v>159</v>
      </c>
      <c r="D269" s="8">
        <v>700</v>
      </c>
      <c r="E269" s="9">
        <v>1</v>
      </c>
    </row>
    <row r="270" spans="1:5" x14ac:dyDescent="0.25">
      <c r="A270" s="8">
        <v>470</v>
      </c>
      <c r="B270" s="9">
        <v>381</v>
      </c>
      <c r="D270" s="8">
        <v>702</v>
      </c>
      <c r="E270" s="9">
        <v>83</v>
      </c>
    </row>
    <row r="271" spans="1:5" x14ac:dyDescent="0.25">
      <c r="A271" s="8">
        <v>471</v>
      </c>
      <c r="B271" s="9">
        <v>194</v>
      </c>
      <c r="D271" s="8">
        <v>705</v>
      </c>
      <c r="E271" s="9">
        <v>2025</v>
      </c>
    </row>
    <row r="272" spans="1:5" x14ac:dyDescent="0.25">
      <c r="A272" s="8">
        <v>473</v>
      </c>
      <c r="B272" s="9">
        <v>106</v>
      </c>
      <c r="D272" s="8">
        <v>711</v>
      </c>
      <c r="E272" s="9">
        <v>14</v>
      </c>
    </row>
    <row r="273" spans="1:5" x14ac:dyDescent="0.25">
      <c r="A273" s="8">
        <v>474</v>
      </c>
      <c r="B273" s="9">
        <v>142</v>
      </c>
      <c r="D273" s="8">
        <v>715</v>
      </c>
      <c r="E273" s="9">
        <v>656</v>
      </c>
    </row>
    <row r="274" spans="1:5" x14ac:dyDescent="0.25">
      <c r="A274" s="8">
        <v>475</v>
      </c>
      <c r="B274" s="9">
        <v>211</v>
      </c>
      <c r="D274" s="8">
        <v>725</v>
      </c>
      <c r="E274" s="9">
        <v>1596</v>
      </c>
    </row>
    <row r="275" spans="1:5" x14ac:dyDescent="0.25">
      <c r="A275" s="8">
        <v>478</v>
      </c>
      <c r="B275" s="9">
        <v>2756</v>
      </c>
      <c r="D275" s="8">
        <v>728</v>
      </c>
      <c r="E275" s="9">
        <v>10</v>
      </c>
    </row>
    <row r="276" spans="1:5" x14ac:dyDescent="0.25">
      <c r="A276" s="8">
        <v>479</v>
      </c>
      <c r="B276" s="9">
        <v>173</v>
      </c>
      <c r="D276" s="8">
        <v>732</v>
      </c>
      <c r="E276" s="9">
        <v>1121</v>
      </c>
    </row>
    <row r="277" spans="1:5" x14ac:dyDescent="0.25">
      <c r="A277" s="8">
        <v>480</v>
      </c>
      <c r="B277" s="9">
        <v>87</v>
      </c>
      <c r="D277" s="8">
        <v>738</v>
      </c>
      <c r="E277" s="9">
        <v>15</v>
      </c>
    </row>
    <row r="278" spans="1:5" x14ac:dyDescent="0.25">
      <c r="A278" s="8">
        <v>484</v>
      </c>
      <c r="B278" s="9">
        <v>1572</v>
      </c>
      <c r="D278" s="8">
        <v>739</v>
      </c>
      <c r="E278" s="9">
        <v>191</v>
      </c>
    </row>
    <row r="279" spans="1:5" x14ac:dyDescent="0.25">
      <c r="A279" s="8">
        <v>487</v>
      </c>
      <c r="B279" s="9">
        <v>2346</v>
      </c>
      <c r="D279" s="8">
        <v>740</v>
      </c>
      <c r="E279" s="9">
        <v>16</v>
      </c>
    </row>
    <row r="280" spans="1:5" x14ac:dyDescent="0.25">
      <c r="A280" s="8">
        <v>488</v>
      </c>
      <c r="B280" s="9">
        <v>115</v>
      </c>
      <c r="D280" s="8">
        <v>743</v>
      </c>
      <c r="E280" s="9">
        <v>17</v>
      </c>
    </row>
    <row r="281" spans="1:5" x14ac:dyDescent="0.25">
      <c r="A281" s="8">
        <v>489</v>
      </c>
      <c r="B281" s="9">
        <v>85</v>
      </c>
      <c r="D281" s="8">
        <v>745</v>
      </c>
      <c r="E281" s="9">
        <v>34</v>
      </c>
    </row>
    <row r="282" spans="1:5" x14ac:dyDescent="0.25">
      <c r="A282" s="8">
        <v>490</v>
      </c>
      <c r="B282" s="9">
        <v>144</v>
      </c>
      <c r="D282" s="8">
        <v>750</v>
      </c>
      <c r="E282" s="9">
        <v>1</v>
      </c>
    </row>
    <row r="283" spans="1:5" x14ac:dyDescent="0.25">
      <c r="A283" s="8">
        <v>491</v>
      </c>
      <c r="B283" s="9">
        <v>2443</v>
      </c>
      <c r="D283" s="8">
        <v>759</v>
      </c>
      <c r="E283" s="9">
        <v>1274</v>
      </c>
    </row>
    <row r="284" spans="1:5" x14ac:dyDescent="0.25">
      <c r="A284" s="8">
        <v>493</v>
      </c>
      <c r="B284" s="9">
        <v>64</v>
      </c>
      <c r="D284" s="8">
        <v>760</v>
      </c>
      <c r="E284" s="9">
        <v>210</v>
      </c>
    </row>
    <row r="285" spans="1:5" x14ac:dyDescent="0.25">
      <c r="A285" s="8">
        <v>494</v>
      </c>
      <c r="B285" s="9">
        <v>268</v>
      </c>
      <c r="D285" s="8">
        <v>766</v>
      </c>
      <c r="E285" s="9">
        <v>248</v>
      </c>
    </row>
    <row r="286" spans="1:5" x14ac:dyDescent="0.25">
      <c r="A286" s="8">
        <v>495</v>
      </c>
      <c r="B286" s="9">
        <v>195</v>
      </c>
      <c r="D286" s="8">
        <v>767</v>
      </c>
      <c r="E286" s="9">
        <v>513</v>
      </c>
    </row>
    <row r="287" spans="1:5" x14ac:dyDescent="0.25">
      <c r="A287" s="8">
        <v>502</v>
      </c>
      <c r="B287" s="9">
        <v>186</v>
      </c>
      <c r="D287" s="8">
        <v>769</v>
      </c>
      <c r="E287" s="9">
        <v>3410</v>
      </c>
    </row>
    <row r="288" spans="1:5" x14ac:dyDescent="0.25">
      <c r="A288" s="8">
        <v>503</v>
      </c>
      <c r="B288" s="9">
        <v>460</v>
      </c>
      <c r="D288" s="8">
        <v>775</v>
      </c>
      <c r="E288" s="9">
        <v>10</v>
      </c>
    </row>
    <row r="289" spans="1:5" x14ac:dyDescent="0.25">
      <c r="A289" s="8">
        <v>506</v>
      </c>
      <c r="B289" s="9">
        <v>2528</v>
      </c>
      <c r="D289" s="8">
        <v>776</v>
      </c>
      <c r="E289" s="9">
        <v>2201</v>
      </c>
    </row>
    <row r="290" spans="1:5" x14ac:dyDescent="0.25">
      <c r="A290" s="8">
        <v>508</v>
      </c>
      <c r="B290" s="9">
        <v>3657</v>
      </c>
      <c r="D290" s="8">
        <v>777</v>
      </c>
      <c r="E290" s="9">
        <v>676</v>
      </c>
    </row>
    <row r="291" spans="1:5" x14ac:dyDescent="0.25">
      <c r="A291" s="8">
        <v>510</v>
      </c>
      <c r="B291" s="9">
        <v>131</v>
      </c>
      <c r="D291" s="8">
        <v>779</v>
      </c>
      <c r="E291" s="9">
        <v>831</v>
      </c>
    </row>
    <row r="292" spans="1:5" x14ac:dyDescent="0.25">
      <c r="A292" s="8">
        <v>512</v>
      </c>
      <c r="B292" s="9">
        <v>239</v>
      </c>
      <c r="D292" s="8">
        <v>787</v>
      </c>
      <c r="E292" s="9">
        <v>859</v>
      </c>
    </row>
    <row r="293" spans="1:5" x14ac:dyDescent="0.25">
      <c r="A293" s="8">
        <v>517</v>
      </c>
      <c r="B293" s="9">
        <v>78</v>
      </c>
      <c r="D293" s="8">
        <v>789</v>
      </c>
      <c r="E293" s="9">
        <v>45</v>
      </c>
    </row>
    <row r="294" spans="1:5" x14ac:dyDescent="0.25">
      <c r="A294" s="8">
        <v>519</v>
      </c>
      <c r="B294" s="9">
        <v>1773</v>
      </c>
      <c r="D294" s="8">
        <v>791</v>
      </c>
      <c r="E294" s="9">
        <v>6</v>
      </c>
    </row>
    <row r="295" spans="1:5" x14ac:dyDescent="0.25">
      <c r="A295" s="8">
        <v>520</v>
      </c>
      <c r="B295" s="9">
        <v>32</v>
      </c>
      <c r="D295" s="8">
        <v>792</v>
      </c>
      <c r="E295" s="9">
        <v>7</v>
      </c>
    </row>
    <row r="296" spans="1:5" x14ac:dyDescent="0.25">
      <c r="A296" s="8">
        <v>521</v>
      </c>
      <c r="B296" s="9">
        <v>369</v>
      </c>
      <c r="D296" s="8">
        <v>795</v>
      </c>
      <c r="E296" s="9">
        <v>31</v>
      </c>
    </row>
    <row r="297" spans="1:5" x14ac:dyDescent="0.25">
      <c r="A297" s="8">
        <v>523</v>
      </c>
      <c r="B297" s="9">
        <v>89</v>
      </c>
      <c r="D297" s="8">
        <v>796</v>
      </c>
      <c r="E297" s="9">
        <v>78</v>
      </c>
    </row>
    <row r="298" spans="1:5" x14ac:dyDescent="0.25">
      <c r="A298" s="8">
        <v>526</v>
      </c>
      <c r="B298" s="9">
        <v>147</v>
      </c>
      <c r="D298" s="8">
        <v>799</v>
      </c>
      <c r="E298" s="9">
        <v>1225</v>
      </c>
    </row>
    <row r="299" spans="1:5" x14ac:dyDescent="0.25">
      <c r="A299" s="8">
        <v>532</v>
      </c>
      <c r="B299" s="9">
        <v>126</v>
      </c>
      <c r="D299" s="8">
        <v>800</v>
      </c>
      <c r="E299" s="9">
        <v>1</v>
      </c>
    </row>
    <row r="300" spans="1:5" x14ac:dyDescent="0.25">
      <c r="A300" s="8">
        <v>533</v>
      </c>
      <c r="B300" s="9">
        <v>2218</v>
      </c>
      <c r="D300" s="8">
        <v>805</v>
      </c>
      <c r="E300" s="9">
        <v>67</v>
      </c>
    </row>
    <row r="301" spans="1:5" x14ac:dyDescent="0.25">
      <c r="A301" s="8">
        <v>535</v>
      </c>
      <c r="B301" s="9">
        <v>202</v>
      </c>
      <c r="D301" s="8">
        <v>808</v>
      </c>
      <c r="E301" s="9">
        <v>19</v>
      </c>
    </row>
    <row r="302" spans="1:5" x14ac:dyDescent="0.25">
      <c r="A302" s="8">
        <v>536</v>
      </c>
      <c r="B302" s="9">
        <v>140</v>
      </c>
      <c r="D302" s="8">
        <v>809</v>
      </c>
      <c r="E302" s="9">
        <v>2108</v>
      </c>
    </row>
    <row r="303" spans="1:5" x14ac:dyDescent="0.25">
      <c r="A303" s="8">
        <v>537</v>
      </c>
      <c r="B303" s="9">
        <v>1052</v>
      </c>
      <c r="D303" s="8">
        <v>811</v>
      </c>
      <c r="E303" s="9">
        <v>679</v>
      </c>
    </row>
    <row r="304" spans="1:5" x14ac:dyDescent="0.25">
      <c r="A304" s="8">
        <v>540</v>
      </c>
      <c r="B304" s="9">
        <v>247</v>
      </c>
      <c r="D304" s="8">
        <v>814</v>
      </c>
      <c r="E304" s="9">
        <v>36</v>
      </c>
    </row>
    <row r="305" spans="1:5" x14ac:dyDescent="0.25">
      <c r="A305" s="8">
        <v>544</v>
      </c>
      <c r="B305" s="9">
        <v>84</v>
      </c>
      <c r="D305" s="8">
        <v>819</v>
      </c>
      <c r="E305" s="9">
        <v>47</v>
      </c>
    </row>
    <row r="306" spans="1:5" x14ac:dyDescent="0.25">
      <c r="A306" s="8">
        <v>546</v>
      </c>
      <c r="B306" s="9">
        <v>88</v>
      </c>
      <c r="D306" s="8">
        <v>828</v>
      </c>
      <c r="E306" s="9">
        <v>70</v>
      </c>
    </row>
    <row r="307" spans="1:5" x14ac:dyDescent="0.25">
      <c r="A307" s="8">
        <v>547</v>
      </c>
      <c r="B307" s="9">
        <v>156</v>
      </c>
      <c r="D307" s="8">
        <v>829</v>
      </c>
      <c r="E307" s="9">
        <v>154</v>
      </c>
    </row>
    <row r="308" spans="1:5" x14ac:dyDescent="0.25">
      <c r="A308" s="8">
        <v>548</v>
      </c>
      <c r="B308" s="9">
        <v>2985</v>
      </c>
      <c r="D308" s="8">
        <v>830</v>
      </c>
      <c r="E308" s="9">
        <v>22</v>
      </c>
    </row>
    <row r="309" spans="1:5" x14ac:dyDescent="0.25">
      <c r="A309" s="8">
        <v>549</v>
      </c>
      <c r="B309" s="9">
        <v>762</v>
      </c>
      <c r="D309" s="8">
        <v>835</v>
      </c>
      <c r="E309" s="9">
        <v>1758</v>
      </c>
    </row>
    <row r="310" spans="1:5" x14ac:dyDescent="0.25">
      <c r="A310" s="8">
        <v>554</v>
      </c>
      <c r="B310" s="9">
        <v>554</v>
      </c>
      <c r="D310" s="8">
        <v>836</v>
      </c>
      <c r="E310" s="9">
        <v>94</v>
      </c>
    </row>
    <row r="311" spans="1:5" x14ac:dyDescent="0.25">
      <c r="A311" s="8">
        <v>555</v>
      </c>
      <c r="B311" s="9">
        <v>135</v>
      </c>
      <c r="D311" s="8">
        <v>843</v>
      </c>
      <c r="E311" s="9">
        <v>33</v>
      </c>
    </row>
    <row r="312" spans="1:5" x14ac:dyDescent="0.25">
      <c r="A312" s="8">
        <v>556</v>
      </c>
      <c r="B312" s="9">
        <v>122</v>
      </c>
      <c r="D312" s="8">
        <v>850</v>
      </c>
      <c r="E312" s="9">
        <v>1</v>
      </c>
    </row>
    <row r="313" spans="1:5" x14ac:dyDescent="0.25">
      <c r="A313" s="8">
        <v>557</v>
      </c>
      <c r="B313" s="9">
        <v>221</v>
      </c>
      <c r="D313" s="8">
        <v>852</v>
      </c>
      <c r="E313" s="9">
        <v>31</v>
      </c>
    </row>
    <row r="314" spans="1:5" x14ac:dyDescent="0.25">
      <c r="A314" s="8">
        <v>558</v>
      </c>
      <c r="B314" s="9">
        <v>126</v>
      </c>
      <c r="D314" s="8">
        <v>858</v>
      </c>
      <c r="E314" s="9">
        <v>35</v>
      </c>
    </row>
    <row r="315" spans="1:5" x14ac:dyDescent="0.25">
      <c r="A315" s="8">
        <v>559</v>
      </c>
      <c r="B315" s="9">
        <v>1022</v>
      </c>
      <c r="D315" s="8">
        <v>859</v>
      </c>
      <c r="E315" s="9">
        <v>63</v>
      </c>
    </row>
    <row r="316" spans="1:5" x14ac:dyDescent="0.25">
      <c r="A316" s="8">
        <v>560</v>
      </c>
      <c r="B316" s="9">
        <v>3177</v>
      </c>
      <c r="D316" s="8">
        <v>869</v>
      </c>
      <c r="E316" s="9">
        <v>526</v>
      </c>
    </row>
    <row r="317" spans="1:5" x14ac:dyDescent="0.25">
      <c r="A317" s="8">
        <v>561</v>
      </c>
      <c r="B317" s="9">
        <v>198</v>
      </c>
      <c r="D317" s="8">
        <v>870</v>
      </c>
      <c r="E317" s="9">
        <v>121</v>
      </c>
    </row>
    <row r="318" spans="1:5" x14ac:dyDescent="0.25">
      <c r="A318" s="8">
        <v>563</v>
      </c>
      <c r="B318" s="9">
        <v>85</v>
      </c>
      <c r="D318" s="8">
        <v>875</v>
      </c>
      <c r="E318" s="9">
        <v>67</v>
      </c>
    </row>
    <row r="319" spans="1:5" x14ac:dyDescent="0.25">
      <c r="A319" s="8">
        <v>565</v>
      </c>
      <c r="B319" s="9">
        <v>3596</v>
      </c>
      <c r="D319" s="8">
        <v>876</v>
      </c>
      <c r="E319" s="9">
        <v>57</v>
      </c>
    </row>
    <row r="320" spans="1:5" x14ac:dyDescent="0.25">
      <c r="A320" s="8">
        <v>567</v>
      </c>
      <c r="B320" s="9">
        <v>244</v>
      </c>
      <c r="D320" s="8">
        <v>877</v>
      </c>
      <c r="E320" s="9">
        <v>1229</v>
      </c>
    </row>
    <row r="321" spans="1:5" x14ac:dyDescent="0.25">
      <c r="A321" s="8">
        <v>568</v>
      </c>
      <c r="B321" s="9">
        <v>5180</v>
      </c>
      <c r="D321" s="8">
        <v>878</v>
      </c>
      <c r="E321" s="9">
        <v>12</v>
      </c>
    </row>
    <row r="322" spans="1:5" x14ac:dyDescent="0.25">
      <c r="A322" s="8">
        <v>569</v>
      </c>
      <c r="B322" s="9">
        <v>589</v>
      </c>
      <c r="D322" s="8">
        <v>881</v>
      </c>
      <c r="E322" s="9">
        <v>452</v>
      </c>
    </row>
    <row r="323" spans="1:5" x14ac:dyDescent="0.25">
      <c r="A323" s="8">
        <v>570</v>
      </c>
      <c r="B323" s="9">
        <v>2725</v>
      </c>
      <c r="D323" s="8">
        <v>884</v>
      </c>
      <c r="E323" s="9">
        <v>1886</v>
      </c>
    </row>
    <row r="324" spans="1:5" x14ac:dyDescent="0.25">
      <c r="A324" s="8">
        <v>573</v>
      </c>
      <c r="B324" s="9">
        <v>300</v>
      </c>
      <c r="D324" s="8">
        <v>886</v>
      </c>
      <c r="E324" s="9">
        <v>1825</v>
      </c>
    </row>
    <row r="325" spans="1:5" x14ac:dyDescent="0.25">
      <c r="A325" s="8">
        <v>574</v>
      </c>
      <c r="B325" s="9">
        <v>144</v>
      </c>
      <c r="D325" s="8">
        <v>887</v>
      </c>
      <c r="E325" s="9">
        <v>31</v>
      </c>
    </row>
    <row r="326" spans="1:5" x14ac:dyDescent="0.25">
      <c r="A326" s="8">
        <v>579</v>
      </c>
      <c r="B326" s="9">
        <v>87</v>
      </c>
      <c r="D326" s="8">
        <v>895</v>
      </c>
      <c r="E326" s="9">
        <v>107</v>
      </c>
    </row>
    <row r="327" spans="1:5" x14ac:dyDescent="0.25">
      <c r="A327" s="8">
        <v>580</v>
      </c>
      <c r="B327" s="9">
        <v>3116</v>
      </c>
      <c r="D327" s="8">
        <v>897</v>
      </c>
      <c r="E327" s="9">
        <v>27</v>
      </c>
    </row>
    <row r="328" spans="1:5" x14ac:dyDescent="0.25">
      <c r="A328" s="8">
        <v>583</v>
      </c>
      <c r="B328" s="9">
        <v>909</v>
      </c>
      <c r="D328" s="8">
        <v>898</v>
      </c>
      <c r="E328" s="9">
        <v>1221</v>
      </c>
    </row>
    <row r="329" spans="1:5" x14ac:dyDescent="0.25">
      <c r="A329" s="8">
        <v>584</v>
      </c>
      <c r="B329" s="9">
        <v>1613</v>
      </c>
      <c r="D329" s="8">
        <v>900</v>
      </c>
      <c r="E329" s="9">
        <v>1</v>
      </c>
    </row>
    <row r="330" spans="1:5" x14ac:dyDescent="0.25">
      <c r="A330" s="8">
        <v>585</v>
      </c>
      <c r="B330" s="9">
        <v>136</v>
      </c>
      <c r="D330" s="8">
        <v>904</v>
      </c>
      <c r="E330" s="9">
        <v>16</v>
      </c>
    </row>
    <row r="331" spans="1:5" x14ac:dyDescent="0.25">
      <c r="A331" s="8">
        <v>586</v>
      </c>
      <c r="B331" s="9">
        <v>130</v>
      </c>
      <c r="D331" s="8">
        <v>907</v>
      </c>
      <c r="E331" s="9">
        <v>41</v>
      </c>
    </row>
    <row r="332" spans="1:5" x14ac:dyDescent="0.25">
      <c r="A332" s="8">
        <v>591</v>
      </c>
      <c r="B332" s="9">
        <v>102</v>
      </c>
      <c r="D332" s="8">
        <v>913</v>
      </c>
      <c r="E332" s="9">
        <v>523</v>
      </c>
    </row>
    <row r="333" spans="1:5" x14ac:dyDescent="0.25">
      <c r="A333" s="8">
        <v>593</v>
      </c>
      <c r="B333" s="9">
        <v>4006</v>
      </c>
      <c r="D333" s="8">
        <v>914</v>
      </c>
      <c r="E333" s="9">
        <v>141</v>
      </c>
    </row>
    <row r="334" spans="1:5" x14ac:dyDescent="0.25">
      <c r="A334" s="8">
        <v>595</v>
      </c>
      <c r="B334" s="9">
        <v>1629</v>
      </c>
      <c r="D334" s="8">
        <v>916</v>
      </c>
      <c r="E334" s="9">
        <v>52</v>
      </c>
    </row>
    <row r="335" spans="1:5" x14ac:dyDescent="0.25">
      <c r="A335" s="8">
        <v>597</v>
      </c>
      <c r="B335" s="9">
        <v>2188</v>
      </c>
      <c r="D335" s="8">
        <v>919</v>
      </c>
      <c r="E335" s="9">
        <v>225</v>
      </c>
    </row>
    <row r="336" spans="1:5" x14ac:dyDescent="0.25">
      <c r="A336" s="8">
        <v>598</v>
      </c>
      <c r="B336" s="9">
        <v>2409</v>
      </c>
      <c r="D336" s="8">
        <v>921</v>
      </c>
      <c r="E336" s="9">
        <v>38</v>
      </c>
    </row>
    <row r="337" spans="1:5" x14ac:dyDescent="0.25">
      <c r="A337" s="8">
        <v>601</v>
      </c>
      <c r="B337" s="9">
        <v>194</v>
      </c>
      <c r="D337" s="8">
        <v>926</v>
      </c>
      <c r="E337" s="9">
        <v>15</v>
      </c>
    </row>
    <row r="338" spans="1:5" x14ac:dyDescent="0.25">
      <c r="A338" s="8">
        <v>602</v>
      </c>
      <c r="B338" s="9">
        <v>1140</v>
      </c>
      <c r="D338" s="8">
        <v>927</v>
      </c>
      <c r="E338" s="9">
        <v>37</v>
      </c>
    </row>
    <row r="339" spans="1:5" x14ac:dyDescent="0.25">
      <c r="A339" s="8">
        <v>603</v>
      </c>
      <c r="B339" s="9">
        <v>102</v>
      </c>
      <c r="D339" s="8">
        <v>931</v>
      </c>
      <c r="E339" s="9">
        <v>112</v>
      </c>
    </row>
    <row r="340" spans="1:5" x14ac:dyDescent="0.25">
      <c r="A340" s="8">
        <v>604</v>
      </c>
      <c r="B340" s="9">
        <v>2857</v>
      </c>
      <c r="D340" s="8">
        <v>936</v>
      </c>
      <c r="E340" s="9">
        <v>21</v>
      </c>
    </row>
    <row r="341" spans="1:5" x14ac:dyDescent="0.25">
      <c r="A341" s="8">
        <v>605</v>
      </c>
      <c r="B341" s="9">
        <v>107</v>
      </c>
      <c r="D341" s="8">
        <v>939</v>
      </c>
      <c r="E341" s="9">
        <v>67</v>
      </c>
    </row>
    <row r="342" spans="1:5" x14ac:dyDescent="0.25">
      <c r="A342" s="8">
        <v>606</v>
      </c>
      <c r="B342" s="9">
        <v>160</v>
      </c>
      <c r="D342" s="8">
        <v>941</v>
      </c>
      <c r="E342" s="9">
        <v>78</v>
      </c>
    </row>
    <row r="343" spans="1:5" x14ac:dyDescent="0.25">
      <c r="A343" s="8">
        <v>607</v>
      </c>
      <c r="B343" s="9">
        <v>2230</v>
      </c>
      <c r="D343" s="8">
        <v>942</v>
      </c>
      <c r="E343" s="9">
        <v>67</v>
      </c>
    </row>
    <row r="344" spans="1:5" x14ac:dyDescent="0.25">
      <c r="A344" s="8">
        <v>608</v>
      </c>
      <c r="B344" s="9">
        <v>316</v>
      </c>
      <c r="D344" s="8">
        <v>944</v>
      </c>
      <c r="E344" s="9">
        <v>263</v>
      </c>
    </row>
    <row r="345" spans="1:5" x14ac:dyDescent="0.25">
      <c r="A345" s="8">
        <v>609</v>
      </c>
      <c r="B345" s="9">
        <v>117</v>
      </c>
      <c r="D345" s="8">
        <v>945</v>
      </c>
      <c r="E345" s="9">
        <v>1691</v>
      </c>
    </row>
    <row r="346" spans="1:5" x14ac:dyDescent="0.25">
      <c r="A346" s="8">
        <v>610</v>
      </c>
      <c r="B346" s="9">
        <v>6406</v>
      </c>
      <c r="D346" s="8">
        <v>946</v>
      </c>
      <c r="E346" s="9">
        <v>181</v>
      </c>
    </row>
    <row r="347" spans="1:5" x14ac:dyDescent="0.25">
      <c r="A347" s="8">
        <v>612</v>
      </c>
      <c r="B347" s="9">
        <v>192</v>
      </c>
      <c r="D347" s="8">
        <v>947</v>
      </c>
      <c r="E347" s="9">
        <v>13</v>
      </c>
    </row>
    <row r="348" spans="1:5" x14ac:dyDescent="0.25">
      <c r="A348" s="8">
        <v>613</v>
      </c>
      <c r="B348" s="9">
        <v>26</v>
      </c>
      <c r="D348" s="8">
        <v>950</v>
      </c>
      <c r="E348" s="9">
        <v>1</v>
      </c>
    </row>
    <row r="349" spans="1:5" x14ac:dyDescent="0.25">
      <c r="A349" s="8">
        <v>614</v>
      </c>
      <c r="B349" s="9">
        <v>723</v>
      </c>
      <c r="D349" s="8">
        <v>953</v>
      </c>
      <c r="E349" s="9">
        <v>21</v>
      </c>
    </row>
    <row r="350" spans="1:5" x14ac:dyDescent="0.25">
      <c r="A350" s="8">
        <v>615</v>
      </c>
      <c r="B350" s="9">
        <v>170</v>
      </c>
      <c r="D350" s="8">
        <v>956</v>
      </c>
      <c r="E350" s="9">
        <v>830</v>
      </c>
    </row>
    <row r="351" spans="1:5" x14ac:dyDescent="0.25">
      <c r="A351" s="8">
        <v>616</v>
      </c>
      <c r="B351" s="9">
        <v>238</v>
      </c>
      <c r="D351" s="8">
        <v>959</v>
      </c>
      <c r="E351" s="9">
        <v>130</v>
      </c>
    </row>
    <row r="352" spans="1:5" x14ac:dyDescent="0.25">
      <c r="A352" s="8">
        <v>617</v>
      </c>
      <c r="B352" s="9">
        <v>55</v>
      </c>
      <c r="D352" s="8">
        <v>960</v>
      </c>
      <c r="E352" s="9">
        <v>55</v>
      </c>
    </row>
    <row r="353" spans="1:5" x14ac:dyDescent="0.25">
      <c r="A353" s="8">
        <v>620</v>
      </c>
      <c r="B353" s="9">
        <v>128</v>
      </c>
      <c r="D353" s="8">
        <v>963</v>
      </c>
      <c r="E353" s="9">
        <v>114</v>
      </c>
    </row>
    <row r="354" spans="1:5" x14ac:dyDescent="0.25">
      <c r="A354" s="8">
        <v>621</v>
      </c>
      <c r="B354" s="9">
        <v>2144</v>
      </c>
      <c r="D354" s="8">
        <v>970</v>
      </c>
      <c r="E354" s="9">
        <v>594</v>
      </c>
    </row>
    <row r="355" spans="1:5" x14ac:dyDescent="0.25">
      <c r="A355" s="8">
        <v>623</v>
      </c>
      <c r="B355" s="9">
        <v>2693</v>
      </c>
      <c r="D355" s="8">
        <v>971</v>
      </c>
      <c r="E355" s="9">
        <v>24</v>
      </c>
    </row>
    <row r="356" spans="1:5" x14ac:dyDescent="0.25">
      <c r="A356" s="8">
        <v>624</v>
      </c>
      <c r="B356" s="9">
        <v>432</v>
      </c>
      <c r="D356" s="8">
        <v>973</v>
      </c>
      <c r="E356" s="9">
        <v>252</v>
      </c>
    </row>
    <row r="357" spans="1:5" x14ac:dyDescent="0.25">
      <c r="A357" s="8">
        <v>626</v>
      </c>
      <c r="B357" s="9">
        <v>189</v>
      </c>
      <c r="D357" s="8">
        <v>977</v>
      </c>
      <c r="E357" s="9">
        <v>67</v>
      </c>
    </row>
    <row r="358" spans="1:5" x14ac:dyDescent="0.25">
      <c r="A358" s="8">
        <v>627</v>
      </c>
      <c r="B358" s="9">
        <v>154</v>
      </c>
      <c r="D358" s="8">
        <v>980</v>
      </c>
      <c r="E358" s="9">
        <v>742</v>
      </c>
    </row>
    <row r="359" spans="1:5" x14ac:dyDescent="0.25">
      <c r="A359" s="8">
        <v>628</v>
      </c>
      <c r="B359" s="9">
        <v>96</v>
      </c>
      <c r="D359" s="8">
        <v>982</v>
      </c>
      <c r="E359" s="9">
        <v>75</v>
      </c>
    </row>
    <row r="360" spans="1:5" x14ac:dyDescent="0.25">
      <c r="A360" s="8">
        <v>631</v>
      </c>
      <c r="B360" s="9">
        <v>3063</v>
      </c>
      <c r="D360" s="8">
        <v>985</v>
      </c>
      <c r="E360" s="9">
        <v>4405</v>
      </c>
    </row>
    <row r="361" spans="1:5" x14ac:dyDescent="0.25">
      <c r="A361" s="8">
        <v>635</v>
      </c>
      <c r="B361" s="9">
        <v>2266</v>
      </c>
      <c r="D361" s="8">
        <v>986</v>
      </c>
      <c r="E361" s="9">
        <v>92</v>
      </c>
    </row>
    <row r="362" spans="1:5" x14ac:dyDescent="0.25">
      <c r="A362" s="8">
        <v>641</v>
      </c>
      <c r="B362" s="9">
        <v>194</v>
      </c>
      <c r="D362" s="8">
        <v>988</v>
      </c>
      <c r="E362" s="9">
        <v>64</v>
      </c>
    </row>
    <row r="363" spans="1:5" x14ac:dyDescent="0.25">
      <c r="A363" s="8">
        <v>642</v>
      </c>
      <c r="B363" s="9">
        <v>129</v>
      </c>
      <c r="D363" s="8">
        <v>990</v>
      </c>
      <c r="E363" s="9">
        <v>64</v>
      </c>
    </row>
    <row r="364" spans="1:5" x14ac:dyDescent="0.25">
      <c r="A364" s="8">
        <v>643</v>
      </c>
      <c r="B364" s="9">
        <v>375</v>
      </c>
      <c r="D364" s="8">
        <v>994</v>
      </c>
      <c r="E364" s="9">
        <v>842</v>
      </c>
    </row>
    <row r="365" spans="1:5" x14ac:dyDescent="0.25">
      <c r="A365" s="8">
        <v>652</v>
      </c>
      <c r="B365" s="9">
        <v>409</v>
      </c>
      <c r="D365" s="8">
        <v>996</v>
      </c>
      <c r="E365" s="9">
        <v>112</v>
      </c>
    </row>
    <row r="366" spans="1:5" x14ac:dyDescent="0.25">
      <c r="A366" s="8">
        <v>653</v>
      </c>
      <c r="B366" s="9">
        <v>234</v>
      </c>
      <c r="D366" s="8">
        <v>998</v>
      </c>
      <c r="E366" s="9">
        <v>374</v>
      </c>
    </row>
    <row r="367" spans="1:5" x14ac:dyDescent="0.25">
      <c r="A367" s="8">
        <v>654</v>
      </c>
      <c r="B367" s="9">
        <v>3016</v>
      </c>
      <c r="D367" s="8" t="s">
        <v>2043</v>
      </c>
      <c r="E367" s="9">
        <v>213164</v>
      </c>
    </row>
    <row r="368" spans="1:5" x14ac:dyDescent="0.25">
      <c r="A368" s="8">
        <v>655</v>
      </c>
      <c r="B368" s="9">
        <v>264</v>
      </c>
    </row>
    <row r="369" spans="1:2" x14ac:dyDescent="0.25">
      <c r="A369" s="8">
        <v>665</v>
      </c>
      <c r="B369" s="9">
        <v>272</v>
      </c>
    </row>
    <row r="370" spans="1:2" x14ac:dyDescent="0.25">
      <c r="A370" s="8">
        <v>667</v>
      </c>
      <c r="B370" s="9">
        <v>419</v>
      </c>
    </row>
    <row r="371" spans="1:2" x14ac:dyDescent="0.25">
      <c r="A371" s="8">
        <v>669</v>
      </c>
      <c r="B371" s="9">
        <v>1621</v>
      </c>
    </row>
    <row r="372" spans="1:2" x14ac:dyDescent="0.25">
      <c r="A372" s="8">
        <v>670</v>
      </c>
      <c r="B372" s="9">
        <v>1101</v>
      </c>
    </row>
    <row r="373" spans="1:2" x14ac:dyDescent="0.25">
      <c r="A373" s="8">
        <v>671</v>
      </c>
      <c r="B373" s="9">
        <v>1073</v>
      </c>
    </row>
    <row r="374" spans="1:2" x14ac:dyDescent="0.25">
      <c r="A374" s="8">
        <v>675</v>
      </c>
      <c r="B374" s="9">
        <v>331</v>
      </c>
    </row>
    <row r="375" spans="1:2" x14ac:dyDescent="0.25">
      <c r="A375" s="8">
        <v>676</v>
      </c>
      <c r="B375" s="9">
        <v>1170</v>
      </c>
    </row>
    <row r="376" spans="1:2" x14ac:dyDescent="0.25">
      <c r="A376" s="8">
        <v>679</v>
      </c>
      <c r="B376" s="9">
        <v>363</v>
      </c>
    </row>
    <row r="377" spans="1:2" x14ac:dyDescent="0.25">
      <c r="A377" s="8">
        <v>682</v>
      </c>
      <c r="B377" s="9">
        <v>103</v>
      </c>
    </row>
    <row r="378" spans="1:2" x14ac:dyDescent="0.25">
      <c r="A378" s="8">
        <v>683</v>
      </c>
      <c r="B378" s="9">
        <v>147</v>
      </c>
    </row>
    <row r="379" spans="1:2" x14ac:dyDescent="0.25">
      <c r="A379" s="8">
        <v>684</v>
      </c>
      <c r="B379" s="9">
        <v>110</v>
      </c>
    </row>
    <row r="380" spans="1:2" x14ac:dyDescent="0.25">
      <c r="A380" s="8">
        <v>686</v>
      </c>
      <c r="B380" s="9">
        <v>134</v>
      </c>
    </row>
    <row r="381" spans="1:2" x14ac:dyDescent="0.25">
      <c r="A381" s="8">
        <v>687</v>
      </c>
      <c r="B381" s="9">
        <v>269</v>
      </c>
    </row>
    <row r="382" spans="1:2" x14ac:dyDescent="0.25">
      <c r="A382" s="8">
        <v>688</v>
      </c>
      <c r="B382" s="9">
        <v>175</v>
      </c>
    </row>
    <row r="383" spans="1:2" x14ac:dyDescent="0.25">
      <c r="A383" s="8">
        <v>689</v>
      </c>
      <c r="B383" s="9">
        <v>69</v>
      </c>
    </row>
    <row r="384" spans="1:2" x14ac:dyDescent="0.25">
      <c r="A384" s="8">
        <v>690</v>
      </c>
      <c r="B384" s="9">
        <v>190</v>
      </c>
    </row>
    <row r="385" spans="1:2" x14ac:dyDescent="0.25">
      <c r="A385" s="8">
        <v>691</v>
      </c>
      <c r="B385" s="9">
        <v>237</v>
      </c>
    </row>
    <row r="386" spans="1:2" x14ac:dyDescent="0.25">
      <c r="A386" s="8">
        <v>695</v>
      </c>
      <c r="B386" s="9">
        <v>196</v>
      </c>
    </row>
    <row r="387" spans="1:2" x14ac:dyDescent="0.25">
      <c r="A387" s="8">
        <v>697</v>
      </c>
      <c r="B387" s="9">
        <v>7295</v>
      </c>
    </row>
    <row r="388" spans="1:2" x14ac:dyDescent="0.25">
      <c r="A388" s="8">
        <v>698</v>
      </c>
      <c r="B388" s="9">
        <v>2893</v>
      </c>
    </row>
    <row r="389" spans="1:2" x14ac:dyDescent="0.25">
      <c r="A389" s="8">
        <v>701</v>
      </c>
      <c r="B389" s="9">
        <v>820</v>
      </c>
    </row>
    <row r="390" spans="1:2" x14ac:dyDescent="0.25">
      <c r="A390" s="8">
        <v>703</v>
      </c>
      <c r="B390" s="9">
        <v>2038</v>
      </c>
    </row>
    <row r="391" spans="1:2" x14ac:dyDescent="0.25">
      <c r="A391" s="8">
        <v>704</v>
      </c>
      <c r="B391" s="9">
        <v>116</v>
      </c>
    </row>
    <row r="392" spans="1:2" x14ac:dyDescent="0.25">
      <c r="A392" s="8">
        <v>706</v>
      </c>
      <c r="B392" s="9">
        <v>1345</v>
      </c>
    </row>
    <row r="393" spans="1:2" x14ac:dyDescent="0.25">
      <c r="A393" s="8">
        <v>707</v>
      </c>
      <c r="B393" s="9">
        <v>168</v>
      </c>
    </row>
    <row r="394" spans="1:2" x14ac:dyDescent="0.25">
      <c r="A394" s="8">
        <v>708</v>
      </c>
      <c r="B394" s="9">
        <v>137</v>
      </c>
    </row>
    <row r="395" spans="1:2" x14ac:dyDescent="0.25">
      <c r="A395" s="8">
        <v>709</v>
      </c>
      <c r="B395" s="9">
        <v>186</v>
      </c>
    </row>
    <row r="396" spans="1:2" x14ac:dyDescent="0.25">
      <c r="A396" s="8">
        <v>710</v>
      </c>
      <c r="B396" s="9">
        <v>125</v>
      </c>
    </row>
    <row r="397" spans="1:2" x14ac:dyDescent="0.25">
      <c r="A397" s="8">
        <v>712</v>
      </c>
      <c r="B397" s="9">
        <v>202</v>
      </c>
    </row>
    <row r="398" spans="1:2" x14ac:dyDescent="0.25">
      <c r="A398" s="8">
        <v>713</v>
      </c>
      <c r="B398" s="9">
        <v>103</v>
      </c>
    </row>
    <row r="399" spans="1:2" x14ac:dyDescent="0.25">
      <c r="A399" s="8">
        <v>714</v>
      </c>
      <c r="B399" s="9">
        <v>1785</v>
      </c>
    </row>
    <row r="400" spans="1:2" x14ac:dyDescent="0.25">
      <c r="A400" s="8">
        <v>716</v>
      </c>
      <c r="B400" s="9">
        <v>157</v>
      </c>
    </row>
    <row r="401" spans="1:2" x14ac:dyDescent="0.25">
      <c r="A401" s="8">
        <v>717</v>
      </c>
      <c r="B401" s="9">
        <v>555</v>
      </c>
    </row>
    <row r="402" spans="1:2" x14ac:dyDescent="0.25">
      <c r="A402" s="8">
        <v>718</v>
      </c>
      <c r="B402" s="9">
        <v>297</v>
      </c>
    </row>
    <row r="403" spans="1:2" x14ac:dyDescent="0.25">
      <c r="A403" s="8">
        <v>719</v>
      </c>
      <c r="B403" s="9">
        <v>123</v>
      </c>
    </row>
    <row r="404" spans="1:2" x14ac:dyDescent="0.25">
      <c r="A404" s="8">
        <v>722</v>
      </c>
      <c r="B404" s="9">
        <v>3036</v>
      </c>
    </row>
    <row r="405" spans="1:2" x14ac:dyDescent="0.25">
      <c r="A405" s="8">
        <v>723</v>
      </c>
      <c r="B405" s="9">
        <v>144</v>
      </c>
    </row>
    <row r="406" spans="1:2" x14ac:dyDescent="0.25">
      <c r="A406" s="8">
        <v>724</v>
      </c>
      <c r="B406" s="9">
        <v>121</v>
      </c>
    </row>
    <row r="407" spans="1:2" x14ac:dyDescent="0.25">
      <c r="A407" s="8">
        <v>727</v>
      </c>
      <c r="B407" s="9">
        <v>181</v>
      </c>
    </row>
    <row r="408" spans="1:2" x14ac:dyDescent="0.25">
      <c r="A408" s="8">
        <v>729</v>
      </c>
      <c r="B408" s="9">
        <v>122</v>
      </c>
    </row>
    <row r="409" spans="1:2" x14ac:dyDescent="0.25">
      <c r="A409" s="8">
        <v>730</v>
      </c>
      <c r="B409" s="9">
        <v>1071</v>
      </c>
    </row>
    <row r="410" spans="1:2" x14ac:dyDescent="0.25">
      <c r="A410" s="8">
        <v>733</v>
      </c>
      <c r="B410" s="9">
        <v>980</v>
      </c>
    </row>
    <row r="411" spans="1:2" x14ac:dyDescent="0.25">
      <c r="A411" s="8">
        <v>734</v>
      </c>
      <c r="B411" s="9">
        <v>536</v>
      </c>
    </row>
    <row r="412" spans="1:2" x14ac:dyDescent="0.25">
      <c r="A412" s="8">
        <v>735</v>
      </c>
      <c r="B412" s="9">
        <v>1991</v>
      </c>
    </row>
    <row r="413" spans="1:2" x14ac:dyDescent="0.25">
      <c r="A413" s="8">
        <v>737</v>
      </c>
      <c r="B413" s="9">
        <v>180</v>
      </c>
    </row>
    <row r="414" spans="1:2" x14ac:dyDescent="0.25">
      <c r="A414" s="8">
        <v>741</v>
      </c>
      <c r="B414" s="9">
        <v>130</v>
      </c>
    </row>
    <row r="415" spans="1:2" x14ac:dyDescent="0.25">
      <c r="A415" s="8">
        <v>742</v>
      </c>
      <c r="B415" s="9">
        <v>122</v>
      </c>
    </row>
    <row r="416" spans="1:2" x14ac:dyDescent="0.25">
      <c r="A416" s="8">
        <v>744</v>
      </c>
      <c r="B416" s="9">
        <v>140</v>
      </c>
    </row>
    <row r="417" spans="1:2" x14ac:dyDescent="0.25">
      <c r="A417" s="8">
        <v>746</v>
      </c>
      <c r="B417" s="9">
        <v>3388</v>
      </c>
    </row>
    <row r="418" spans="1:2" x14ac:dyDescent="0.25">
      <c r="A418" s="8">
        <v>747</v>
      </c>
      <c r="B418" s="9">
        <v>280</v>
      </c>
    </row>
    <row r="419" spans="1:2" x14ac:dyDescent="0.25">
      <c r="A419" s="8">
        <v>749</v>
      </c>
      <c r="B419" s="9">
        <v>366</v>
      </c>
    </row>
    <row r="420" spans="1:2" x14ac:dyDescent="0.25">
      <c r="A420" s="8">
        <v>751</v>
      </c>
      <c r="B420" s="9">
        <v>270</v>
      </c>
    </row>
    <row r="421" spans="1:2" x14ac:dyDescent="0.25">
      <c r="A421" s="8">
        <v>753</v>
      </c>
      <c r="B421" s="9">
        <v>137</v>
      </c>
    </row>
    <row r="422" spans="1:2" x14ac:dyDescent="0.25">
      <c r="A422" s="8">
        <v>754</v>
      </c>
      <c r="B422" s="9">
        <v>3205</v>
      </c>
    </row>
    <row r="423" spans="1:2" x14ac:dyDescent="0.25">
      <c r="A423" s="8">
        <v>755</v>
      </c>
      <c r="B423" s="9">
        <v>288</v>
      </c>
    </row>
    <row r="424" spans="1:2" x14ac:dyDescent="0.25">
      <c r="A424" s="8">
        <v>756</v>
      </c>
      <c r="B424" s="9">
        <v>148</v>
      </c>
    </row>
    <row r="425" spans="1:2" x14ac:dyDescent="0.25">
      <c r="A425" s="8">
        <v>757</v>
      </c>
      <c r="B425" s="9">
        <v>114</v>
      </c>
    </row>
    <row r="426" spans="1:2" x14ac:dyDescent="0.25">
      <c r="A426" s="8">
        <v>758</v>
      </c>
      <c r="B426" s="9">
        <v>1518</v>
      </c>
    </row>
    <row r="427" spans="1:2" x14ac:dyDescent="0.25">
      <c r="A427" s="8">
        <v>761</v>
      </c>
      <c r="B427" s="9">
        <v>166</v>
      </c>
    </row>
    <row r="428" spans="1:2" x14ac:dyDescent="0.25">
      <c r="A428" s="8">
        <v>762</v>
      </c>
      <c r="B428" s="9">
        <v>100</v>
      </c>
    </row>
    <row r="429" spans="1:2" x14ac:dyDescent="0.25">
      <c r="A429" s="8">
        <v>763</v>
      </c>
      <c r="B429" s="9">
        <v>235</v>
      </c>
    </row>
    <row r="430" spans="1:2" x14ac:dyDescent="0.25">
      <c r="A430" s="8">
        <v>764</v>
      </c>
      <c r="B430" s="9">
        <v>148</v>
      </c>
    </row>
    <row r="431" spans="1:2" x14ac:dyDescent="0.25">
      <c r="A431" s="8">
        <v>765</v>
      </c>
      <c r="B431" s="9">
        <v>198</v>
      </c>
    </row>
    <row r="432" spans="1:2" x14ac:dyDescent="0.25">
      <c r="A432" s="8">
        <v>768</v>
      </c>
      <c r="B432" s="9">
        <v>150</v>
      </c>
    </row>
    <row r="433" spans="1:2" x14ac:dyDescent="0.25">
      <c r="A433" s="8">
        <v>770</v>
      </c>
      <c r="B433" s="9">
        <v>216</v>
      </c>
    </row>
    <row r="434" spans="1:2" x14ac:dyDescent="0.25">
      <c r="A434" s="8">
        <v>772</v>
      </c>
      <c r="B434" s="9">
        <v>5139</v>
      </c>
    </row>
    <row r="435" spans="1:2" x14ac:dyDescent="0.25">
      <c r="A435" s="8">
        <v>773</v>
      </c>
      <c r="B435" s="9">
        <v>2353</v>
      </c>
    </row>
    <row r="436" spans="1:2" x14ac:dyDescent="0.25">
      <c r="A436" s="8">
        <v>774</v>
      </c>
      <c r="B436" s="9">
        <v>78</v>
      </c>
    </row>
    <row r="437" spans="1:2" x14ac:dyDescent="0.25">
      <c r="A437" s="8">
        <v>778</v>
      </c>
      <c r="B437" s="9">
        <v>174</v>
      </c>
    </row>
    <row r="438" spans="1:2" x14ac:dyDescent="0.25">
      <c r="A438" s="8">
        <v>780</v>
      </c>
      <c r="B438" s="9">
        <v>164</v>
      </c>
    </row>
    <row r="439" spans="1:2" x14ac:dyDescent="0.25">
      <c r="A439" s="8">
        <v>782</v>
      </c>
      <c r="B439" s="9">
        <v>161</v>
      </c>
    </row>
    <row r="440" spans="1:2" x14ac:dyDescent="0.25">
      <c r="A440" s="8">
        <v>783</v>
      </c>
      <c r="B440" s="9">
        <v>138</v>
      </c>
    </row>
    <row r="441" spans="1:2" x14ac:dyDescent="0.25">
      <c r="A441" s="8">
        <v>784</v>
      </c>
      <c r="B441" s="9">
        <v>3308</v>
      </c>
    </row>
    <row r="442" spans="1:2" x14ac:dyDescent="0.25">
      <c r="A442" s="8">
        <v>785</v>
      </c>
      <c r="B442" s="9">
        <v>127</v>
      </c>
    </row>
    <row r="443" spans="1:2" x14ac:dyDescent="0.25">
      <c r="A443" s="8">
        <v>786</v>
      </c>
      <c r="B443" s="9">
        <v>207</v>
      </c>
    </row>
    <row r="444" spans="1:2" x14ac:dyDescent="0.25">
      <c r="A444" s="8">
        <v>793</v>
      </c>
      <c r="B444" s="9">
        <v>181</v>
      </c>
    </row>
    <row r="445" spans="1:2" x14ac:dyDescent="0.25">
      <c r="A445" s="8">
        <v>794</v>
      </c>
      <c r="B445" s="9">
        <v>110</v>
      </c>
    </row>
    <row r="446" spans="1:2" x14ac:dyDescent="0.25">
      <c r="A446" s="8">
        <v>797</v>
      </c>
      <c r="B446" s="9">
        <v>185</v>
      </c>
    </row>
    <row r="447" spans="1:2" x14ac:dyDescent="0.25">
      <c r="A447" s="8">
        <v>798</v>
      </c>
      <c r="B447" s="9">
        <v>121</v>
      </c>
    </row>
    <row r="448" spans="1:2" x14ac:dyDescent="0.25">
      <c r="A448" s="8">
        <v>801</v>
      </c>
      <c r="B448" s="9">
        <v>106</v>
      </c>
    </row>
    <row r="449" spans="1:2" x14ac:dyDescent="0.25">
      <c r="A449" s="8">
        <v>802</v>
      </c>
      <c r="B449" s="9">
        <v>142</v>
      </c>
    </row>
    <row r="450" spans="1:2" x14ac:dyDescent="0.25">
      <c r="A450" s="8">
        <v>803</v>
      </c>
      <c r="B450" s="9">
        <v>233</v>
      </c>
    </row>
    <row r="451" spans="1:2" x14ac:dyDescent="0.25">
      <c r="A451" s="8">
        <v>804</v>
      </c>
      <c r="B451" s="9">
        <v>218</v>
      </c>
    </row>
    <row r="452" spans="1:2" x14ac:dyDescent="0.25">
      <c r="A452" s="8">
        <v>806</v>
      </c>
      <c r="B452" s="9">
        <v>76</v>
      </c>
    </row>
    <row r="453" spans="1:2" x14ac:dyDescent="0.25">
      <c r="A453" s="8">
        <v>807</v>
      </c>
      <c r="B453" s="9">
        <v>43</v>
      </c>
    </row>
    <row r="454" spans="1:2" x14ac:dyDescent="0.25">
      <c r="A454" s="8">
        <v>810</v>
      </c>
      <c r="B454" s="9">
        <v>221</v>
      </c>
    </row>
    <row r="455" spans="1:2" x14ac:dyDescent="0.25">
      <c r="A455" s="8">
        <v>812</v>
      </c>
      <c r="B455" s="9">
        <v>2805</v>
      </c>
    </row>
    <row r="456" spans="1:2" x14ac:dyDescent="0.25">
      <c r="A456" s="8">
        <v>813</v>
      </c>
      <c r="B456" s="9">
        <v>68</v>
      </c>
    </row>
    <row r="457" spans="1:2" x14ac:dyDescent="0.25">
      <c r="A457" s="8">
        <v>815</v>
      </c>
      <c r="B457" s="9">
        <v>183</v>
      </c>
    </row>
    <row r="458" spans="1:2" x14ac:dyDescent="0.25">
      <c r="A458" s="8">
        <v>816</v>
      </c>
      <c r="B458" s="9">
        <v>133</v>
      </c>
    </row>
    <row r="459" spans="1:2" x14ac:dyDescent="0.25">
      <c r="A459" s="8">
        <v>817</v>
      </c>
      <c r="B459" s="9">
        <v>2489</v>
      </c>
    </row>
    <row r="460" spans="1:2" x14ac:dyDescent="0.25">
      <c r="A460" s="8">
        <v>818</v>
      </c>
      <c r="B460" s="9">
        <v>69</v>
      </c>
    </row>
    <row r="461" spans="1:2" x14ac:dyDescent="0.25">
      <c r="A461" s="8">
        <v>820</v>
      </c>
      <c r="B461" s="9">
        <v>279</v>
      </c>
    </row>
    <row r="462" spans="1:2" x14ac:dyDescent="0.25">
      <c r="A462" s="8">
        <v>821</v>
      </c>
      <c r="B462" s="9">
        <v>210</v>
      </c>
    </row>
    <row r="463" spans="1:2" x14ac:dyDescent="0.25">
      <c r="A463" s="8">
        <v>822</v>
      </c>
      <c r="B463" s="9">
        <v>2100</v>
      </c>
    </row>
    <row r="464" spans="1:2" x14ac:dyDescent="0.25">
      <c r="A464" s="8">
        <v>823</v>
      </c>
      <c r="B464" s="9">
        <v>252</v>
      </c>
    </row>
    <row r="465" spans="1:2" x14ac:dyDescent="0.25">
      <c r="A465" s="8">
        <v>824</v>
      </c>
      <c r="B465" s="9">
        <v>1280</v>
      </c>
    </row>
    <row r="466" spans="1:2" x14ac:dyDescent="0.25">
      <c r="A466" s="8">
        <v>825</v>
      </c>
      <c r="B466" s="9">
        <v>157</v>
      </c>
    </row>
    <row r="467" spans="1:2" x14ac:dyDescent="0.25">
      <c r="A467" s="8">
        <v>826</v>
      </c>
      <c r="B467" s="9">
        <v>194</v>
      </c>
    </row>
    <row r="468" spans="1:2" x14ac:dyDescent="0.25">
      <c r="A468" s="8">
        <v>827</v>
      </c>
      <c r="B468" s="9">
        <v>82</v>
      </c>
    </row>
    <row r="469" spans="1:2" x14ac:dyDescent="0.25">
      <c r="A469" s="8">
        <v>831</v>
      </c>
      <c r="B469" s="9">
        <v>4233</v>
      </c>
    </row>
    <row r="470" spans="1:2" x14ac:dyDescent="0.25">
      <c r="A470" s="8">
        <v>832</v>
      </c>
      <c r="B470" s="9">
        <v>1297</v>
      </c>
    </row>
    <row r="471" spans="1:2" x14ac:dyDescent="0.25">
      <c r="A471" s="8">
        <v>833</v>
      </c>
      <c r="B471" s="9">
        <v>165</v>
      </c>
    </row>
    <row r="472" spans="1:2" x14ac:dyDescent="0.25">
      <c r="A472" s="8">
        <v>834</v>
      </c>
      <c r="B472" s="9">
        <v>119</v>
      </c>
    </row>
    <row r="473" spans="1:2" x14ac:dyDescent="0.25">
      <c r="A473" s="8">
        <v>837</v>
      </c>
      <c r="B473" s="9">
        <v>1797</v>
      </c>
    </row>
    <row r="474" spans="1:2" x14ac:dyDescent="0.25">
      <c r="A474" s="8">
        <v>838</v>
      </c>
      <c r="B474" s="9">
        <v>261</v>
      </c>
    </row>
    <row r="475" spans="1:2" x14ac:dyDescent="0.25">
      <c r="A475" s="8">
        <v>839</v>
      </c>
      <c r="B475" s="9">
        <v>157</v>
      </c>
    </row>
    <row r="476" spans="1:2" x14ac:dyDescent="0.25">
      <c r="A476" s="8">
        <v>840</v>
      </c>
      <c r="B476" s="9">
        <v>3533</v>
      </c>
    </row>
    <row r="477" spans="1:2" x14ac:dyDescent="0.25">
      <c r="A477" s="8">
        <v>841</v>
      </c>
      <c r="B477" s="9">
        <v>155</v>
      </c>
    </row>
    <row r="478" spans="1:2" x14ac:dyDescent="0.25">
      <c r="A478" s="8">
        <v>842</v>
      </c>
      <c r="B478" s="9">
        <v>132</v>
      </c>
    </row>
    <row r="479" spans="1:2" x14ac:dyDescent="0.25">
      <c r="A479" s="8">
        <v>845</v>
      </c>
      <c r="B479" s="9">
        <v>1354</v>
      </c>
    </row>
    <row r="480" spans="1:2" x14ac:dyDescent="0.25">
      <c r="A480" s="8">
        <v>846</v>
      </c>
      <c r="B480" s="9">
        <v>48</v>
      </c>
    </row>
    <row r="481" spans="1:2" x14ac:dyDescent="0.25">
      <c r="A481" s="8">
        <v>847</v>
      </c>
      <c r="B481" s="9">
        <v>110</v>
      </c>
    </row>
    <row r="482" spans="1:2" x14ac:dyDescent="0.25">
      <c r="A482" s="8">
        <v>848</v>
      </c>
      <c r="B482" s="9">
        <v>172</v>
      </c>
    </row>
    <row r="483" spans="1:2" x14ac:dyDescent="0.25">
      <c r="A483" s="8">
        <v>849</v>
      </c>
      <c r="B483" s="9">
        <v>307</v>
      </c>
    </row>
    <row r="484" spans="1:2" x14ac:dyDescent="0.25">
      <c r="A484" s="8">
        <v>851</v>
      </c>
      <c r="B484" s="9">
        <v>160</v>
      </c>
    </row>
    <row r="485" spans="1:2" x14ac:dyDescent="0.25">
      <c r="A485" s="8">
        <v>853</v>
      </c>
      <c r="B485" s="9">
        <v>1467</v>
      </c>
    </row>
    <row r="486" spans="1:2" x14ac:dyDescent="0.25">
      <c r="A486" s="8">
        <v>854</v>
      </c>
      <c r="B486" s="9">
        <v>2662</v>
      </c>
    </row>
    <row r="487" spans="1:2" x14ac:dyDescent="0.25">
      <c r="A487" s="8">
        <v>855</v>
      </c>
      <c r="B487" s="9">
        <v>452</v>
      </c>
    </row>
    <row r="488" spans="1:2" x14ac:dyDescent="0.25">
      <c r="A488" s="8">
        <v>856</v>
      </c>
      <c r="B488" s="9">
        <v>158</v>
      </c>
    </row>
    <row r="489" spans="1:2" x14ac:dyDescent="0.25">
      <c r="A489" s="8">
        <v>857</v>
      </c>
      <c r="B489" s="9">
        <v>225</v>
      </c>
    </row>
    <row r="490" spans="1:2" x14ac:dyDescent="0.25">
      <c r="A490" s="8">
        <v>860</v>
      </c>
      <c r="B490" s="9">
        <v>65</v>
      </c>
    </row>
    <row r="491" spans="1:2" x14ac:dyDescent="0.25">
      <c r="A491" s="8">
        <v>861</v>
      </c>
      <c r="B491" s="9">
        <v>163</v>
      </c>
    </row>
    <row r="492" spans="1:2" x14ac:dyDescent="0.25">
      <c r="A492" s="8">
        <v>862</v>
      </c>
      <c r="B492" s="9">
        <v>85</v>
      </c>
    </row>
    <row r="493" spans="1:2" x14ac:dyDescent="0.25">
      <c r="A493" s="8">
        <v>863</v>
      </c>
      <c r="B493" s="9">
        <v>217</v>
      </c>
    </row>
    <row r="494" spans="1:2" x14ac:dyDescent="0.25">
      <c r="A494" s="8">
        <v>864</v>
      </c>
      <c r="B494" s="9">
        <v>150</v>
      </c>
    </row>
    <row r="495" spans="1:2" x14ac:dyDescent="0.25">
      <c r="A495" s="8">
        <v>865</v>
      </c>
      <c r="B495" s="9">
        <v>3272</v>
      </c>
    </row>
    <row r="496" spans="1:2" x14ac:dyDescent="0.25">
      <c r="A496" s="8">
        <v>867</v>
      </c>
      <c r="B496" s="9">
        <v>300</v>
      </c>
    </row>
    <row r="497" spans="1:2" x14ac:dyDescent="0.25">
      <c r="A497" s="8">
        <v>868</v>
      </c>
      <c r="B497" s="9">
        <v>126</v>
      </c>
    </row>
    <row r="498" spans="1:2" x14ac:dyDescent="0.25">
      <c r="A498" s="8">
        <v>871</v>
      </c>
      <c r="B498" s="9">
        <v>2320</v>
      </c>
    </row>
    <row r="499" spans="1:2" x14ac:dyDescent="0.25">
      <c r="A499" s="8">
        <v>872</v>
      </c>
      <c r="B499" s="9">
        <v>81</v>
      </c>
    </row>
    <row r="500" spans="1:2" x14ac:dyDescent="0.25">
      <c r="A500" s="8">
        <v>873</v>
      </c>
      <c r="B500" s="9">
        <v>1887</v>
      </c>
    </row>
    <row r="501" spans="1:2" x14ac:dyDescent="0.25">
      <c r="A501" s="8">
        <v>874</v>
      </c>
      <c r="B501" s="9">
        <v>4358</v>
      </c>
    </row>
    <row r="502" spans="1:2" x14ac:dyDescent="0.25">
      <c r="A502" s="8">
        <v>879</v>
      </c>
      <c r="B502" s="9">
        <v>53</v>
      </c>
    </row>
    <row r="503" spans="1:2" x14ac:dyDescent="0.25">
      <c r="A503" s="8">
        <v>880</v>
      </c>
      <c r="B503" s="9">
        <v>2414</v>
      </c>
    </row>
    <row r="504" spans="1:2" x14ac:dyDescent="0.25">
      <c r="A504" s="8">
        <v>882</v>
      </c>
      <c r="B504" s="9">
        <v>80</v>
      </c>
    </row>
    <row r="505" spans="1:2" x14ac:dyDescent="0.25">
      <c r="A505" s="8">
        <v>883</v>
      </c>
      <c r="B505" s="9">
        <v>193</v>
      </c>
    </row>
    <row r="506" spans="1:2" x14ac:dyDescent="0.25">
      <c r="A506" s="8">
        <v>885</v>
      </c>
      <c r="B506" s="9">
        <v>52</v>
      </c>
    </row>
    <row r="507" spans="1:2" x14ac:dyDescent="0.25">
      <c r="A507" s="8">
        <v>888</v>
      </c>
      <c r="B507" s="9">
        <v>290</v>
      </c>
    </row>
    <row r="508" spans="1:2" x14ac:dyDescent="0.25">
      <c r="A508" s="8">
        <v>889</v>
      </c>
      <c r="B508" s="9">
        <v>122</v>
      </c>
    </row>
    <row r="509" spans="1:2" x14ac:dyDescent="0.25">
      <c r="A509" s="8">
        <v>890</v>
      </c>
      <c r="B509" s="9">
        <v>1470</v>
      </c>
    </row>
    <row r="510" spans="1:2" x14ac:dyDescent="0.25">
      <c r="A510" s="8">
        <v>891</v>
      </c>
      <c r="B510" s="9">
        <v>165</v>
      </c>
    </row>
    <row r="511" spans="1:2" x14ac:dyDescent="0.25">
      <c r="A511" s="8">
        <v>892</v>
      </c>
      <c r="B511" s="9">
        <v>182</v>
      </c>
    </row>
    <row r="512" spans="1:2" x14ac:dyDescent="0.25">
      <c r="A512" s="8">
        <v>893</v>
      </c>
      <c r="B512" s="9">
        <v>199</v>
      </c>
    </row>
    <row r="513" spans="1:2" x14ac:dyDescent="0.25">
      <c r="A513" s="8">
        <v>894</v>
      </c>
      <c r="B513" s="9">
        <v>56</v>
      </c>
    </row>
    <row r="514" spans="1:2" x14ac:dyDescent="0.25">
      <c r="A514" s="8">
        <v>896</v>
      </c>
      <c r="B514" s="9">
        <v>1460</v>
      </c>
    </row>
    <row r="515" spans="1:2" x14ac:dyDescent="0.25">
      <c r="A515" s="8">
        <v>899</v>
      </c>
      <c r="B515" s="9">
        <v>123</v>
      </c>
    </row>
    <row r="516" spans="1:2" x14ac:dyDescent="0.25">
      <c r="A516" s="8">
        <v>901</v>
      </c>
      <c r="B516" s="9">
        <v>159</v>
      </c>
    </row>
    <row r="517" spans="1:2" x14ac:dyDescent="0.25">
      <c r="A517" s="8">
        <v>902</v>
      </c>
      <c r="B517" s="9">
        <v>110</v>
      </c>
    </row>
    <row r="518" spans="1:2" x14ac:dyDescent="0.25">
      <c r="A518" s="8">
        <v>905</v>
      </c>
      <c r="B518" s="9">
        <v>236</v>
      </c>
    </row>
    <row r="519" spans="1:2" x14ac:dyDescent="0.25">
      <c r="A519" s="8">
        <v>906</v>
      </c>
      <c r="B519" s="9">
        <v>191</v>
      </c>
    </row>
    <row r="520" spans="1:2" x14ac:dyDescent="0.25">
      <c r="A520" s="8">
        <v>908</v>
      </c>
      <c r="B520" s="9">
        <v>3934</v>
      </c>
    </row>
    <row r="521" spans="1:2" x14ac:dyDescent="0.25">
      <c r="A521" s="8">
        <v>909</v>
      </c>
      <c r="B521" s="9">
        <v>80</v>
      </c>
    </row>
    <row r="522" spans="1:2" x14ac:dyDescent="0.25">
      <c r="A522" s="8">
        <v>911</v>
      </c>
      <c r="B522" s="9">
        <v>462</v>
      </c>
    </row>
    <row r="523" spans="1:2" x14ac:dyDescent="0.25">
      <c r="A523" s="8">
        <v>912</v>
      </c>
      <c r="B523" s="9">
        <v>179</v>
      </c>
    </row>
    <row r="524" spans="1:2" x14ac:dyDescent="0.25">
      <c r="A524" s="8">
        <v>915</v>
      </c>
      <c r="B524" s="9">
        <v>1866</v>
      </c>
    </row>
    <row r="525" spans="1:2" x14ac:dyDescent="0.25">
      <c r="A525" s="8">
        <v>918</v>
      </c>
      <c r="B525" s="9">
        <v>156</v>
      </c>
    </row>
    <row r="526" spans="1:2" x14ac:dyDescent="0.25">
      <c r="A526" s="8">
        <v>920</v>
      </c>
      <c r="B526" s="9">
        <v>255</v>
      </c>
    </row>
    <row r="527" spans="1:2" x14ac:dyDescent="0.25">
      <c r="A527" s="8">
        <v>922</v>
      </c>
      <c r="B527" s="9">
        <v>2261</v>
      </c>
    </row>
    <row r="528" spans="1:2" x14ac:dyDescent="0.25">
      <c r="A528" s="8">
        <v>923</v>
      </c>
      <c r="B528" s="9">
        <v>40</v>
      </c>
    </row>
    <row r="529" spans="1:2" x14ac:dyDescent="0.25">
      <c r="A529" s="8">
        <v>924</v>
      </c>
      <c r="B529" s="9">
        <v>2289</v>
      </c>
    </row>
    <row r="530" spans="1:2" x14ac:dyDescent="0.25">
      <c r="A530" s="8">
        <v>925</v>
      </c>
      <c r="B530" s="9">
        <v>65</v>
      </c>
    </row>
    <row r="531" spans="1:2" x14ac:dyDescent="0.25">
      <c r="A531" s="8">
        <v>928</v>
      </c>
      <c r="B531" s="9">
        <v>3777</v>
      </c>
    </row>
    <row r="532" spans="1:2" x14ac:dyDescent="0.25">
      <c r="A532" s="8">
        <v>929</v>
      </c>
      <c r="B532" s="9">
        <v>184</v>
      </c>
    </row>
    <row r="533" spans="1:2" x14ac:dyDescent="0.25">
      <c r="A533" s="8">
        <v>930</v>
      </c>
      <c r="B533" s="9">
        <v>85</v>
      </c>
    </row>
    <row r="534" spans="1:2" x14ac:dyDescent="0.25">
      <c r="A534" s="8">
        <v>932</v>
      </c>
      <c r="B534" s="9">
        <v>144</v>
      </c>
    </row>
    <row r="535" spans="1:2" x14ac:dyDescent="0.25">
      <c r="A535" s="8">
        <v>933</v>
      </c>
      <c r="B535" s="9">
        <v>1902</v>
      </c>
    </row>
    <row r="536" spans="1:2" x14ac:dyDescent="0.25">
      <c r="A536" s="8">
        <v>934</v>
      </c>
      <c r="B536" s="9">
        <v>105</v>
      </c>
    </row>
    <row r="537" spans="1:2" x14ac:dyDescent="0.25">
      <c r="A537" s="8">
        <v>935</v>
      </c>
      <c r="B537" s="9">
        <v>132</v>
      </c>
    </row>
    <row r="538" spans="1:2" x14ac:dyDescent="0.25">
      <c r="A538" s="8">
        <v>938</v>
      </c>
      <c r="B538" s="9">
        <v>96</v>
      </c>
    </row>
    <row r="539" spans="1:2" x14ac:dyDescent="0.25">
      <c r="A539" s="8">
        <v>943</v>
      </c>
      <c r="B539" s="9">
        <v>114</v>
      </c>
    </row>
    <row r="540" spans="1:2" x14ac:dyDescent="0.25">
      <c r="A540" s="8">
        <v>949</v>
      </c>
      <c r="B540" s="9">
        <v>203</v>
      </c>
    </row>
    <row r="541" spans="1:2" x14ac:dyDescent="0.25">
      <c r="A541" s="8">
        <v>951</v>
      </c>
      <c r="B541" s="9">
        <v>1559</v>
      </c>
    </row>
    <row r="542" spans="1:2" x14ac:dyDescent="0.25">
      <c r="A542" s="8">
        <v>954</v>
      </c>
      <c r="B542" s="9">
        <v>1548</v>
      </c>
    </row>
    <row r="543" spans="1:2" x14ac:dyDescent="0.25">
      <c r="A543" s="8">
        <v>955</v>
      </c>
      <c r="B543" s="9">
        <v>80</v>
      </c>
    </row>
    <row r="544" spans="1:2" x14ac:dyDescent="0.25">
      <c r="A544" s="8">
        <v>957</v>
      </c>
      <c r="B544" s="9">
        <v>131</v>
      </c>
    </row>
    <row r="545" spans="1:2" x14ac:dyDescent="0.25">
      <c r="A545" s="8">
        <v>958</v>
      </c>
      <c r="B545" s="9">
        <v>112</v>
      </c>
    </row>
    <row r="546" spans="1:2" x14ac:dyDescent="0.25">
      <c r="A546" s="8">
        <v>961</v>
      </c>
      <c r="B546" s="9">
        <v>155</v>
      </c>
    </row>
    <row r="547" spans="1:2" x14ac:dyDescent="0.25">
      <c r="A547" s="8">
        <v>962</v>
      </c>
      <c r="B547" s="9">
        <v>266</v>
      </c>
    </row>
    <row r="548" spans="1:2" x14ac:dyDescent="0.25">
      <c r="A548" s="8">
        <v>964</v>
      </c>
      <c r="B548" s="9">
        <v>155</v>
      </c>
    </row>
    <row r="549" spans="1:2" x14ac:dyDescent="0.25">
      <c r="A549" s="8">
        <v>965</v>
      </c>
      <c r="B549" s="9">
        <v>207</v>
      </c>
    </row>
    <row r="550" spans="1:2" x14ac:dyDescent="0.25">
      <c r="A550" s="8">
        <v>966</v>
      </c>
      <c r="B550" s="9">
        <v>245</v>
      </c>
    </row>
    <row r="551" spans="1:2" x14ac:dyDescent="0.25">
      <c r="A551" s="8">
        <v>967</v>
      </c>
      <c r="B551" s="9">
        <v>1573</v>
      </c>
    </row>
    <row r="552" spans="1:2" x14ac:dyDescent="0.25">
      <c r="A552" s="8">
        <v>968</v>
      </c>
      <c r="B552" s="9">
        <v>114</v>
      </c>
    </row>
    <row r="553" spans="1:2" x14ac:dyDescent="0.25">
      <c r="A553" s="8">
        <v>969</v>
      </c>
      <c r="B553" s="9">
        <v>93</v>
      </c>
    </row>
    <row r="554" spans="1:2" x14ac:dyDescent="0.25">
      <c r="A554" s="8">
        <v>972</v>
      </c>
      <c r="B554" s="9">
        <v>1681</v>
      </c>
    </row>
    <row r="555" spans="1:2" x14ac:dyDescent="0.25">
      <c r="A555" s="8">
        <v>974</v>
      </c>
      <c r="B555" s="9">
        <v>32</v>
      </c>
    </row>
    <row r="556" spans="1:2" x14ac:dyDescent="0.25">
      <c r="A556" s="8">
        <v>975</v>
      </c>
      <c r="B556" s="9">
        <v>135</v>
      </c>
    </row>
    <row r="557" spans="1:2" x14ac:dyDescent="0.25">
      <c r="A557" s="8">
        <v>976</v>
      </c>
      <c r="B557" s="9">
        <v>140</v>
      </c>
    </row>
    <row r="558" spans="1:2" x14ac:dyDescent="0.25">
      <c r="A558" s="8">
        <v>978</v>
      </c>
      <c r="B558" s="9">
        <v>92</v>
      </c>
    </row>
    <row r="559" spans="1:2" x14ac:dyDescent="0.25">
      <c r="A559" s="8">
        <v>979</v>
      </c>
      <c r="B559" s="9">
        <v>1015</v>
      </c>
    </row>
    <row r="560" spans="1:2" x14ac:dyDescent="0.25">
      <c r="A560" s="8">
        <v>981</v>
      </c>
      <c r="B560" s="9">
        <v>323</v>
      </c>
    </row>
    <row r="561" spans="1:2" x14ac:dyDescent="0.25">
      <c r="A561" s="8">
        <v>983</v>
      </c>
      <c r="B561" s="9">
        <v>2326</v>
      </c>
    </row>
    <row r="562" spans="1:2" x14ac:dyDescent="0.25">
      <c r="A562" s="8">
        <v>984</v>
      </c>
      <c r="B562" s="9">
        <v>381</v>
      </c>
    </row>
    <row r="563" spans="1:2" x14ac:dyDescent="0.25">
      <c r="A563" s="8">
        <v>987</v>
      </c>
      <c r="B563" s="9">
        <v>480</v>
      </c>
    </row>
    <row r="564" spans="1:2" x14ac:dyDescent="0.25">
      <c r="A564" s="8">
        <v>989</v>
      </c>
      <c r="B564" s="9">
        <v>226</v>
      </c>
    </row>
    <row r="565" spans="1:2" x14ac:dyDescent="0.25">
      <c r="A565" s="8">
        <v>991</v>
      </c>
      <c r="B565" s="9">
        <v>241</v>
      </c>
    </row>
    <row r="566" spans="1:2" x14ac:dyDescent="0.25">
      <c r="A566" s="8">
        <v>992</v>
      </c>
      <c r="B566" s="9">
        <v>132</v>
      </c>
    </row>
    <row r="567" spans="1:2" x14ac:dyDescent="0.25">
      <c r="A567" s="8">
        <v>995</v>
      </c>
      <c r="B567" s="9">
        <v>2043</v>
      </c>
    </row>
    <row r="568" spans="1:2" x14ac:dyDescent="0.25">
      <c r="A568" s="8" t="s">
        <v>2043</v>
      </c>
      <c r="B568" s="9">
        <v>480898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Chow</cp:lastModifiedBy>
  <dcterms:created xsi:type="dcterms:W3CDTF">2021-09-29T18:52:28Z</dcterms:created>
  <dcterms:modified xsi:type="dcterms:W3CDTF">2022-10-31T20:52:21Z</dcterms:modified>
</cp:coreProperties>
</file>